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135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49" i="4" l="1"/>
  <c r="I149" i="4"/>
  <c r="F149" i="4"/>
  <c r="M149" i="4" s="1"/>
  <c r="O149" i="4" s="1"/>
  <c r="L148" i="4" l="1"/>
  <c r="I148" i="4"/>
  <c r="F148" i="4"/>
  <c r="M148" i="4" s="1"/>
  <c r="O148" i="4" s="1"/>
  <c r="M147" i="4" l="1"/>
  <c r="O147" i="4" s="1"/>
  <c r="L147" i="4"/>
  <c r="I147" i="4"/>
  <c r="F147" i="4"/>
  <c r="L54" i="5" l="1"/>
  <c r="I54" i="5"/>
  <c r="M54" i="5" s="1"/>
  <c r="O54" i="5" s="1"/>
  <c r="F54" i="5"/>
  <c r="L53" i="5"/>
  <c r="I53" i="5"/>
  <c r="F53" i="5"/>
  <c r="M53" i="5" s="1"/>
  <c r="O53" i="5" s="1"/>
  <c r="L52" i="5"/>
  <c r="I52" i="5"/>
  <c r="F52" i="5"/>
  <c r="M52" i="5" s="1"/>
  <c r="O52" i="5" s="1"/>
  <c r="L146" i="4"/>
  <c r="I146" i="4"/>
  <c r="M146" i="4" s="1"/>
  <c r="O146" i="4" s="1"/>
  <c r="F146" i="4"/>
  <c r="L145" i="4"/>
  <c r="I145" i="4"/>
  <c r="F145" i="4"/>
  <c r="M145" i="4" s="1"/>
  <c r="O145" i="4" s="1"/>
  <c r="L144" i="4"/>
  <c r="M144" i="4" s="1"/>
  <c r="O144" i="4" s="1"/>
  <c r="I144" i="4"/>
  <c r="F144" i="4"/>
  <c r="L143" i="4"/>
  <c r="I143" i="4"/>
  <c r="F143" i="4"/>
  <c r="M143" i="4" s="1"/>
  <c r="O143" i="4" s="1"/>
  <c r="L142" i="4"/>
  <c r="I142" i="4"/>
  <c r="F142" i="4"/>
  <c r="M142" i="4" s="1"/>
  <c r="O142" i="4" s="1"/>
  <c r="L141" i="4"/>
  <c r="I141" i="4"/>
  <c r="F141" i="4"/>
  <c r="L140" i="4"/>
  <c r="I140" i="4"/>
  <c r="F140" i="4"/>
  <c r="M140" i="4" s="1"/>
  <c r="O140" i="4" s="1"/>
  <c r="L139" i="4"/>
  <c r="I139" i="4"/>
  <c r="F139" i="4"/>
  <c r="L138" i="4"/>
  <c r="I138" i="4"/>
  <c r="F138" i="4"/>
  <c r="M138" i="4" l="1"/>
  <c r="O138" i="4" s="1"/>
  <c r="M139" i="4"/>
  <c r="O139" i="4" s="1"/>
  <c r="M141" i="4"/>
  <c r="O141" i="4" s="1"/>
  <c r="L51" i="5"/>
  <c r="I51" i="5"/>
  <c r="F51" i="5"/>
  <c r="L50" i="5"/>
  <c r="I50" i="5"/>
  <c r="F50" i="5"/>
  <c r="M50" i="5" s="1"/>
  <c r="O50" i="5" s="1"/>
  <c r="L49" i="5"/>
  <c r="I49" i="5"/>
  <c r="F49" i="5"/>
  <c r="L48" i="5"/>
  <c r="I48" i="5"/>
  <c r="F48" i="5"/>
  <c r="L137" i="4"/>
  <c r="I137" i="4"/>
  <c r="M137" i="4" s="1"/>
  <c r="O137" i="4" s="1"/>
  <c r="F137" i="4"/>
  <c r="L136" i="4"/>
  <c r="I136" i="4"/>
  <c r="F136" i="4"/>
  <c r="M136" i="4" s="1"/>
  <c r="O136" i="4" s="1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M129" i="4" s="1"/>
  <c r="O129" i="4" s="1"/>
  <c r="I129" i="4"/>
  <c r="F129" i="4"/>
  <c r="L128" i="4"/>
  <c r="I128" i="4"/>
  <c r="F128" i="4"/>
  <c r="M128" i="4" s="1"/>
  <c r="O128" i="4" s="1"/>
  <c r="L127" i="4"/>
  <c r="I127" i="4"/>
  <c r="F127" i="4"/>
  <c r="L126" i="4"/>
  <c r="I126" i="4"/>
  <c r="F126" i="4"/>
  <c r="M131" i="4" l="1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M18" i="6" l="1"/>
  <c r="O18" i="6" s="1"/>
  <c r="L18" i="6"/>
  <c r="I18" i="6"/>
  <c r="F18" i="6"/>
  <c r="L17" i="6" l="1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M123" i="4" s="1"/>
  <c r="O123" i="4" s="1"/>
  <c r="L122" i="4"/>
  <c r="I122" i="4"/>
  <c r="F122" i="4"/>
  <c r="M122" i="4" s="1"/>
  <c r="O122" i="4" s="1"/>
  <c r="L121" i="4"/>
  <c r="I121" i="4"/>
  <c r="F121" i="4"/>
  <c r="L120" i="4"/>
  <c r="I120" i="4"/>
  <c r="F120" i="4"/>
  <c r="M120" i="4" s="1"/>
  <c r="O120" i="4" s="1"/>
  <c r="L119" i="4"/>
  <c r="I119" i="4"/>
  <c r="F119" i="4"/>
  <c r="L118" i="4"/>
  <c r="I118" i="4"/>
  <c r="F118" i="4"/>
  <c r="M118" i="4" s="1"/>
  <c r="O118" i="4" s="1"/>
  <c r="L117" i="4"/>
  <c r="I117" i="4"/>
  <c r="F117" i="4"/>
  <c r="M117" i="4" s="1"/>
  <c r="O117" i="4" s="1"/>
  <c r="L116" i="4"/>
  <c r="I116" i="4"/>
  <c r="F116" i="4"/>
  <c r="L115" i="4"/>
  <c r="I115" i="4"/>
  <c r="F115" i="4"/>
  <c r="M115" i="4" s="1"/>
  <c r="O115" i="4" s="1"/>
  <c r="L114" i="4"/>
  <c r="I114" i="4"/>
  <c r="F114" i="4"/>
  <c r="M114" i="4" s="1"/>
  <c r="O114" i="4" s="1"/>
  <c r="L113" i="4"/>
  <c r="I113" i="4"/>
  <c r="F113" i="4"/>
  <c r="M121" i="4" l="1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M110" i="4" s="1"/>
  <c r="O110" i="4" s="1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25" i="5" l="1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<sst xmlns="http://schemas.openxmlformats.org/spreadsheetml/2006/main" count="135" uniqueCount="62">
  <si>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</si>
  <si>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</si>
  <si>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</si>
  <si>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</si>
  <si>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</si>
  <si>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</si>
  <si>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</si>
  <si>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</si>
  <si>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</si>
  <si>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</si>
  <si>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</si>
  <si>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</si>
  <si>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</si>
  <si>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</si>
  <si>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</si>
  <si>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</si>
  <si>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</si>
  <si>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</si>
  <si>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</si>
  <si>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</si>
  <si>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</si>
  <si>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</si>
  <si>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</si>
  <si>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</si>
  <si>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</si>
  <si>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</si>
  <si>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</si>
  <si>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</si>
  <si>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</si>
  <si>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</si>
  <si>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</si>
  <si>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</si>
  <si>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</si>
  <si>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</si>
  <si>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</si>
  <si>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</si>
  <si>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</si>
  <si>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</si>
  <si>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</si>
  <si>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</si>
  <si>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</si>
  <si>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</si>
  <si>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</si>
  <si>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</si>
  <si>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</si>
  <si>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</si>
  <si>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</si>
  <si>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</si>
  <si>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</si>
  <si>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</si>
  <si>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</si>
  <si>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</si>
  <si>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</si>
  <si>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</si>
  <si>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</si>
  <si>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</si>
  <si>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</si>
  <si>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</si>
  <si>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</si>
  <si>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Q4-2019</t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</si>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</sst>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  <numFmt numFmtId="173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3" fontId="3" fillId="0" borderId="5" xfId="0" quotePrefix="1" applyNumberFormat="1" applyFont="1" applyBorder="1" applyAlignment="1" applyProtection="1">
      <alignment horizontal="left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E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43830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4" t="s">
        <v>59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5" t="s">
        <v>60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52"/>
  <sheetViews>
    <sheetView workbookViewId="0">
      <pane xSplit="1" ySplit="7" topLeftCell="M143" activePane="bottomRight" state="frozen"/>
      <selection pane="topRight" activeCell="B1" sqref="B1"/>
      <selection pane="bottomLeft" activeCell="A8" sqref="A8"/>
      <selection pane="bottomRight" activeCell="A150" sqref="A150:O151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4" t="s">
        <v>39</v>
      </c>
      <c r="B5" s="77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9" t="s">
        <v>42</v>
      </c>
      <c r="N5" s="79" t="s">
        <v>35</v>
      </c>
      <c r="O5" s="82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5"/>
      <c r="B6" s="78" t="s">
        <v>40</v>
      </c>
      <c r="C6" s="78"/>
      <c r="D6" s="78"/>
      <c r="E6" s="78"/>
      <c r="F6" s="78"/>
      <c r="G6" s="77" t="s">
        <v>31</v>
      </c>
      <c r="H6" s="77"/>
      <c r="I6" s="77"/>
      <c r="J6" s="77" t="s">
        <v>34</v>
      </c>
      <c r="K6" s="77"/>
      <c r="L6" s="77"/>
      <c r="M6" s="80"/>
      <c r="N6" s="80"/>
      <c r="O6" s="83"/>
      <c r="IM6" s="33"/>
    </row>
    <row r="7" spans="1:248" s="32" customFormat="1" ht="54.75" customHeight="1" x14ac:dyDescent="0.3">
      <c r="A7" s="76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1"/>
      <c r="N7" s="81"/>
      <c r="O7" s="84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46" si="8">SUM(F72,I72,L72)</f>
        <v>768699.30833333347</v>
      </c>
      <c r="N72" s="8">
        <v>69137.399999999994</v>
      </c>
      <c r="O72" s="60">
        <f t="shared" ref="O72:O146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49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49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ht="18" x14ac:dyDescent="0.25">
      <c r="A138" s="59" t="s">
        <v>48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ht="18" x14ac:dyDescent="0.25">
      <c r="A139" s="59" t="s">
        <v>49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ht="18" x14ac:dyDescent="0.25">
      <c r="A140" s="59" t="s">
        <v>50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ht="18" x14ac:dyDescent="0.25">
      <c r="A141" s="65" t="s">
        <v>51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ht="18" x14ac:dyDescent="0.25">
      <c r="A142" s="65" t="s">
        <v>52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ht="18" x14ac:dyDescent="0.25">
      <c r="A143" s="65" t="s">
        <v>53</v>
      </c>
      <c r="B143" s="5">
        <v>128837.3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ht="18" x14ac:dyDescent="0.25">
      <c r="A144" s="66" t="s">
        <v>54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ht="18" x14ac:dyDescent="0.25">
      <c r="A145" s="66" t="s">
        <v>55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ht="18" x14ac:dyDescent="0.25">
      <c r="A146" s="66" t="s">
        <v>56</v>
      </c>
      <c r="B146" s="5">
        <v>125161.5</v>
      </c>
      <c r="C146" s="8">
        <v>10534.599999999999</v>
      </c>
      <c r="D146" s="8">
        <v>4647</v>
      </c>
      <c r="E146" s="8">
        <v>659772.59999999986</v>
      </c>
      <c r="F146" s="3">
        <f t="shared" si="15"/>
        <v>800115.69999999984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1302178.4999999998</v>
      </c>
      <c r="N146" s="8">
        <v>112522.1</v>
      </c>
      <c r="O146" s="61">
        <f t="shared" si="9"/>
        <v>1414700.5999999999</v>
      </c>
    </row>
    <row r="147" spans="1:15" ht="18" x14ac:dyDescent="0.25">
      <c r="A147" s="66" t="s">
        <v>57</v>
      </c>
      <c r="B147" s="5">
        <v>122551.7</v>
      </c>
      <c r="C147" s="8">
        <v>10328.999999999998</v>
      </c>
      <c r="D147" s="8">
        <v>4059.8</v>
      </c>
      <c r="E147" s="8">
        <v>681339.99999999988</v>
      </c>
      <c r="F147" s="3">
        <f t="shared" si="15"/>
        <v>818280.49999999988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ref="M147:M149" si="18">SUM(F147,I147,L147)</f>
        <v>1316370.5999999999</v>
      </c>
      <c r="N147" s="8">
        <v>112522.1</v>
      </c>
      <c r="O147" s="61">
        <f t="shared" ref="O147:O149" si="19">SUM(M147:N147)</f>
        <v>1428892.7</v>
      </c>
    </row>
    <row r="148" spans="1:15" ht="18" x14ac:dyDescent="0.25">
      <c r="A148" s="66" t="s">
        <v>58</v>
      </c>
      <c r="B148" s="5">
        <v>137576.1</v>
      </c>
      <c r="C148" s="8">
        <v>9572.9</v>
      </c>
      <c r="D148" s="8">
        <v>6205.8</v>
      </c>
      <c r="E148" s="8">
        <v>688638.7</v>
      </c>
      <c r="F148" s="3">
        <f t="shared" si="15"/>
        <v>841993.5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18"/>
        <v>1337439.7000000002</v>
      </c>
      <c r="N148" s="8">
        <v>110751.20000000001</v>
      </c>
      <c r="O148" s="61">
        <f t="shared" si="19"/>
        <v>1448190.9000000001</v>
      </c>
    </row>
    <row r="149" spans="1:15" ht="18" x14ac:dyDescent="0.25">
      <c r="A149" s="66" t="s">
        <v>61</v>
      </c>
      <c r="B149" s="5">
        <v>115329.90000000001</v>
      </c>
      <c r="C149" s="8">
        <v>8652.4</v>
      </c>
      <c r="D149" s="8">
        <v>5439.7000000000007</v>
      </c>
      <c r="E149" s="8">
        <v>680818.70000000007</v>
      </c>
      <c r="F149" s="3">
        <f t="shared" si="15"/>
        <v>810240.70000000007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18"/>
        <v>1310769.5</v>
      </c>
      <c r="N149" s="8">
        <v>107121</v>
      </c>
      <c r="O149" s="61">
        <f t="shared" si="19"/>
        <v>1417890.5</v>
      </c>
    </row>
    <row r="150" spans="1:15" x14ac:dyDescent="0.25">
      <c r="A150" s="67" t="s">
        <v>44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</row>
    <row r="151" spans="1:15" s="23" customFormat="1" ht="12.75" x14ac:dyDescent="0.2">
      <c r="A151" s="70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2"/>
    </row>
    <row r="152" spans="1:15" s="23" customFormat="1" ht="12.75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</sheetData>
  <mergeCells count="10">
    <mergeCell ref="A150:O151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7"/>
  <sheetViews>
    <sheetView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A54" sqref="A54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4" t="s">
        <v>39</v>
      </c>
      <c r="B5" s="77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9" t="s">
        <v>42</v>
      </c>
      <c r="N5" s="79" t="s">
        <v>35</v>
      </c>
      <c r="O5" s="82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5"/>
      <c r="B6" s="78" t="s">
        <v>40</v>
      </c>
      <c r="C6" s="78"/>
      <c r="D6" s="78"/>
      <c r="E6" s="78"/>
      <c r="F6" s="78"/>
      <c r="G6" s="77" t="s">
        <v>31</v>
      </c>
      <c r="H6" s="77"/>
      <c r="I6" s="77"/>
      <c r="J6" s="77" t="s">
        <v>34</v>
      </c>
      <c r="K6" s="77"/>
      <c r="L6" s="77"/>
      <c r="M6" s="80"/>
      <c r="N6" s="80"/>
      <c r="O6" s="83"/>
      <c r="IM6" s="33"/>
    </row>
    <row r="7" spans="1:248" s="32" customFormat="1" ht="54.75" customHeight="1" x14ac:dyDescent="0.3">
      <c r="A7" s="76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1"/>
      <c r="N7" s="81"/>
      <c r="O7" s="84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54" si="3">SUM(F8,I8,L8)</f>
        <v>233623.7</v>
      </c>
      <c r="N8" s="8">
        <v>45105.3</v>
      </c>
      <c r="O8" s="8">
        <f t="shared" ref="O8:O54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4" si="10">SUM(B48:E48)</f>
        <v>651526.5</v>
      </c>
      <c r="G48" s="8">
        <v>28196.6</v>
      </c>
      <c r="H48" s="8">
        <v>165693.30000000002</v>
      </c>
      <c r="I48" s="8">
        <f t="shared" ref="I48:I54" si="11">SUM(G48:H48)</f>
        <v>193889.90000000002</v>
      </c>
      <c r="J48" s="8">
        <v>84253.299999999988</v>
      </c>
      <c r="K48" s="8">
        <v>71160</v>
      </c>
      <c r="L48" s="8">
        <f t="shared" ref="L48:L54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ht="18" x14ac:dyDescent="0.25">
      <c r="A52" s="59" t="s">
        <v>50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si="10"/>
        <v>709056.20000000007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8">
        <f t="shared" si="3"/>
        <v>1160654.9000000001</v>
      </c>
      <c r="N52" s="8">
        <v>93379.8</v>
      </c>
      <c r="O52" s="8">
        <f t="shared" si="4"/>
        <v>1254034.7000000002</v>
      </c>
    </row>
    <row r="53" spans="1:15" s="1" customFormat="1" ht="18" x14ac:dyDescent="0.25">
      <c r="A53" s="59" t="s">
        <v>53</v>
      </c>
      <c r="B53" s="5">
        <v>128837.3</v>
      </c>
      <c r="C53" s="8">
        <v>6687.9</v>
      </c>
      <c r="D53" s="8">
        <v>5715.4</v>
      </c>
      <c r="E53" s="8">
        <v>605023.50000000012</v>
      </c>
      <c r="F53" s="3">
        <f t="shared" si="10"/>
        <v>746264.10000000009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8">
        <f t="shared" si="3"/>
        <v>1222208.2000000002</v>
      </c>
      <c r="N53" s="8">
        <v>94110.7</v>
      </c>
      <c r="O53" s="8">
        <f t="shared" si="4"/>
        <v>1316318.9000000001</v>
      </c>
    </row>
    <row r="54" spans="1:15" s="1" customFormat="1" ht="18" x14ac:dyDescent="0.25">
      <c r="A54" s="59" t="s">
        <v>56</v>
      </c>
      <c r="B54" s="5">
        <v>125161.5</v>
      </c>
      <c r="C54" s="8">
        <v>10534.599999999999</v>
      </c>
      <c r="D54" s="8">
        <v>4647</v>
      </c>
      <c r="E54" s="8">
        <v>659772.59999999986</v>
      </c>
      <c r="F54" s="3">
        <f t="shared" si="10"/>
        <v>800115.69999999984</v>
      </c>
      <c r="G54" s="8">
        <v>23081.999999999996</v>
      </c>
      <c r="H54" s="8">
        <v>269495.89999999997</v>
      </c>
      <c r="I54" s="8">
        <f t="shared" si="11"/>
        <v>292577.89999999997</v>
      </c>
      <c r="J54" s="8">
        <v>133372.19999999998</v>
      </c>
      <c r="K54" s="8">
        <v>76112.7</v>
      </c>
      <c r="L54" s="8">
        <f t="shared" si="12"/>
        <v>209484.89999999997</v>
      </c>
      <c r="M54" s="8">
        <f t="shared" si="3"/>
        <v>1302178.4999999998</v>
      </c>
      <c r="N54" s="8">
        <v>112522.1</v>
      </c>
      <c r="O54" s="8">
        <f t="shared" si="4"/>
        <v>1414700.5999999999</v>
      </c>
    </row>
    <row r="55" spans="1:15" s="1" customFormat="1" x14ac:dyDescent="0.25">
      <c r="A55" s="67" t="s">
        <v>44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1:15" s="23" customFormat="1" ht="12.75" x14ac:dyDescent="0.2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1:15" s="23" customFormat="1" ht="12.75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</sheetData>
  <mergeCells count="10">
    <mergeCell ref="A2:O2"/>
    <mergeCell ref="A55:O56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1"/>
  <sheetViews>
    <sheetView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N14" sqref="N14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74" t="s">
        <v>39</v>
      </c>
      <c r="B5" s="77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9" t="s">
        <v>42</v>
      </c>
      <c r="N5" s="79" t="s">
        <v>35</v>
      </c>
      <c r="O5" s="82" t="s">
        <v>43</v>
      </c>
    </row>
    <row r="6" spans="1:20" s="32" customFormat="1" ht="15.75" customHeight="1" x14ac:dyDescent="0.3">
      <c r="A6" s="75"/>
      <c r="B6" s="78" t="s">
        <v>40</v>
      </c>
      <c r="C6" s="78"/>
      <c r="D6" s="78"/>
      <c r="E6" s="78"/>
      <c r="F6" s="78"/>
      <c r="G6" s="77" t="s">
        <v>31</v>
      </c>
      <c r="H6" s="77"/>
      <c r="I6" s="77"/>
      <c r="J6" s="77" t="s">
        <v>34</v>
      </c>
      <c r="K6" s="77"/>
      <c r="L6" s="77"/>
      <c r="M6" s="80"/>
      <c r="N6" s="80"/>
      <c r="O6" s="83"/>
    </row>
    <row r="7" spans="1:20" s="32" customFormat="1" ht="54.75" customHeight="1" x14ac:dyDescent="0.3">
      <c r="A7" s="76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1"/>
      <c r="N7" s="81"/>
      <c r="O7" s="84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18" si="3">SUM(F8,I8,L8)</f>
        <v>285611.2</v>
      </c>
      <c r="N8" s="8">
        <v>50153.599999999999</v>
      </c>
      <c r="O8" s="61">
        <f t="shared" ref="O8:O18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18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18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x14ac:dyDescent="0.25">
      <c r="A19" s="67" t="s">
        <v>44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s="23" customFormat="1" ht="12.75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s="23" customFormat="1" ht="12.75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</sheetData>
  <mergeCells count="10">
    <mergeCell ref="A2:O2"/>
    <mergeCell ref="A19:O20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2020-03-06T09:11:28Z</dcterms:modified>
</cp:coreProperties>
</file>