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6\Bulletin  Décembre  2016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externalReferences>
    <externalReference r:id="rId3"/>
    <externalReference r:id="rId4"/>
  </externalReferences>
  <definedNames>
    <definedName name="_xlnm.Print_Area" localSheetId="0">A!$A$61:$DI$100</definedName>
    <definedName name="Zone_impres_MI">A!$A$1:$A$60</definedName>
  </definedNames>
  <calcPr calcId="152511" refMode="R1C1"/>
</workbook>
</file>

<file path=xl/calcChain.xml><?xml version="1.0" encoding="utf-8"?>
<calcChain xmlns="http://schemas.openxmlformats.org/spreadsheetml/2006/main">
  <c r="BL48" i="1" l="1"/>
  <c r="BL43" i="1"/>
  <c r="BL41" i="1" s="1"/>
  <c r="BL33" i="1"/>
  <c r="BL28" i="1"/>
  <c r="BL21" i="1"/>
  <c r="BL14" i="1"/>
  <c r="BL12" i="1" l="1"/>
  <c r="BL10" i="1" s="1"/>
  <c r="BL55" i="1" s="1"/>
  <c r="DH48" i="1"/>
  <c r="DH43" i="1"/>
  <c r="DH41" i="1"/>
  <c r="DH33" i="1"/>
  <c r="DH28" i="1"/>
  <c r="DH21" i="1"/>
  <c r="DH14" i="1"/>
  <c r="BL94" i="1" l="1"/>
  <c r="BL92" i="1"/>
  <c r="BL86" i="1"/>
  <c r="BL82" i="1"/>
  <c r="BL80" i="1"/>
  <c r="BL74" i="1"/>
  <c r="BL95" i="1"/>
  <c r="BL93" i="1"/>
  <c r="BL91" i="1"/>
  <c r="BL87" i="1"/>
  <c r="BL81" i="1"/>
  <c r="BL79" i="1"/>
  <c r="BL77" i="1" s="1"/>
  <c r="BL75" i="1"/>
  <c r="BL73" i="1"/>
  <c r="BL72" i="1"/>
  <c r="DH12" i="1"/>
  <c r="DH10" i="1" s="1"/>
  <c r="DH55" i="1" s="1"/>
  <c r="DG48" i="1"/>
  <c r="DG43" i="1"/>
  <c r="DG41" i="1" s="1"/>
  <c r="DG33" i="1"/>
  <c r="DG28" i="1"/>
  <c r="DG21" i="1"/>
  <c r="DG14" i="1"/>
  <c r="BL70" i="1" l="1"/>
  <c r="BL89" i="1"/>
  <c r="BL84" i="1"/>
  <c r="DH94" i="1"/>
  <c r="DH92" i="1"/>
  <c r="DH86" i="1"/>
  <c r="DH82" i="1"/>
  <c r="DH80" i="1"/>
  <c r="DH74" i="1"/>
  <c r="DH95" i="1"/>
  <c r="DH93" i="1"/>
  <c r="DH91" i="1"/>
  <c r="DH87" i="1"/>
  <c r="DH81" i="1"/>
  <c r="DH79" i="1"/>
  <c r="DH75" i="1"/>
  <c r="DH73" i="1"/>
  <c r="DH72" i="1"/>
  <c r="DG12" i="1"/>
  <c r="DG10" i="1" s="1"/>
  <c r="DG55" i="1" s="1"/>
  <c r="DF48" i="1"/>
  <c r="DF43" i="1"/>
  <c r="DF33" i="1"/>
  <c r="DF28" i="1"/>
  <c r="DF21" i="1"/>
  <c r="DF14" i="1"/>
  <c r="DF41" i="1" l="1"/>
  <c r="DH77" i="1"/>
  <c r="BL97" i="1"/>
  <c r="DH70" i="1"/>
  <c r="DH89" i="1"/>
  <c r="DH84" i="1"/>
  <c r="DG94" i="1"/>
  <c r="DG92" i="1"/>
  <c r="DG86" i="1"/>
  <c r="DG82" i="1"/>
  <c r="DG80" i="1"/>
  <c r="DG74" i="1"/>
  <c r="DG95" i="1"/>
  <c r="DG93" i="1"/>
  <c r="DG91" i="1"/>
  <c r="DG87" i="1"/>
  <c r="DG81" i="1"/>
  <c r="DG79" i="1"/>
  <c r="DG77" i="1" s="1"/>
  <c r="DG75" i="1"/>
  <c r="DG73" i="1"/>
  <c r="DG72" i="1"/>
  <c r="DF12" i="1"/>
  <c r="DF10" i="1" s="1"/>
  <c r="DF55" i="1" s="1"/>
  <c r="CT14" i="1"/>
  <c r="DH97" i="1" l="1"/>
  <c r="DG70" i="1"/>
  <c r="DG89" i="1"/>
  <c r="DG84" i="1"/>
  <c r="DF94" i="1"/>
  <c r="DF92" i="1"/>
  <c r="DF86" i="1"/>
  <c r="DF82" i="1"/>
  <c r="DF80" i="1"/>
  <c r="DF74" i="1"/>
  <c r="DF95" i="1"/>
  <c r="DF93" i="1"/>
  <c r="DF91" i="1"/>
  <c r="DF87" i="1"/>
  <c r="DF81" i="1"/>
  <c r="DF79" i="1"/>
  <c r="DF75" i="1"/>
  <c r="DF73" i="1"/>
  <c r="DF72" i="1"/>
  <c r="DI48" i="1"/>
  <c r="DI43" i="1"/>
  <c r="DI33" i="1"/>
  <c r="DI28" i="1"/>
  <c r="DI21" i="1"/>
  <c r="DF77" i="1" l="1"/>
  <c r="DG97" i="1"/>
  <c r="DF70" i="1"/>
  <c r="DF89" i="1"/>
  <c r="DF84" i="1"/>
  <c r="DI41" i="1"/>
  <c r="DE21" i="1"/>
  <c r="DF97" i="1" l="1"/>
  <c r="DE14" i="1"/>
  <c r="DE12" i="1" s="1"/>
  <c r="DE28" i="1"/>
  <c r="DE33" i="1"/>
  <c r="DE43" i="1"/>
  <c r="DE48" i="1"/>
  <c r="DE41" i="1" l="1"/>
  <c r="DE10" i="1"/>
  <c r="DD48" i="1"/>
  <c r="DD43" i="1"/>
  <c r="DD33" i="1"/>
  <c r="DD28" i="1"/>
  <c r="DD21" i="1"/>
  <c r="DD14" i="1"/>
  <c r="DD12" i="1" s="1"/>
  <c r="DE55" i="1" l="1"/>
  <c r="DE86" i="1" s="1"/>
  <c r="DE74" i="1"/>
  <c r="DE95" i="1"/>
  <c r="DE94" i="1"/>
  <c r="DE72" i="1"/>
  <c r="DE87" i="1"/>
  <c r="DE79" i="1"/>
  <c r="DE73" i="1"/>
  <c r="DE92" i="1"/>
  <c r="DE82" i="1"/>
  <c r="DD41" i="1"/>
  <c r="DD10" i="1"/>
  <c r="DC48" i="1"/>
  <c r="DC43" i="1"/>
  <c r="DC33" i="1"/>
  <c r="DC28" i="1"/>
  <c r="DC21" i="1"/>
  <c r="DC14" i="1"/>
  <c r="DC12" i="1" s="1"/>
  <c r="DC10" i="1" s="1"/>
  <c r="DE75" i="1" l="1"/>
  <c r="DE93" i="1"/>
  <c r="DE80" i="1"/>
  <c r="DE81" i="1"/>
  <c r="DE91" i="1"/>
  <c r="DD55" i="1"/>
  <c r="DD86" i="1" s="1"/>
  <c r="DE84" i="1"/>
  <c r="DE77" i="1"/>
  <c r="DE70" i="1"/>
  <c r="DD95" i="1"/>
  <c r="DD91" i="1"/>
  <c r="DD81" i="1"/>
  <c r="DD75" i="1"/>
  <c r="DD94" i="1"/>
  <c r="DD82" i="1"/>
  <c r="DD74" i="1"/>
  <c r="DC41" i="1"/>
  <c r="DC55" i="1" s="1"/>
  <c r="DC79" i="1" s="1"/>
  <c r="BK48" i="1"/>
  <c r="BK43" i="1"/>
  <c r="BK33" i="1"/>
  <c r="BK28" i="1"/>
  <c r="BK21" i="1"/>
  <c r="BK14" i="1"/>
  <c r="BK12" i="1" s="1"/>
  <c r="BK10" i="1" s="1"/>
  <c r="DA48" i="1"/>
  <c r="DA43" i="1"/>
  <c r="DA33" i="1"/>
  <c r="DA28" i="1"/>
  <c r="DA21" i="1"/>
  <c r="DA14" i="1"/>
  <c r="CZ48" i="1"/>
  <c r="CZ43" i="1"/>
  <c r="CZ33" i="1"/>
  <c r="CZ28" i="1"/>
  <c r="CZ21" i="1"/>
  <c r="CZ14" i="1"/>
  <c r="CY48" i="1"/>
  <c r="CY43" i="1"/>
  <c r="CY33" i="1"/>
  <c r="CY28" i="1"/>
  <c r="CY21" i="1"/>
  <c r="CY14" i="1"/>
  <c r="CY12" i="1" s="1"/>
  <c r="DD72" i="1" l="1"/>
  <c r="DD80" i="1"/>
  <c r="DD92" i="1"/>
  <c r="DD73" i="1"/>
  <c r="DD70" i="1" s="1"/>
  <c r="DD79" i="1"/>
  <c r="DD87" i="1"/>
  <c r="DD93" i="1"/>
  <c r="DE89" i="1"/>
  <c r="DE97" i="1" s="1"/>
  <c r="DC86" i="1"/>
  <c r="DC75" i="1"/>
  <c r="DC94" i="1"/>
  <c r="DC95" i="1"/>
  <c r="DD77" i="1"/>
  <c r="DD84" i="1"/>
  <c r="DD89" i="1"/>
  <c r="DC93" i="1"/>
  <c r="DA41" i="1"/>
  <c r="DC87" i="1"/>
  <c r="DC80" i="1"/>
  <c r="DC72" i="1"/>
  <c r="DC74" i="1"/>
  <c r="DC81" i="1"/>
  <c r="DC91" i="1"/>
  <c r="DC73" i="1"/>
  <c r="DC82" i="1"/>
  <c r="DC92" i="1"/>
  <c r="BK41" i="1"/>
  <c r="BK55" i="1" s="1"/>
  <c r="DA12" i="1"/>
  <c r="DA10" i="1" s="1"/>
  <c r="CY10" i="1"/>
  <c r="CY41" i="1"/>
  <c r="CZ41" i="1"/>
  <c r="CZ12" i="1"/>
  <c r="CZ10" i="1" s="1"/>
  <c r="DA55" i="1" l="1"/>
  <c r="DA86" i="1" s="1"/>
  <c r="DC84" i="1"/>
  <c r="BK75" i="1"/>
  <c r="DC70" i="1"/>
  <c r="DA72" i="1"/>
  <c r="DC77" i="1"/>
  <c r="DD97" i="1"/>
  <c r="DC89" i="1"/>
  <c r="CZ55" i="1"/>
  <c r="CZ93" i="1" s="1"/>
  <c r="CY55" i="1"/>
  <c r="CY86" i="1" s="1"/>
  <c r="DA95" i="1"/>
  <c r="DA93" i="1"/>
  <c r="DA91" i="1"/>
  <c r="DA87" i="1"/>
  <c r="DA81" i="1"/>
  <c r="DA79" i="1"/>
  <c r="DA74" i="1"/>
  <c r="DA94" i="1"/>
  <c r="DA92" i="1"/>
  <c r="DA82" i="1"/>
  <c r="DA80" i="1"/>
  <c r="DA73" i="1"/>
  <c r="CY81" i="1"/>
  <c r="CY73" i="1"/>
  <c r="CY72" i="1"/>
  <c r="CZ91" i="1"/>
  <c r="CZ74" i="1"/>
  <c r="CZ80" i="1"/>
  <c r="CY94" i="1" l="1"/>
  <c r="CY79" i="1"/>
  <c r="CY92" i="1"/>
  <c r="CY95" i="1"/>
  <c r="DA84" i="1"/>
  <c r="CZ92" i="1"/>
  <c r="CZ81" i="1"/>
  <c r="CZ95" i="1"/>
  <c r="CZ73" i="1"/>
  <c r="CZ82" i="1"/>
  <c r="CZ94" i="1"/>
  <c r="CZ79" i="1"/>
  <c r="CZ87" i="1"/>
  <c r="DC97" i="1"/>
  <c r="CY80" i="1"/>
  <c r="CY93" i="1"/>
  <c r="CY87" i="1"/>
  <c r="CY84" i="1" s="1"/>
  <c r="CY82" i="1"/>
  <c r="CY74" i="1"/>
  <c r="CY70" i="1" s="1"/>
  <c r="CY91" i="1"/>
  <c r="CY89" i="1" s="1"/>
  <c r="DA70" i="1"/>
  <c r="CZ72" i="1"/>
  <c r="CZ70" i="1" s="1"/>
  <c r="CZ86" i="1"/>
  <c r="CZ84" i="1" s="1"/>
  <c r="DA77" i="1"/>
  <c r="DA89" i="1"/>
  <c r="CZ77" i="1"/>
  <c r="CM48" i="1"/>
  <c r="CM43" i="1"/>
  <c r="CM33" i="1"/>
  <c r="CM28" i="1"/>
  <c r="CM21" i="1"/>
  <c r="CM14" i="1"/>
  <c r="CM12" i="1" s="1"/>
  <c r="DB48" i="1"/>
  <c r="DB43" i="1"/>
  <c r="DB33" i="1"/>
  <c r="DB28" i="1"/>
  <c r="DB21" i="1"/>
  <c r="DB14" i="1"/>
  <c r="DB12" i="1" s="1"/>
  <c r="CX48" i="1"/>
  <c r="CX43" i="1"/>
  <c r="CX33" i="1"/>
  <c r="CX28" i="1"/>
  <c r="CX21" i="1"/>
  <c r="CX14" i="1"/>
  <c r="CX12" i="1" s="1"/>
  <c r="CZ89" i="1" l="1"/>
  <c r="CX41" i="1"/>
  <c r="CM41" i="1"/>
  <c r="CY77" i="1"/>
  <c r="CY97" i="1" s="1"/>
  <c r="CZ97" i="1"/>
  <c r="DA97" i="1"/>
  <c r="CX10" i="1"/>
  <c r="CM10" i="1"/>
  <c r="DB41" i="1"/>
  <c r="DB10" i="1"/>
  <c r="CX55" i="1" l="1"/>
  <c r="CM55" i="1"/>
  <c r="CM72" i="1" s="1"/>
  <c r="CM94" i="1"/>
  <c r="CM79" i="1"/>
  <c r="CM86" i="1"/>
  <c r="CM93" i="1"/>
  <c r="CX74" i="1"/>
  <c r="CX86" i="1"/>
  <c r="CX91" i="1"/>
  <c r="CX81" i="1"/>
  <c r="CX95" i="1"/>
  <c r="CX82" i="1"/>
  <c r="BK94" i="1"/>
  <c r="BK73" i="1"/>
  <c r="BK91" i="1"/>
  <c r="BK95" i="1"/>
  <c r="BK72" i="1"/>
  <c r="BK80" i="1"/>
  <c r="BK87" i="1"/>
  <c r="BK86" i="1"/>
  <c r="BK93" i="1"/>
  <c r="BK74" i="1"/>
  <c r="BK82" i="1"/>
  <c r="BK92" i="1"/>
  <c r="BK81" i="1"/>
  <c r="BK79" i="1"/>
  <c r="CX79" i="1"/>
  <c r="CX87" i="1"/>
  <c r="CX84" i="1" s="1"/>
  <c r="CX93" i="1"/>
  <c r="CX80" i="1"/>
  <c r="CX94" i="1"/>
  <c r="CX72" i="1"/>
  <c r="DB55" i="1"/>
  <c r="DB86" i="1" s="1"/>
  <c r="CM91" i="1" l="1"/>
  <c r="CM81" i="1"/>
  <c r="CM73" i="1"/>
  <c r="CM80" i="1"/>
  <c r="CX73" i="1"/>
  <c r="CX70" i="1" s="1"/>
  <c r="CX92" i="1"/>
  <c r="CX89" i="1" s="1"/>
  <c r="CM87" i="1"/>
  <c r="CM95" i="1"/>
  <c r="CM89" i="1" s="1"/>
  <c r="CM75" i="1"/>
  <c r="CM82" i="1"/>
  <c r="CM77" i="1" s="1"/>
  <c r="CM92" i="1"/>
  <c r="CM74" i="1"/>
  <c r="CM70" i="1" s="1"/>
  <c r="CM84" i="1"/>
  <c r="BK77" i="1"/>
  <c r="BK89" i="1"/>
  <c r="BK84" i="1"/>
  <c r="BK70" i="1"/>
  <c r="CX77" i="1"/>
  <c r="CW48" i="1"/>
  <c r="CW43" i="1"/>
  <c r="CW33" i="1"/>
  <c r="CW28" i="1"/>
  <c r="CW21" i="1"/>
  <c r="CW14" i="1"/>
  <c r="CW12" i="1" s="1"/>
  <c r="CW10" i="1" s="1"/>
  <c r="CK48" i="1"/>
  <c r="CK43" i="1"/>
  <c r="CK33" i="1"/>
  <c r="CK28" i="1"/>
  <c r="CK21" i="1"/>
  <c r="CK14" i="1"/>
  <c r="CK12" i="1" s="1"/>
  <c r="CX97" i="1" l="1"/>
  <c r="CM97" i="1"/>
  <c r="BK97" i="1"/>
  <c r="CK41" i="1"/>
  <c r="CK55" i="1" s="1"/>
  <c r="CK75" i="1" s="1"/>
  <c r="CK10" i="1"/>
  <c r="CW41" i="1"/>
  <c r="CW55" i="1" s="1"/>
  <c r="CW86" i="1" s="1"/>
  <c r="CV48" i="1"/>
  <c r="CV43" i="1"/>
  <c r="CV33" i="1"/>
  <c r="CV28" i="1"/>
  <c r="CV21" i="1"/>
  <c r="CV14" i="1"/>
  <c r="CK94" i="1" l="1"/>
  <c r="CK73" i="1"/>
  <c r="CK72" i="1"/>
  <c r="CK91" i="1"/>
  <c r="CK89" i="1" s="1"/>
  <c r="CK81" i="1"/>
  <c r="CK95" i="1"/>
  <c r="CK74" i="1"/>
  <c r="CK79" i="1"/>
  <c r="CK87" i="1"/>
  <c r="CK93" i="1"/>
  <c r="CK82" i="1"/>
  <c r="CV41" i="1"/>
  <c r="CK80" i="1"/>
  <c r="CK86" i="1"/>
  <c r="CK92" i="1"/>
  <c r="CW93" i="1"/>
  <c r="CW87" i="1"/>
  <c r="CW84" i="1" s="1"/>
  <c r="CW79" i="1"/>
  <c r="CW92" i="1"/>
  <c r="CW82" i="1"/>
  <c r="CW74" i="1"/>
  <c r="CW73" i="1"/>
  <c r="CW95" i="1"/>
  <c r="CW91" i="1"/>
  <c r="CW81" i="1"/>
  <c r="CW94" i="1"/>
  <c r="CW80" i="1"/>
  <c r="CW72" i="1"/>
  <c r="CV12" i="1"/>
  <c r="CV10" i="1" s="1"/>
  <c r="CW77" i="1" l="1"/>
  <c r="CW70" i="1"/>
  <c r="CW89" i="1"/>
  <c r="CK84" i="1"/>
  <c r="CK77" i="1"/>
  <c r="CK70" i="1"/>
  <c r="CV55" i="1"/>
  <c r="CV94" i="1" s="1"/>
  <c r="CV82" i="1"/>
  <c r="CV91" i="1"/>
  <c r="CV73" i="1"/>
  <c r="CV72" i="1"/>
  <c r="CU48" i="1"/>
  <c r="CU43" i="1"/>
  <c r="CU33" i="1"/>
  <c r="CU28" i="1"/>
  <c r="CU21" i="1"/>
  <c r="CU14" i="1"/>
  <c r="CU12" i="1"/>
  <c r="CU10" i="1" s="1"/>
  <c r="CT48" i="1"/>
  <c r="CT43" i="1"/>
  <c r="CT33" i="1"/>
  <c r="CT28" i="1"/>
  <c r="CT21" i="1"/>
  <c r="CT12" i="1"/>
  <c r="CW97" i="1" l="1"/>
  <c r="CV74" i="1"/>
  <c r="CV70" i="1" s="1"/>
  <c r="CV81" i="1"/>
  <c r="CV95" i="1"/>
  <c r="CV86" i="1"/>
  <c r="CV75" i="1"/>
  <c r="CV79" i="1"/>
  <c r="CV87" i="1"/>
  <c r="CV84" i="1" s="1"/>
  <c r="CV93" i="1"/>
  <c r="CV80" i="1"/>
  <c r="CV92" i="1"/>
  <c r="CK97" i="1"/>
  <c r="CT41" i="1"/>
  <c r="CT10" i="1"/>
  <c r="CU41" i="1"/>
  <c r="CU55" i="1" s="1"/>
  <c r="CU75" i="1" s="1"/>
  <c r="CV77" i="1"/>
  <c r="CV89" i="1"/>
  <c r="CS48" i="1"/>
  <c r="CS43" i="1"/>
  <c r="CS33" i="1"/>
  <c r="CS28" i="1"/>
  <c r="CS21" i="1"/>
  <c r="CS14" i="1"/>
  <c r="CR48" i="1"/>
  <c r="CR43" i="1"/>
  <c r="CR33" i="1"/>
  <c r="CR28" i="1"/>
  <c r="CR21" i="1"/>
  <c r="CR14" i="1"/>
  <c r="CQ48" i="1"/>
  <c r="CQ43" i="1"/>
  <c r="CQ33" i="1"/>
  <c r="CQ28" i="1"/>
  <c r="CQ21" i="1"/>
  <c r="CQ15" i="1"/>
  <c r="CQ14" i="1" s="1"/>
  <c r="CU87" i="1" l="1"/>
  <c r="CU95" i="1"/>
  <c r="CU82" i="1"/>
  <c r="CU73" i="1"/>
  <c r="CU79" i="1"/>
  <c r="CU74" i="1"/>
  <c r="CU92" i="1"/>
  <c r="CT55" i="1"/>
  <c r="CT74" i="1" s="1"/>
  <c r="CT72" i="1"/>
  <c r="CU93" i="1"/>
  <c r="CU86" i="1"/>
  <c r="CV97" i="1"/>
  <c r="CU72" i="1"/>
  <c r="CU80" i="1"/>
  <c r="CU84" i="1"/>
  <c r="CU94" i="1"/>
  <c r="CU81" i="1"/>
  <c r="CU91" i="1"/>
  <c r="CR41" i="1"/>
  <c r="CS41" i="1"/>
  <c r="CQ41" i="1"/>
  <c r="DB80" i="1"/>
  <c r="CS12" i="1"/>
  <c r="CS10" i="1" s="1"/>
  <c r="CR12" i="1"/>
  <c r="CR10" i="1" s="1"/>
  <c r="CQ12" i="1"/>
  <c r="CQ10" i="1" s="1"/>
  <c r="CP48" i="1"/>
  <c r="CP43" i="1"/>
  <c r="CP33" i="1"/>
  <c r="CP28" i="1"/>
  <c r="CP21" i="1"/>
  <c r="CP14" i="1"/>
  <c r="CP12" i="1" s="1"/>
  <c r="CO48" i="1"/>
  <c r="CO43" i="1"/>
  <c r="CO33" i="1"/>
  <c r="CO28" i="1"/>
  <c r="CO21" i="1"/>
  <c r="CO14" i="1"/>
  <c r="CN48" i="1"/>
  <c r="CN43" i="1"/>
  <c r="CN33" i="1"/>
  <c r="CN28" i="1"/>
  <c r="CN21" i="1"/>
  <c r="CN14" i="1"/>
  <c r="CT95" i="1" l="1"/>
  <c r="CT86" i="1"/>
  <c r="CT75" i="1"/>
  <c r="CU70" i="1"/>
  <c r="CT92" i="1"/>
  <c r="CT81" i="1"/>
  <c r="CT93" i="1"/>
  <c r="CT79" i="1"/>
  <c r="CQ55" i="1"/>
  <c r="CT82" i="1"/>
  <c r="CT91" i="1"/>
  <c r="CT73" i="1"/>
  <c r="CT70" i="1" s="1"/>
  <c r="CT80" i="1"/>
  <c r="CT87" i="1"/>
  <c r="CT84" i="1" s="1"/>
  <c r="CT94" i="1"/>
  <c r="CU89" i="1"/>
  <c r="CU77" i="1"/>
  <c r="CT77" i="1"/>
  <c r="CS55" i="1"/>
  <c r="CR55" i="1"/>
  <c r="CR92" i="1" s="1"/>
  <c r="CP41" i="1"/>
  <c r="CP10" i="1"/>
  <c r="CQ95" i="1"/>
  <c r="CQ91" i="1"/>
  <c r="CQ81" i="1"/>
  <c r="CQ94" i="1"/>
  <c r="CQ86" i="1"/>
  <c r="CQ80" i="1"/>
  <c r="CQ72" i="1"/>
  <c r="CS91" i="1"/>
  <c r="CS94" i="1"/>
  <c r="CS80" i="1"/>
  <c r="CR91" i="1"/>
  <c r="CO12" i="1"/>
  <c r="CO10" i="1" s="1"/>
  <c r="CN41" i="1"/>
  <c r="CN12" i="1"/>
  <c r="CN10" i="1" s="1"/>
  <c r="DB91" i="1"/>
  <c r="DB73" i="1"/>
  <c r="CO41" i="1"/>
  <c r="CR73" i="1" l="1"/>
  <c r="CR82" i="1"/>
  <c r="CR72" i="1"/>
  <c r="CR81" i="1"/>
  <c r="CR95" i="1"/>
  <c r="CS93" i="1"/>
  <c r="CS89" i="1" s="1"/>
  <c r="CS75" i="1"/>
  <c r="CQ93" i="1"/>
  <c r="CQ75" i="1"/>
  <c r="CR94" i="1"/>
  <c r="CR75" i="1"/>
  <c r="CS72" i="1"/>
  <c r="CS86" i="1"/>
  <c r="CS81" i="1"/>
  <c r="CS95" i="1"/>
  <c r="CU97" i="1"/>
  <c r="CT89" i="1"/>
  <c r="CT97" i="1" s="1"/>
  <c r="CS73" i="1"/>
  <c r="CS74" i="1"/>
  <c r="CS82" i="1"/>
  <c r="CS92" i="1"/>
  <c r="CS79" i="1"/>
  <c r="CS77" i="1" s="1"/>
  <c r="CS87" i="1"/>
  <c r="CS84" i="1" s="1"/>
  <c r="CQ73" i="1"/>
  <c r="CQ74" i="1"/>
  <c r="CQ82" i="1"/>
  <c r="CQ92" i="1"/>
  <c r="CQ79" i="1"/>
  <c r="CQ87" i="1"/>
  <c r="CR74" i="1"/>
  <c r="CR79" i="1"/>
  <c r="CR87" i="1"/>
  <c r="CR93" i="1"/>
  <c r="CR80" i="1"/>
  <c r="CR86" i="1"/>
  <c r="CR70" i="1"/>
  <c r="CP55" i="1"/>
  <c r="CP79" i="1" s="1"/>
  <c r="CQ84" i="1"/>
  <c r="CP91" i="1"/>
  <c r="CN55" i="1"/>
  <c r="CQ77" i="1"/>
  <c r="CO55" i="1"/>
  <c r="CO75" i="1" s="1"/>
  <c r="CN91" i="1"/>
  <c r="CL48" i="1"/>
  <c r="CL43" i="1"/>
  <c r="CL33" i="1"/>
  <c r="CL28" i="1"/>
  <c r="CL21" i="1"/>
  <c r="CL14" i="1"/>
  <c r="CR89" i="1" l="1"/>
  <c r="CQ89" i="1"/>
  <c r="CN93" i="1"/>
  <c r="CN75" i="1"/>
  <c r="CP94" i="1"/>
  <c r="CP75" i="1"/>
  <c r="CN82" i="1"/>
  <c r="CP82" i="1"/>
  <c r="CP86" i="1"/>
  <c r="CP73" i="1"/>
  <c r="CS70" i="1"/>
  <c r="CN73" i="1"/>
  <c r="CP92" i="1"/>
  <c r="CP95" i="1"/>
  <c r="CP81" i="1"/>
  <c r="CP93" i="1"/>
  <c r="CP89" i="1" s="1"/>
  <c r="CP74" i="1"/>
  <c r="CP80" i="1"/>
  <c r="CP87" i="1"/>
  <c r="CP84" i="1" s="1"/>
  <c r="CR77" i="1"/>
  <c r="CR84" i="1"/>
  <c r="CQ70" i="1"/>
  <c r="CN74" i="1"/>
  <c r="CN92" i="1"/>
  <c r="CN81" i="1"/>
  <c r="CN95" i="1"/>
  <c r="CS97" i="1"/>
  <c r="CN72" i="1"/>
  <c r="CN80" i="1"/>
  <c r="CN86" i="1"/>
  <c r="CN94" i="1"/>
  <c r="CN79" i="1"/>
  <c r="CN77" i="1" s="1"/>
  <c r="CN87" i="1"/>
  <c r="CP72" i="1"/>
  <c r="CP70" i="1" s="1"/>
  <c r="CQ97" i="1"/>
  <c r="CL41" i="1"/>
  <c r="CO73" i="1"/>
  <c r="CO95" i="1"/>
  <c r="CO94" i="1"/>
  <c r="CO93" i="1"/>
  <c r="CO92" i="1"/>
  <c r="CO91" i="1"/>
  <c r="CO87" i="1"/>
  <c r="CO86" i="1"/>
  <c r="CO82" i="1"/>
  <c r="CO81" i="1"/>
  <c r="CO80" i="1"/>
  <c r="CO79" i="1"/>
  <c r="CO74" i="1"/>
  <c r="CO72" i="1"/>
  <c r="CN89" i="1"/>
  <c r="CL12" i="1"/>
  <c r="CL10" i="1" s="1"/>
  <c r="CL55" i="1" s="1"/>
  <c r="CL75" i="1" s="1"/>
  <c r="CP77" i="1" l="1"/>
  <c r="CR97" i="1"/>
  <c r="CN70" i="1"/>
  <c r="CN84" i="1"/>
  <c r="CP97" i="1"/>
  <c r="CL95" i="1"/>
  <c r="CL93" i="1"/>
  <c r="CL91" i="1"/>
  <c r="CL87" i="1"/>
  <c r="CL81" i="1"/>
  <c r="CL79" i="1"/>
  <c r="CL94" i="1"/>
  <c r="CL92" i="1"/>
  <c r="CL86" i="1"/>
  <c r="CL82" i="1"/>
  <c r="CL80" i="1"/>
  <c r="CL74" i="1"/>
  <c r="CL72" i="1"/>
  <c r="CL73" i="1"/>
  <c r="CO70" i="1"/>
  <c r="CO77" i="1"/>
  <c r="CO84" i="1"/>
  <c r="CO89" i="1"/>
  <c r="CA43" i="1"/>
  <c r="CB43" i="1"/>
  <c r="CC43" i="1"/>
  <c r="CD43" i="1"/>
  <c r="CE43" i="1"/>
  <c r="CF43" i="1"/>
  <c r="CG43" i="1"/>
  <c r="CH43" i="1"/>
  <c r="CI43" i="1"/>
  <c r="CJ43" i="1"/>
  <c r="CA14" i="1"/>
  <c r="CA12" i="1" s="1"/>
  <c r="CB14" i="1"/>
  <c r="CB12" i="1" s="1"/>
  <c r="CC14" i="1"/>
  <c r="CC12" i="1" s="1"/>
  <c r="CD14" i="1"/>
  <c r="CD12" i="1" s="1"/>
  <c r="CE14" i="1"/>
  <c r="CE12" i="1" s="1"/>
  <c r="CF14" i="1"/>
  <c r="CF12" i="1" s="1"/>
  <c r="CG14" i="1"/>
  <c r="CG12" i="1" s="1"/>
  <c r="CH14" i="1"/>
  <c r="CH12" i="1" s="1"/>
  <c r="CI14" i="1"/>
  <c r="CI12" i="1" s="1"/>
  <c r="CJ14" i="1"/>
  <c r="CJ12" i="1" s="1"/>
  <c r="CA21" i="1"/>
  <c r="CB21" i="1"/>
  <c r="CC21" i="1"/>
  <c r="CD21" i="1"/>
  <c r="CE21" i="1"/>
  <c r="CF21" i="1"/>
  <c r="CG21" i="1"/>
  <c r="CH21" i="1"/>
  <c r="CI21" i="1"/>
  <c r="CJ21" i="1"/>
  <c r="CA28" i="1"/>
  <c r="CB28" i="1"/>
  <c r="CC28" i="1"/>
  <c r="CD28" i="1"/>
  <c r="CE28" i="1"/>
  <c r="CF28" i="1"/>
  <c r="CG28" i="1"/>
  <c r="CH28" i="1"/>
  <c r="CI28" i="1"/>
  <c r="CJ28" i="1"/>
  <c r="CA33" i="1"/>
  <c r="CB33" i="1"/>
  <c r="CC33" i="1"/>
  <c r="CD33" i="1"/>
  <c r="CE33" i="1"/>
  <c r="CF33" i="1"/>
  <c r="CG33" i="1"/>
  <c r="CH33" i="1"/>
  <c r="CI33" i="1"/>
  <c r="CJ33" i="1"/>
  <c r="CA48" i="1"/>
  <c r="CA41" i="1" s="1"/>
  <c r="CB48" i="1"/>
  <c r="CB41" i="1" s="1"/>
  <c r="CC48" i="1"/>
  <c r="CC41" i="1" s="1"/>
  <c r="CD48" i="1"/>
  <c r="CD41" i="1" s="1"/>
  <c r="CE48" i="1"/>
  <c r="CE41" i="1" s="1"/>
  <c r="CF48" i="1"/>
  <c r="CF41" i="1" s="1"/>
  <c r="CG48" i="1"/>
  <c r="CG41" i="1" s="1"/>
  <c r="CH48" i="1"/>
  <c r="CH41" i="1" s="1"/>
  <c r="CI48" i="1"/>
  <c r="CI41" i="1" s="1"/>
  <c r="CJ48" i="1"/>
  <c r="CJ41" i="1" s="1"/>
  <c r="CN97" i="1" l="1"/>
  <c r="CL84" i="1"/>
  <c r="CL70" i="1"/>
  <c r="CL89" i="1"/>
  <c r="CL77" i="1"/>
  <c r="CO97" i="1"/>
  <c r="CI10" i="1"/>
  <c r="CI55" i="1" s="1"/>
  <c r="CI75" i="1" s="1"/>
  <c r="CG10" i="1"/>
  <c r="CG55" i="1" s="1"/>
  <c r="CG75" i="1" s="1"/>
  <c r="CE10" i="1"/>
  <c r="CE55" i="1" s="1"/>
  <c r="CE75" i="1" s="1"/>
  <c r="CC10" i="1"/>
  <c r="CC55" i="1" s="1"/>
  <c r="CC75" i="1" s="1"/>
  <c r="CA10" i="1"/>
  <c r="CA55" i="1" s="1"/>
  <c r="CA75" i="1" s="1"/>
  <c r="CJ10" i="1"/>
  <c r="CJ55" i="1" s="1"/>
  <c r="CJ75" i="1" s="1"/>
  <c r="CH10" i="1"/>
  <c r="CH55" i="1" s="1"/>
  <c r="CH75" i="1" s="1"/>
  <c r="CF10" i="1"/>
  <c r="CF55" i="1" s="1"/>
  <c r="CF75" i="1" s="1"/>
  <c r="CD10" i="1"/>
  <c r="CD55" i="1" s="1"/>
  <c r="CD75" i="1" s="1"/>
  <c r="CB10" i="1"/>
  <c r="CB55" i="1" s="1"/>
  <c r="CB75" i="1" s="1"/>
  <c r="CL97" i="1" l="1"/>
  <c r="CD95" i="1"/>
  <c r="CD93" i="1"/>
  <c r="CD91" i="1"/>
  <c r="CD87" i="1"/>
  <c r="CD81" i="1"/>
  <c r="CD79" i="1"/>
  <c r="CD94" i="1"/>
  <c r="CD92" i="1"/>
  <c r="CD86" i="1"/>
  <c r="CD82" i="1"/>
  <c r="CD80" i="1"/>
  <c r="CD74" i="1"/>
  <c r="CD72" i="1"/>
  <c r="CD73" i="1"/>
  <c r="CH95" i="1"/>
  <c r="CH93" i="1"/>
  <c r="CH91" i="1"/>
  <c r="CH87" i="1"/>
  <c r="CH81" i="1"/>
  <c r="CH79" i="1"/>
  <c r="CH94" i="1"/>
  <c r="CH92" i="1"/>
  <c r="CH86" i="1"/>
  <c r="CH82" i="1"/>
  <c r="CH80" i="1"/>
  <c r="CH74" i="1"/>
  <c r="CH72" i="1"/>
  <c r="CH73" i="1"/>
  <c r="CA94" i="1"/>
  <c r="CA92" i="1"/>
  <c r="CA86" i="1"/>
  <c r="CA82" i="1"/>
  <c r="CA80" i="1"/>
  <c r="CA95" i="1"/>
  <c r="CA93" i="1"/>
  <c r="CA91" i="1"/>
  <c r="CA87" i="1"/>
  <c r="CA81" i="1"/>
  <c r="CA79" i="1"/>
  <c r="CA73" i="1"/>
  <c r="CA74" i="1"/>
  <c r="CA72" i="1"/>
  <c r="CE94" i="1"/>
  <c r="CE92" i="1"/>
  <c r="CE86" i="1"/>
  <c r="CE82" i="1"/>
  <c r="CE80" i="1"/>
  <c r="CE95" i="1"/>
  <c r="CE93" i="1"/>
  <c r="CE91" i="1"/>
  <c r="CE87" i="1"/>
  <c r="CE81" i="1"/>
  <c r="CE79" i="1"/>
  <c r="CE73" i="1"/>
  <c r="CE74" i="1"/>
  <c r="CE72" i="1"/>
  <c r="CI94" i="1"/>
  <c r="CI92" i="1"/>
  <c r="CI86" i="1"/>
  <c r="CI82" i="1"/>
  <c r="CI80" i="1"/>
  <c r="CI95" i="1"/>
  <c r="CI93" i="1"/>
  <c r="CI91" i="1"/>
  <c r="CI87" i="1"/>
  <c r="CI81" i="1"/>
  <c r="CI79" i="1"/>
  <c r="CI73" i="1"/>
  <c r="CI74" i="1"/>
  <c r="CI72" i="1"/>
  <c r="CB95" i="1"/>
  <c r="CB93" i="1"/>
  <c r="CB91" i="1"/>
  <c r="CB87" i="1"/>
  <c r="CB81" i="1"/>
  <c r="CB79" i="1"/>
  <c r="CB94" i="1"/>
  <c r="CB92" i="1"/>
  <c r="CB86" i="1"/>
  <c r="CB82" i="1"/>
  <c r="CB80" i="1"/>
  <c r="CB74" i="1"/>
  <c r="CB72" i="1"/>
  <c r="CB73" i="1"/>
  <c r="CF95" i="1"/>
  <c r="CF93" i="1"/>
  <c r="CF91" i="1"/>
  <c r="CF87" i="1"/>
  <c r="CF81" i="1"/>
  <c r="CF79" i="1"/>
  <c r="CF94" i="1"/>
  <c r="CF92" i="1"/>
  <c r="CF86" i="1"/>
  <c r="CF82" i="1"/>
  <c r="CF80" i="1"/>
  <c r="CF74" i="1"/>
  <c r="CF72" i="1"/>
  <c r="CF73" i="1"/>
  <c r="CJ95" i="1"/>
  <c r="CJ93" i="1"/>
  <c r="CJ91" i="1"/>
  <c r="CJ87" i="1"/>
  <c r="CJ81" i="1"/>
  <c r="CJ79" i="1"/>
  <c r="CJ94" i="1"/>
  <c r="CJ92" i="1"/>
  <c r="CJ86" i="1"/>
  <c r="CJ82" i="1"/>
  <c r="CJ80" i="1"/>
  <c r="CJ74" i="1"/>
  <c r="CJ72" i="1"/>
  <c r="CJ73" i="1"/>
  <c r="CC94" i="1"/>
  <c r="CC92" i="1"/>
  <c r="CC86" i="1"/>
  <c r="CC82" i="1"/>
  <c r="CC80" i="1"/>
  <c r="CC95" i="1"/>
  <c r="CC93" i="1"/>
  <c r="CC91" i="1"/>
  <c r="CC87" i="1"/>
  <c r="CC81" i="1"/>
  <c r="CC79" i="1"/>
  <c r="CC73" i="1"/>
  <c r="CC74" i="1"/>
  <c r="CC72" i="1"/>
  <c r="CG94" i="1"/>
  <c r="CG92" i="1"/>
  <c r="CG86" i="1"/>
  <c r="CG82" i="1"/>
  <c r="CG80" i="1"/>
  <c r="CG95" i="1"/>
  <c r="CG93" i="1"/>
  <c r="CG91" i="1"/>
  <c r="CG87" i="1"/>
  <c r="CG81" i="1"/>
  <c r="CG79" i="1"/>
  <c r="CG73" i="1"/>
  <c r="CG74" i="1"/>
  <c r="CG72" i="1"/>
  <c r="BJ48" i="1"/>
  <c r="BJ43" i="1"/>
  <c r="BJ33" i="1"/>
  <c r="BJ28" i="1"/>
  <c r="BJ21" i="1"/>
  <c r="BJ14" i="1"/>
  <c r="BJ12" i="1" s="1"/>
  <c r="BW48" i="1"/>
  <c r="BW43" i="1"/>
  <c r="BW33" i="1"/>
  <c r="BW28" i="1"/>
  <c r="BW21" i="1"/>
  <c r="BW14" i="1"/>
  <c r="BW12" i="1" s="1"/>
  <c r="CG77" i="1" l="1"/>
  <c r="CC77" i="1"/>
  <c r="CJ70" i="1"/>
  <c r="CJ84" i="1"/>
  <c r="CF70" i="1"/>
  <c r="CF84" i="1"/>
  <c r="CB70" i="1"/>
  <c r="CB84" i="1"/>
  <c r="CI77" i="1"/>
  <c r="CE77" i="1"/>
  <c r="CA77" i="1"/>
  <c r="CH84" i="1"/>
  <c r="CD84" i="1"/>
  <c r="CH70" i="1"/>
  <c r="CD70" i="1"/>
  <c r="BJ10" i="1"/>
  <c r="CG84" i="1"/>
  <c r="CC84" i="1"/>
  <c r="CJ89" i="1"/>
  <c r="CF89" i="1"/>
  <c r="CB89" i="1"/>
  <c r="CI84" i="1"/>
  <c r="CE84" i="1"/>
  <c r="CA84" i="1"/>
  <c r="CH89" i="1"/>
  <c r="CD89" i="1"/>
  <c r="CG70" i="1"/>
  <c r="CG89" i="1"/>
  <c r="CC70" i="1"/>
  <c r="CC89" i="1"/>
  <c r="CJ77" i="1"/>
  <c r="CF77" i="1"/>
  <c r="CB77" i="1"/>
  <c r="CI70" i="1"/>
  <c r="CI89" i="1"/>
  <c r="CE70" i="1"/>
  <c r="CE89" i="1"/>
  <c r="CA70" i="1"/>
  <c r="CA89" i="1"/>
  <c r="CH77" i="1"/>
  <c r="CD77" i="1"/>
  <c r="BJ41" i="1"/>
  <c r="BJ55" i="1" s="1"/>
  <c r="BJ75" i="1" s="1"/>
  <c r="BW41" i="1"/>
  <c r="BW10" i="1"/>
  <c r="CF97" i="1" l="1"/>
  <c r="CB97" i="1"/>
  <c r="CJ97" i="1"/>
  <c r="CD97" i="1"/>
  <c r="CH97" i="1"/>
  <c r="CA97" i="1"/>
  <c r="CE97" i="1"/>
  <c r="CI97" i="1"/>
  <c r="BJ91" i="1"/>
  <c r="BJ73" i="1"/>
  <c r="BJ80" i="1"/>
  <c r="CC97" i="1"/>
  <c r="CG97" i="1"/>
  <c r="BJ93" i="1"/>
  <c r="BJ95" i="1"/>
  <c r="BJ81" i="1"/>
  <c r="BJ92" i="1"/>
  <c r="BJ74" i="1"/>
  <c r="BJ82" i="1"/>
  <c r="BJ72" i="1"/>
  <c r="BJ70" i="1" s="1"/>
  <c r="BJ86" i="1"/>
  <c r="BJ94" i="1"/>
  <c r="BJ79" i="1"/>
  <c r="BJ87" i="1"/>
  <c r="BW55" i="1"/>
  <c r="BW75" i="1" s="1"/>
  <c r="BJ89" i="1" l="1"/>
  <c r="BW94" i="1"/>
  <c r="BW92" i="1"/>
  <c r="BW86" i="1"/>
  <c r="BW82" i="1"/>
  <c r="BW80" i="1"/>
  <c r="BW95" i="1"/>
  <c r="BW93" i="1"/>
  <c r="BW91" i="1"/>
  <c r="BW87" i="1"/>
  <c r="BW81" i="1"/>
  <c r="BW79" i="1"/>
  <c r="BW73" i="1"/>
  <c r="BW74" i="1"/>
  <c r="BW72" i="1"/>
  <c r="BJ77" i="1"/>
  <c r="BJ84" i="1"/>
  <c r="BU14" i="1"/>
  <c r="BV14" i="1"/>
  <c r="BX14" i="1"/>
  <c r="BY14" i="1"/>
  <c r="BZ14" i="1"/>
  <c r="BW77" i="1" l="1"/>
  <c r="BW84" i="1"/>
  <c r="BW70" i="1"/>
  <c r="BW89" i="1"/>
  <c r="BJ97" i="1"/>
  <c r="BW97" i="1" l="1"/>
  <c r="BO48" i="1"/>
  <c r="BO43" i="1"/>
  <c r="BO33" i="1"/>
  <c r="BO28" i="1"/>
  <c r="BO21" i="1"/>
  <c r="BO14" i="1"/>
  <c r="BO12" i="1" s="1"/>
  <c r="BZ48" i="1"/>
  <c r="BZ43" i="1"/>
  <c r="BZ33" i="1"/>
  <c r="BZ28" i="1"/>
  <c r="BZ21" i="1"/>
  <c r="BZ12" i="1"/>
  <c r="BX48" i="1"/>
  <c r="BX43" i="1"/>
  <c r="BX33" i="1"/>
  <c r="BX28" i="1"/>
  <c r="BX21" i="1"/>
  <c r="BX12" i="1"/>
  <c r="BY48" i="1"/>
  <c r="BY43" i="1"/>
  <c r="BY33" i="1"/>
  <c r="BY28" i="1"/>
  <c r="BY21" i="1"/>
  <c r="BY12" i="1"/>
  <c r="BG48" i="1"/>
  <c r="BG43" i="1"/>
  <c r="BG33" i="1"/>
  <c r="BG28" i="1"/>
  <c r="BG21" i="1"/>
  <c r="BG14" i="1"/>
  <c r="BG12" i="1" s="1"/>
  <c r="BI48" i="1"/>
  <c r="BI43" i="1"/>
  <c r="BI33" i="1"/>
  <c r="BI28" i="1"/>
  <c r="BI21" i="1"/>
  <c r="BI14" i="1"/>
  <c r="BI12" i="1" s="1"/>
  <c r="BU48" i="1"/>
  <c r="BU43" i="1"/>
  <c r="BU33" i="1"/>
  <c r="BU28" i="1"/>
  <c r="BU21" i="1"/>
  <c r="BU12" i="1"/>
  <c r="BT48" i="1"/>
  <c r="BT43" i="1"/>
  <c r="BT33" i="1"/>
  <c r="BT28" i="1"/>
  <c r="BT21" i="1"/>
  <c r="BT14" i="1"/>
  <c r="BT12" i="1" s="1"/>
  <c r="BS48" i="1"/>
  <c r="BS43" i="1"/>
  <c r="BS33" i="1"/>
  <c r="BS28" i="1"/>
  <c r="BS21" i="1"/>
  <c r="BS14" i="1"/>
  <c r="BS12" i="1" s="1"/>
  <c r="E12" i="1"/>
  <c r="B14" i="1"/>
  <c r="B12" i="1" s="1"/>
  <c r="C14" i="1"/>
  <c r="C12" i="1" s="1"/>
  <c r="D14" i="1"/>
  <c r="D12" i="1" s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U14" i="1"/>
  <c r="U12" i="1" s="1"/>
  <c r="W14" i="1"/>
  <c r="W12" i="1" s="1"/>
  <c r="Y14" i="1"/>
  <c r="Y12" i="1" s="1"/>
  <c r="Z14" i="1"/>
  <c r="Z12" i="1" s="1"/>
  <c r="AA14" i="1"/>
  <c r="AA12" i="1" s="1"/>
  <c r="AB14" i="1"/>
  <c r="AC14" i="1"/>
  <c r="AC12" i="1" s="1"/>
  <c r="AD14" i="1"/>
  <c r="AD12" i="1" s="1"/>
  <c r="AE14" i="1"/>
  <c r="AE12" i="1" s="1"/>
  <c r="AF14" i="1"/>
  <c r="AF12" i="1" s="1"/>
  <c r="AG14" i="1"/>
  <c r="AG12" i="1" s="1"/>
  <c r="AH14" i="1"/>
  <c r="AH12" i="1" s="1"/>
  <c r="AI14" i="1"/>
  <c r="AI12" i="1" s="1"/>
  <c r="AJ14" i="1"/>
  <c r="AJ12" i="1" s="1"/>
  <c r="AK14" i="1"/>
  <c r="AK12" i="1" s="1"/>
  <c r="AL14" i="1"/>
  <c r="AL12" i="1" s="1"/>
  <c r="AM14" i="1"/>
  <c r="AM12" i="1" s="1"/>
  <c r="AN14" i="1"/>
  <c r="AN12" i="1" s="1"/>
  <c r="AO14" i="1"/>
  <c r="AO12" i="1" s="1"/>
  <c r="AP14" i="1"/>
  <c r="AP12" i="1" s="1"/>
  <c r="AQ14" i="1"/>
  <c r="AQ12" i="1" s="1"/>
  <c r="AR14" i="1"/>
  <c r="AR12" i="1" s="1"/>
  <c r="AS14" i="1"/>
  <c r="AS12" i="1" s="1"/>
  <c r="AT14" i="1"/>
  <c r="AT12" i="1" s="1"/>
  <c r="AU14" i="1"/>
  <c r="AU12" i="1" s="1"/>
  <c r="AV14" i="1"/>
  <c r="AV12" i="1" s="1"/>
  <c r="AW14" i="1"/>
  <c r="AW12" i="1" s="1"/>
  <c r="AX14" i="1"/>
  <c r="AX12" i="1" s="1"/>
  <c r="AY14" i="1"/>
  <c r="AZ14" i="1"/>
  <c r="AZ12" i="1" s="1"/>
  <c r="BA14" i="1"/>
  <c r="BA12" i="1" s="1"/>
  <c r="BB14" i="1"/>
  <c r="BB12" i="1" s="1"/>
  <c r="BC14" i="1"/>
  <c r="BC12" i="1" s="1"/>
  <c r="BD14" i="1"/>
  <c r="BD12" i="1" s="1"/>
  <c r="BE14" i="1"/>
  <c r="BE12" i="1" s="1"/>
  <c r="BF14" i="1"/>
  <c r="BF12" i="1" s="1"/>
  <c r="BH14" i="1"/>
  <c r="BH12" i="1" s="1"/>
  <c r="BM14" i="1"/>
  <c r="BM12" i="1" s="1"/>
  <c r="BN14" i="1"/>
  <c r="BN12" i="1" s="1"/>
  <c r="BP14" i="1"/>
  <c r="BP12" i="1" s="1"/>
  <c r="BQ14" i="1"/>
  <c r="BQ12" i="1" s="1"/>
  <c r="BR14" i="1"/>
  <c r="BR12" i="1" s="1"/>
  <c r="BV12" i="1"/>
  <c r="V15" i="1"/>
  <c r="X15" i="1"/>
  <c r="V16" i="1"/>
  <c r="X16" i="1"/>
  <c r="V18" i="1"/>
  <c r="X18" i="1"/>
  <c r="V19" i="1"/>
  <c r="X19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H21" i="1"/>
  <c r="BM21" i="1"/>
  <c r="BN21" i="1"/>
  <c r="BP21" i="1"/>
  <c r="BQ21" i="1"/>
  <c r="BR21" i="1"/>
  <c r="BV21" i="1"/>
  <c r="V23" i="1"/>
  <c r="X23" i="1"/>
  <c r="V24" i="1"/>
  <c r="X24" i="1"/>
  <c r="V25" i="1"/>
  <c r="X25" i="1"/>
  <c r="V26" i="1"/>
  <c r="X26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W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H28" i="1"/>
  <c r="BM28" i="1"/>
  <c r="BN28" i="1"/>
  <c r="BP28" i="1"/>
  <c r="BQ28" i="1"/>
  <c r="BR28" i="1"/>
  <c r="BV28" i="1"/>
  <c r="V30" i="1"/>
  <c r="X30" i="1"/>
  <c r="V31" i="1"/>
  <c r="X31" i="1"/>
  <c r="C33" i="1"/>
  <c r="D33" i="1"/>
  <c r="F33" i="1"/>
  <c r="G33" i="1"/>
  <c r="H33" i="1"/>
  <c r="I33" i="1"/>
  <c r="J33" i="1"/>
  <c r="K33" i="1"/>
  <c r="L33" i="1"/>
  <c r="M33" i="1"/>
  <c r="O33" i="1"/>
  <c r="P33" i="1"/>
  <c r="Q33" i="1"/>
  <c r="R33" i="1"/>
  <c r="S33" i="1"/>
  <c r="T33" i="1"/>
  <c r="U33" i="1"/>
  <c r="W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H33" i="1"/>
  <c r="BM33" i="1"/>
  <c r="BN33" i="1"/>
  <c r="BP33" i="1"/>
  <c r="BQ33" i="1"/>
  <c r="BR33" i="1"/>
  <c r="BV33" i="1"/>
  <c r="V35" i="1"/>
  <c r="X35" i="1"/>
  <c r="V36" i="1"/>
  <c r="X36" i="1"/>
  <c r="V37" i="1"/>
  <c r="X37" i="1"/>
  <c r="V38" i="1"/>
  <c r="X38" i="1"/>
  <c r="N39" i="1"/>
  <c r="N33" i="1" s="1"/>
  <c r="V39" i="1"/>
  <c r="X39" i="1"/>
  <c r="B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W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H43" i="1"/>
  <c r="BM43" i="1"/>
  <c r="BN43" i="1"/>
  <c r="BP43" i="1"/>
  <c r="BQ43" i="1"/>
  <c r="BR43" i="1"/>
  <c r="BV43" i="1"/>
  <c r="C45" i="1"/>
  <c r="C43" i="1" s="1"/>
  <c r="D45" i="1"/>
  <c r="D43" i="1" s="1"/>
  <c r="E45" i="1"/>
  <c r="E43" i="1" s="1"/>
  <c r="V45" i="1"/>
  <c r="X45" i="1"/>
  <c r="V46" i="1"/>
  <c r="V43" i="1" s="1"/>
  <c r="X46" i="1"/>
  <c r="B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W48" i="1"/>
  <c r="Y48" i="1"/>
  <c r="Z48" i="1"/>
  <c r="AA48" i="1"/>
  <c r="AB48" i="1"/>
  <c r="AC48" i="1"/>
  <c r="AD48" i="1"/>
  <c r="AE48" i="1"/>
  <c r="AF48" i="1"/>
  <c r="AG48" i="1"/>
  <c r="AI48" i="1"/>
  <c r="AJ48" i="1"/>
  <c r="AJ41" i="1" s="1"/>
  <c r="AK48" i="1"/>
  <c r="AL48" i="1"/>
  <c r="AL41" i="1" s="1"/>
  <c r="AM48" i="1"/>
  <c r="AN48" i="1"/>
  <c r="AN41" i="1" s="1"/>
  <c r="AO48" i="1"/>
  <c r="AP48" i="1"/>
  <c r="AP41" i="1" s="1"/>
  <c r="AQ48" i="1"/>
  <c r="AR48" i="1"/>
  <c r="AR41" i="1" s="1"/>
  <c r="AS48" i="1"/>
  <c r="AT48" i="1"/>
  <c r="AU48" i="1"/>
  <c r="AV48" i="1"/>
  <c r="AV41" i="1" s="1"/>
  <c r="AW48" i="1"/>
  <c r="AX48" i="1"/>
  <c r="AX41" i="1" s="1"/>
  <c r="AY48" i="1"/>
  <c r="AZ48" i="1"/>
  <c r="AZ41" i="1" s="1"/>
  <c r="BA48" i="1"/>
  <c r="BB48" i="1"/>
  <c r="BB41" i="1" s="1"/>
  <c r="BC48" i="1"/>
  <c r="BD48" i="1"/>
  <c r="BD41" i="1" s="1"/>
  <c r="BE48" i="1"/>
  <c r="BF48" i="1"/>
  <c r="BF41" i="1" s="1"/>
  <c r="BH48" i="1"/>
  <c r="BM48" i="1"/>
  <c r="BM41" i="1" s="1"/>
  <c r="BN48" i="1"/>
  <c r="BP48" i="1"/>
  <c r="BP41" i="1" s="1"/>
  <c r="BQ48" i="1"/>
  <c r="BR48" i="1"/>
  <c r="BR41" i="1" s="1"/>
  <c r="BV48" i="1"/>
  <c r="C50" i="1"/>
  <c r="C48" i="1" s="1"/>
  <c r="C41" i="1" s="1"/>
  <c r="D50" i="1"/>
  <c r="E50" i="1"/>
  <c r="V50" i="1"/>
  <c r="X50" i="1"/>
  <c r="C52" i="1"/>
  <c r="D52" i="1"/>
  <c r="D48" i="1" s="1"/>
  <c r="E52" i="1"/>
  <c r="V52" i="1"/>
  <c r="X52" i="1"/>
  <c r="V53" i="1"/>
  <c r="X53" i="1"/>
  <c r="N41" i="1"/>
  <c r="AB12" i="1"/>
  <c r="O41" i="1"/>
  <c r="AY12" i="1"/>
  <c r="BC41" i="1"/>
  <c r="BY41" i="1" l="1"/>
  <c r="AM41" i="1"/>
  <c r="AO41" i="1"/>
  <c r="AK41" i="1"/>
  <c r="X14" i="1"/>
  <c r="X12" i="1" s="1"/>
  <c r="X28" i="1"/>
  <c r="X48" i="1"/>
  <c r="V48" i="1"/>
  <c r="V41" i="1" s="1"/>
  <c r="D41" i="1"/>
  <c r="BI41" i="1"/>
  <c r="AU41" i="1"/>
  <c r="AE41" i="1"/>
  <c r="AA41" i="1"/>
  <c r="AF10" i="1"/>
  <c r="E10" i="1"/>
  <c r="X43" i="1"/>
  <c r="X33" i="1"/>
  <c r="V21" i="1"/>
  <c r="AY10" i="1"/>
  <c r="E48" i="1"/>
  <c r="E41" i="1" s="1"/>
  <c r="E55" i="1" s="1"/>
  <c r="S41" i="1"/>
  <c r="I41" i="1"/>
  <c r="AB41" i="1"/>
  <c r="F41" i="1"/>
  <c r="BG41" i="1"/>
  <c r="BX41" i="1"/>
  <c r="BZ10" i="1"/>
  <c r="BZ41" i="1"/>
  <c r="V33" i="1"/>
  <c r="V28" i="1"/>
  <c r="V14" i="1"/>
  <c r="V12" i="1" s="1"/>
  <c r="BU10" i="1"/>
  <c r="AT41" i="1"/>
  <c r="W10" i="1"/>
  <c r="AB10" i="1"/>
  <c r="AB55" i="1" s="1"/>
  <c r="AB80" i="1" s="1"/>
  <c r="AR10" i="1"/>
  <c r="AR55" i="1" s="1"/>
  <c r="AF41" i="1"/>
  <c r="AD41" i="1"/>
  <c r="Z41" i="1"/>
  <c r="W41" i="1"/>
  <c r="T41" i="1"/>
  <c r="R41" i="1"/>
  <c r="P41" i="1"/>
  <c r="L41" i="1"/>
  <c r="J41" i="1"/>
  <c r="H41" i="1"/>
  <c r="BO10" i="1"/>
  <c r="BO41" i="1"/>
  <c r="AB72" i="1"/>
  <c r="AB92" i="1"/>
  <c r="AB79" i="1"/>
  <c r="AB81" i="1"/>
  <c r="BH41" i="1"/>
  <c r="BE41" i="1"/>
  <c r="AY41" i="1"/>
  <c r="AQ41" i="1"/>
  <c r="AI41" i="1"/>
  <c r="AC41" i="1"/>
  <c r="Y41" i="1"/>
  <c r="Q41" i="1"/>
  <c r="M41" i="1"/>
  <c r="K41" i="1"/>
  <c r="G41" i="1"/>
  <c r="AZ10" i="1"/>
  <c r="AZ55" i="1" s="1"/>
  <c r="AZ75" i="1" s="1"/>
  <c r="U10" i="1"/>
  <c r="I10" i="1"/>
  <c r="B10" i="1"/>
  <c r="BS10" i="1"/>
  <c r="BS41" i="1"/>
  <c r="BT10" i="1"/>
  <c r="BT41" i="1"/>
  <c r="AZ95" i="1"/>
  <c r="BP10" i="1"/>
  <c r="BP55" i="1" s="1"/>
  <c r="BP75" i="1" s="1"/>
  <c r="BM10" i="1"/>
  <c r="BM55" i="1" s="1"/>
  <c r="BM75" i="1" s="1"/>
  <c r="BD10" i="1"/>
  <c r="BD55" i="1" s="1"/>
  <c r="BD75" i="1" s="1"/>
  <c r="BB10" i="1"/>
  <c r="BB55" i="1" s="1"/>
  <c r="BB75" i="1" s="1"/>
  <c r="AQ10" i="1"/>
  <c r="AE10" i="1"/>
  <c r="AE55" i="1" s="1"/>
  <c r="AE72" i="1" s="1"/>
  <c r="AA10" i="1"/>
  <c r="AA55" i="1" s="1"/>
  <c r="AA86" i="1" s="1"/>
  <c r="G10" i="1"/>
  <c r="G55" i="1" s="1"/>
  <c r="G86" i="1" s="1"/>
  <c r="D10" i="1"/>
  <c r="D55" i="1" s="1"/>
  <c r="D92" i="1" s="1"/>
  <c r="AB82" i="1"/>
  <c r="AB74" i="1"/>
  <c r="AB86" i="1"/>
  <c r="BX10" i="1"/>
  <c r="Z10" i="1"/>
  <c r="AV10" i="1"/>
  <c r="AV55" i="1" s="1"/>
  <c r="AV75" i="1" s="1"/>
  <c r="BV41" i="1"/>
  <c r="BQ41" i="1"/>
  <c r="BN41" i="1"/>
  <c r="BA41" i="1"/>
  <c r="AW41" i="1"/>
  <c r="AS41" i="1"/>
  <c r="AG41" i="1"/>
  <c r="U41" i="1"/>
  <c r="B41" i="1"/>
  <c r="BN10" i="1"/>
  <c r="BE10" i="1"/>
  <c r="BC10" i="1"/>
  <c r="BC55" i="1" s="1"/>
  <c r="BC75" i="1" s="1"/>
  <c r="BA10" i="1"/>
  <c r="AD10" i="1"/>
  <c r="H10" i="1"/>
  <c r="H55" i="1" s="1"/>
  <c r="H92" i="1" s="1"/>
  <c r="F10" i="1"/>
  <c r="C10" i="1"/>
  <c r="C55" i="1" s="1"/>
  <c r="BG10" i="1"/>
  <c r="BG55" i="1" s="1"/>
  <c r="BY10" i="1"/>
  <c r="BY55" i="1" s="1"/>
  <c r="BY75" i="1" s="1"/>
  <c r="X21" i="1"/>
  <c r="BD81" i="1"/>
  <c r="BD74" i="1"/>
  <c r="AA80" i="1"/>
  <c r="B55" i="1"/>
  <c r="BV10" i="1"/>
  <c r="BQ10" i="1"/>
  <c r="BQ55" i="1" s="1"/>
  <c r="BQ75" i="1" s="1"/>
  <c r="BH10" i="1"/>
  <c r="AX10" i="1"/>
  <c r="AX55" i="1" s="1"/>
  <c r="AX75" i="1" s="1"/>
  <c r="AU10" i="1"/>
  <c r="AU55" i="1" s="1"/>
  <c r="AU75" i="1" s="1"/>
  <c r="AS10" i="1"/>
  <c r="AP10" i="1"/>
  <c r="AP55" i="1" s="1"/>
  <c r="AM10" i="1"/>
  <c r="AM55" i="1" s="1"/>
  <c r="AK10" i="1"/>
  <c r="Y10" i="1"/>
  <c r="Y55" i="1" s="1"/>
  <c r="Y91" i="1" s="1"/>
  <c r="S10" i="1"/>
  <c r="S55" i="1" s="1"/>
  <c r="S94" i="1" s="1"/>
  <c r="Q10" i="1"/>
  <c r="Q55" i="1" s="1"/>
  <c r="Q82" i="1" s="1"/>
  <c r="O10" i="1"/>
  <c r="O55" i="1" s="1"/>
  <c r="O87" i="1" s="1"/>
  <c r="M10" i="1"/>
  <c r="M55" i="1" s="1"/>
  <c r="M79" i="1" s="1"/>
  <c r="K10" i="1"/>
  <c r="BR10" i="1"/>
  <c r="BR55" i="1" s="1"/>
  <c r="BR75" i="1" s="1"/>
  <c r="BF10" i="1"/>
  <c r="BF55" i="1" s="1"/>
  <c r="BF75" i="1" s="1"/>
  <c r="AW10" i="1"/>
  <c r="AT10" i="1"/>
  <c r="AO10" i="1"/>
  <c r="AO55" i="1" s="1"/>
  <c r="AN10" i="1"/>
  <c r="AN55" i="1" s="1"/>
  <c r="AL10" i="1"/>
  <c r="AL55" i="1" s="1"/>
  <c r="AJ10" i="1"/>
  <c r="AJ55" i="1" s="1"/>
  <c r="AI10" i="1"/>
  <c r="AI55" i="1" s="1"/>
  <c r="AH10" i="1"/>
  <c r="AH55" i="1" s="1"/>
  <c r="AH80" i="1" s="1"/>
  <c r="AG10" i="1"/>
  <c r="AC10" i="1"/>
  <c r="T10" i="1"/>
  <c r="R10" i="1"/>
  <c r="P10" i="1"/>
  <c r="N10" i="1"/>
  <c r="N55" i="1" s="1"/>
  <c r="L10" i="1"/>
  <c r="L55" i="1" s="1"/>
  <c r="L87" i="1" s="1"/>
  <c r="J10" i="1"/>
  <c r="BU41" i="1"/>
  <c r="BI10" i="1"/>
  <c r="Y81" i="1"/>
  <c r="S72" i="1"/>
  <c r="S80" i="1"/>
  <c r="O92" i="1"/>
  <c r="O74" i="1"/>
  <c r="L94" i="1"/>
  <c r="AT55" i="1"/>
  <c r="H73" i="1"/>
  <c r="H94" i="1" l="1"/>
  <c r="AF55" i="1"/>
  <c r="AF74" i="1" s="1"/>
  <c r="BG94" i="1"/>
  <c r="BG75" i="1"/>
  <c r="E93" i="1"/>
  <c r="E79" i="1"/>
  <c r="G95" i="1"/>
  <c r="BI55" i="1"/>
  <c r="BI80" i="1" s="1"/>
  <c r="R55" i="1"/>
  <c r="R81" i="1" s="1"/>
  <c r="AK55" i="1"/>
  <c r="AK80" i="1" s="1"/>
  <c r="BH55" i="1"/>
  <c r="BH75" i="1" s="1"/>
  <c r="H79" i="1"/>
  <c r="G93" i="1"/>
  <c r="AE80" i="1"/>
  <c r="AD55" i="1"/>
  <c r="AD91" i="1" s="1"/>
  <c r="M81" i="1"/>
  <c r="D86" i="1"/>
  <c r="AY55" i="1"/>
  <c r="AY75" i="1" s="1"/>
  <c r="AD72" i="1"/>
  <c r="O95" i="1"/>
  <c r="O81" i="1"/>
  <c r="S73" i="1"/>
  <c r="S79" i="1"/>
  <c r="G87" i="1"/>
  <c r="G84" i="1" s="1"/>
  <c r="AB95" i="1"/>
  <c r="AB94" i="1"/>
  <c r="AB91" i="1"/>
  <c r="E95" i="1"/>
  <c r="AB87" i="1"/>
  <c r="AB84" i="1" s="1"/>
  <c r="AB93" i="1"/>
  <c r="AB73" i="1"/>
  <c r="AT80" i="1"/>
  <c r="AT73" i="1"/>
  <c r="BB91" i="1"/>
  <c r="BB80" i="1"/>
  <c r="BB73" i="1"/>
  <c r="AI80" i="1"/>
  <c r="AI73" i="1"/>
  <c r="AL80" i="1"/>
  <c r="AL73" i="1"/>
  <c r="AO80" i="1"/>
  <c r="AO73" i="1"/>
  <c r="BR95" i="1"/>
  <c r="BR93" i="1"/>
  <c r="BR91" i="1"/>
  <c r="BR87" i="1"/>
  <c r="BR81" i="1"/>
  <c r="BR79" i="1"/>
  <c r="BR94" i="1"/>
  <c r="BR92" i="1"/>
  <c r="BR86" i="1"/>
  <c r="BR82" i="1"/>
  <c r="BR80" i="1"/>
  <c r="BR74" i="1"/>
  <c r="BR72" i="1"/>
  <c r="BR73" i="1"/>
  <c r="AP80" i="1"/>
  <c r="AP73" i="1"/>
  <c r="AU80" i="1"/>
  <c r="AU73" i="1"/>
  <c r="BH91" i="1"/>
  <c r="BH80" i="1"/>
  <c r="BH73" i="1"/>
  <c r="BY94" i="1"/>
  <c r="BY92" i="1"/>
  <c r="BY86" i="1"/>
  <c r="BY82" i="1"/>
  <c r="BY80" i="1"/>
  <c r="BY95" i="1"/>
  <c r="BY93" i="1"/>
  <c r="BY91" i="1"/>
  <c r="BY87" i="1"/>
  <c r="BY81" i="1"/>
  <c r="BY79" i="1"/>
  <c r="BY73" i="1"/>
  <c r="BY74" i="1"/>
  <c r="BY72" i="1"/>
  <c r="BD92" i="1"/>
  <c r="BD91" i="1"/>
  <c r="BD80" i="1"/>
  <c r="BD73" i="1"/>
  <c r="BP95" i="1"/>
  <c r="BP93" i="1"/>
  <c r="BP91" i="1"/>
  <c r="BP87" i="1"/>
  <c r="BP81" i="1"/>
  <c r="BP79" i="1"/>
  <c r="BP94" i="1"/>
  <c r="BP92" i="1"/>
  <c r="BP86" i="1"/>
  <c r="BP82" i="1"/>
  <c r="BP80" i="1"/>
  <c r="BP74" i="1"/>
  <c r="BP72" i="1"/>
  <c r="BP73" i="1"/>
  <c r="AR80" i="1"/>
  <c r="AR73" i="1"/>
  <c r="BI91" i="1"/>
  <c r="AJ80" i="1"/>
  <c r="AJ73" i="1"/>
  <c r="AN80" i="1"/>
  <c r="AN73" i="1"/>
  <c r="BF91" i="1"/>
  <c r="BF80" i="1"/>
  <c r="BF73" i="1"/>
  <c r="AY80" i="1"/>
  <c r="AY91" i="1"/>
  <c r="AM80" i="1"/>
  <c r="AM73" i="1"/>
  <c r="AX92" i="1"/>
  <c r="AX91" i="1"/>
  <c r="AX80" i="1"/>
  <c r="AX73" i="1"/>
  <c r="BQ94" i="1"/>
  <c r="BQ92" i="1"/>
  <c r="BQ86" i="1"/>
  <c r="BQ82" i="1"/>
  <c r="BQ80" i="1"/>
  <c r="BQ95" i="1"/>
  <c r="BQ93" i="1"/>
  <c r="BQ91" i="1"/>
  <c r="BQ87" i="1"/>
  <c r="BQ81" i="1"/>
  <c r="BQ79" i="1"/>
  <c r="BQ73" i="1"/>
  <c r="BQ74" i="1"/>
  <c r="BQ72" i="1"/>
  <c r="BG87" i="1"/>
  <c r="BG80" i="1"/>
  <c r="BG73" i="1"/>
  <c r="BG91" i="1"/>
  <c r="BC87" i="1"/>
  <c r="BC80" i="1"/>
  <c r="BC73" i="1"/>
  <c r="BC91" i="1"/>
  <c r="BC89" i="1" s="1"/>
  <c r="AV91" i="1"/>
  <c r="AV80" i="1"/>
  <c r="AV73" i="1"/>
  <c r="BM94" i="1"/>
  <c r="BM92" i="1"/>
  <c r="BM86" i="1"/>
  <c r="BM82" i="1"/>
  <c r="BM80" i="1"/>
  <c r="BM95" i="1"/>
  <c r="BM93" i="1"/>
  <c r="BM91" i="1"/>
  <c r="BM87" i="1"/>
  <c r="BM81" i="1"/>
  <c r="BM79" i="1"/>
  <c r="BM73" i="1"/>
  <c r="BM74" i="1"/>
  <c r="BM72" i="1"/>
  <c r="AZ92" i="1"/>
  <c r="AZ91" i="1"/>
  <c r="AZ80" i="1"/>
  <c r="AZ73" i="1"/>
  <c r="X41" i="1"/>
  <c r="BG86" i="1"/>
  <c r="BG72" i="1"/>
  <c r="W55" i="1"/>
  <c r="AR87" i="1"/>
  <c r="AR72" i="1"/>
  <c r="G74" i="1"/>
  <c r="H72" i="1"/>
  <c r="H81" i="1"/>
  <c r="R79" i="1"/>
  <c r="AE87" i="1"/>
  <c r="AX81" i="1"/>
  <c r="Q79" i="1"/>
  <c r="P55" i="1"/>
  <c r="P72" i="1" s="1"/>
  <c r="T55" i="1"/>
  <c r="T95" i="1" s="1"/>
  <c r="AG55" i="1"/>
  <c r="AW55" i="1"/>
  <c r="AW79" i="1" s="1"/>
  <c r="BV55" i="1"/>
  <c r="BV75" i="1" s="1"/>
  <c r="AE91" i="1"/>
  <c r="H91" i="1"/>
  <c r="H87" i="1"/>
  <c r="G91" i="1"/>
  <c r="G94" i="1"/>
  <c r="G80" i="1"/>
  <c r="AE73" i="1"/>
  <c r="DB74" i="1"/>
  <c r="F55" i="1"/>
  <c r="F80" i="1" s="1"/>
  <c r="BN55" i="1"/>
  <c r="BN75" i="1" s="1"/>
  <c r="U55" i="1"/>
  <c r="U80" i="1" s="1"/>
  <c r="BA55" i="1"/>
  <c r="BA75" i="1" s="1"/>
  <c r="AB70" i="1"/>
  <c r="AB77" i="1"/>
  <c r="AZ94" i="1"/>
  <c r="AZ79" i="1"/>
  <c r="E92" i="1"/>
  <c r="I55" i="1"/>
  <c r="I74" i="1" s="1"/>
  <c r="V10" i="1"/>
  <c r="V55" i="1" s="1"/>
  <c r="V95" i="1" s="1"/>
  <c r="BZ55" i="1"/>
  <c r="BZ75" i="1" s="1"/>
  <c r="BT55" i="1"/>
  <c r="BT75" i="1" s="1"/>
  <c r="BS55" i="1"/>
  <c r="BS75" i="1" s="1"/>
  <c r="AF95" i="1"/>
  <c r="W91" i="1"/>
  <c r="W92" i="1"/>
  <c r="W87" i="1"/>
  <c r="W81" i="1"/>
  <c r="W80" i="1"/>
  <c r="W74" i="1"/>
  <c r="W82" i="1"/>
  <c r="W79" i="1"/>
  <c r="W93" i="1"/>
  <c r="W86" i="1"/>
  <c r="W95" i="1"/>
  <c r="W73" i="1"/>
  <c r="W94" i="1"/>
  <c r="W72" i="1"/>
  <c r="W70" i="1" s="1"/>
  <c r="BG92" i="1"/>
  <c r="BG82" i="1"/>
  <c r="P94" i="1"/>
  <c r="AD73" i="1"/>
  <c r="AD81" i="1"/>
  <c r="AD93" i="1"/>
  <c r="AD79" i="1"/>
  <c r="M74" i="1"/>
  <c r="Y73" i="1"/>
  <c r="I79" i="1"/>
  <c r="J55" i="1"/>
  <c r="J94" i="1" s="1"/>
  <c r="AC55" i="1"/>
  <c r="AC92" i="1" s="1"/>
  <c r="D87" i="1"/>
  <c r="BC92" i="1"/>
  <c r="AA92" i="1"/>
  <c r="BD93" i="1"/>
  <c r="Z55" i="1"/>
  <c r="Z73" i="1" s="1"/>
  <c r="AR79" i="1"/>
  <c r="AZ72" i="1"/>
  <c r="AZ86" i="1"/>
  <c r="E74" i="1"/>
  <c r="E87" i="1"/>
  <c r="E72" i="1"/>
  <c r="E91" i="1"/>
  <c r="R87" i="1"/>
  <c r="R93" i="1"/>
  <c r="O73" i="1"/>
  <c r="O72" i="1"/>
  <c r="O91" i="1"/>
  <c r="S92" i="1"/>
  <c r="S91" i="1"/>
  <c r="S93" i="1"/>
  <c r="AF80" i="1"/>
  <c r="BC74" i="1"/>
  <c r="BC81" i="1"/>
  <c r="AA82" i="1"/>
  <c r="AA94" i="1"/>
  <c r="BI81" i="1"/>
  <c r="R80" i="1"/>
  <c r="BU55" i="1"/>
  <c r="BU75" i="1" s="1"/>
  <c r="BX55" i="1"/>
  <c r="BX75" i="1" s="1"/>
  <c r="L79" i="1"/>
  <c r="O86" i="1"/>
  <c r="O84" i="1" s="1"/>
  <c r="O80" i="1"/>
  <c r="O93" i="1"/>
  <c r="O79" i="1"/>
  <c r="O94" i="1"/>
  <c r="O82" i="1"/>
  <c r="S74" i="1"/>
  <c r="S86" i="1"/>
  <c r="S81" i="1"/>
  <c r="S95" i="1"/>
  <c r="S87" i="1"/>
  <c r="S82" i="1"/>
  <c r="AS55" i="1"/>
  <c r="AS87" i="1" s="1"/>
  <c r="BC93" i="1"/>
  <c r="BC79" i="1"/>
  <c r="AA79" i="1"/>
  <c r="AA91" i="1"/>
  <c r="AA73" i="1"/>
  <c r="BD94" i="1"/>
  <c r="BD82" i="1"/>
  <c r="BO55" i="1"/>
  <c r="BO75" i="1" s="1"/>
  <c r="AR95" i="1"/>
  <c r="AR81" i="1"/>
  <c r="AR86" i="1"/>
  <c r="AR94" i="1"/>
  <c r="AR92" i="1"/>
  <c r="AR91" i="1"/>
  <c r="AR82" i="1"/>
  <c r="AR74" i="1"/>
  <c r="AR70" i="1" s="1"/>
  <c r="G81" i="1"/>
  <c r="G73" i="1"/>
  <c r="BG93" i="1"/>
  <c r="BG95" i="1"/>
  <c r="BG74" i="1"/>
  <c r="BG79" i="1"/>
  <c r="BG81" i="1"/>
  <c r="BI86" i="1"/>
  <c r="R91" i="1"/>
  <c r="R82" i="1"/>
  <c r="R95" i="1"/>
  <c r="AD74" i="1"/>
  <c r="AD92" i="1"/>
  <c r="AD86" i="1"/>
  <c r="AD95" i="1"/>
  <c r="AD82" i="1"/>
  <c r="AD80" i="1"/>
  <c r="AE94" i="1"/>
  <c r="AE82" i="1"/>
  <c r="AX74" i="1"/>
  <c r="M95" i="1"/>
  <c r="Q94" i="1"/>
  <c r="Q91" i="1"/>
  <c r="Y82" i="1"/>
  <c r="I92" i="1"/>
  <c r="I94" i="1"/>
  <c r="I91" i="1"/>
  <c r="I81" i="1"/>
  <c r="I95" i="1"/>
  <c r="I80" i="1"/>
  <c r="K55" i="1"/>
  <c r="AE93" i="1"/>
  <c r="AE81" i="1"/>
  <c r="BC72" i="1"/>
  <c r="BC70" i="1" s="1"/>
  <c r="BC86" i="1"/>
  <c r="BC84" i="1" s="1"/>
  <c r="BC95" i="1"/>
  <c r="BC82" i="1"/>
  <c r="BC94" i="1"/>
  <c r="DB81" i="1"/>
  <c r="G72" i="1"/>
  <c r="G70" i="1" s="1"/>
  <c r="G92" i="1"/>
  <c r="G79" i="1"/>
  <c r="G82" i="1"/>
  <c r="AE74" i="1"/>
  <c r="AE92" i="1"/>
  <c r="X10" i="1"/>
  <c r="X55" i="1" s="1"/>
  <c r="X92" i="1" s="1"/>
  <c r="BE55" i="1"/>
  <c r="BE75" i="1" s="1"/>
  <c r="AR93" i="1"/>
  <c r="AQ55" i="1"/>
  <c r="AQ93" i="1" s="1"/>
  <c r="I73" i="1"/>
  <c r="AZ87" i="1"/>
  <c r="AZ93" i="1"/>
  <c r="AZ74" i="1"/>
  <c r="AZ81" i="1"/>
  <c r="AZ82" i="1"/>
  <c r="E82" i="1"/>
  <c r="E80" i="1"/>
  <c r="E73" i="1"/>
  <c r="E86" i="1"/>
  <c r="E81" i="1"/>
  <c r="E94" i="1"/>
  <c r="U86" i="1"/>
  <c r="AV94" i="1"/>
  <c r="AV95" i="1"/>
  <c r="AV81" i="1"/>
  <c r="AV93" i="1"/>
  <c r="AV92" i="1"/>
  <c r="AV79" i="1"/>
  <c r="AV74" i="1"/>
  <c r="AV82" i="1"/>
  <c r="AV86" i="1"/>
  <c r="AV87" i="1"/>
  <c r="AV72" i="1"/>
  <c r="AV70" i="1" s="1"/>
  <c r="BE72" i="1"/>
  <c r="BE94" i="1"/>
  <c r="BE87" i="1"/>
  <c r="BE93" i="1"/>
  <c r="BE79" i="1"/>
  <c r="BE82" i="1"/>
  <c r="BE95" i="1"/>
  <c r="BE86" i="1"/>
  <c r="BE92" i="1"/>
  <c r="BE81" i="1"/>
  <c r="BE74" i="1"/>
  <c r="Z87" i="1"/>
  <c r="D81" i="1"/>
  <c r="D74" i="1"/>
  <c r="D93" i="1"/>
  <c r="D80" i="1"/>
  <c r="D82" i="1"/>
  <c r="D94" i="1"/>
  <c r="D79" i="1"/>
  <c r="D72" i="1"/>
  <c r="AE86" i="1"/>
  <c r="AE79" i="1"/>
  <c r="AE95" i="1"/>
  <c r="H82" i="1"/>
  <c r="H80" i="1"/>
  <c r="H86" i="1"/>
  <c r="P80" i="1"/>
  <c r="AX95" i="1"/>
  <c r="AX86" i="1"/>
  <c r="M92" i="1"/>
  <c r="M87" i="1"/>
  <c r="Q74" i="1"/>
  <c r="Q87" i="1"/>
  <c r="Q86" i="1"/>
  <c r="Y86" i="1"/>
  <c r="Y95" i="1"/>
  <c r="D73" i="1"/>
  <c r="D91" i="1"/>
  <c r="D95" i="1"/>
  <c r="H74" i="1"/>
  <c r="H70" i="1" s="1"/>
  <c r="H93" i="1"/>
  <c r="H95" i="1"/>
  <c r="AA93" i="1"/>
  <c r="AA74" i="1"/>
  <c r="AA95" i="1"/>
  <c r="AA81" i="1"/>
  <c r="AA72" i="1"/>
  <c r="AA87" i="1"/>
  <c r="AA84" i="1" s="1"/>
  <c r="AQ74" i="1"/>
  <c r="AQ91" i="1"/>
  <c r="BD72" i="1"/>
  <c r="BD87" i="1"/>
  <c r="BD86" i="1"/>
  <c r="BD95" i="1"/>
  <c r="BD79" i="1"/>
  <c r="DB95" i="1"/>
  <c r="DB93" i="1"/>
  <c r="DB79" i="1"/>
  <c r="DB72" i="1"/>
  <c r="DB82" i="1"/>
  <c r="DB87" i="1"/>
  <c r="DB94" i="1"/>
  <c r="DB92" i="1"/>
  <c r="BI93" i="1"/>
  <c r="J91" i="1"/>
  <c r="N80" i="1"/>
  <c r="N81" i="1"/>
  <c r="N95" i="1"/>
  <c r="N82" i="1"/>
  <c r="N92" i="1"/>
  <c r="N86" i="1"/>
  <c r="N74" i="1"/>
  <c r="N91" i="1"/>
  <c r="N79" i="1"/>
  <c r="N73" i="1"/>
  <c r="N87" i="1"/>
  <c r="N93" i="1"/>
  <c r="N94" i="1"/>
  <c r="N72" i="1"/>
  <c r="R74" i="1"/>
  <c r="R73" i="1"/>
  <c r="R86" i="1"/>
  <c r="R92" i="1"/>
  <c r="R94" i="1"/>
  <c r="R72" i="1"/>
  <c r="AC79" i="1"/>
  <c r="AC87" i="1"/>
  <c r="AH82" i="1"/>
  <c r="AH93" i="1"/>
  <c r="AH79" i="1"/>
  <c r="AH94" i="1"/>
  <c r="AH86" i="1"/>
  <c r="AH92" i="1"/>
  <c r="AH81" i="1"/>
  <c r="AH95" i="1"/>
  <c r="AH87" i="1"/>
  <c r="AH73" i="1"/>
  <c r="AH74" i="1"/>
  <c r="AH72" i="1"/>
  <c r="AH91" i="1"/>
  <c r="AJ91" i="1"/>
  <c r="AJ86" i="1"/>
  <c r="AJ95" i="1"/>
  <c r="AJ81" i="1"/>
  <c r="AJ79" i="1"/>
  <c r="AJ72" i="1"/>
  <c r="AJ74" i="1"/>
  <c r="AJ92" i="1"/>
  <c r="AJ94" i="1"/>
  <c r="AJ87" i="1"/>
  <c r="AJ93" i="1"/>
  <c r="AJ82" i="1"/>
  <c r="AN87" i="1"/>
  <c r="AN92" i="1"/>
  <c r="AN72" i="1"/>
  <c r="AN79" i="1"/>
  <c r="AN86" i="1"/>
  <c r="AN84" i="1" s="1"/>
  <c r="AN93" i="1"/>
  <c r="AN74" i="1"/>
  <c r="AN82" i="1"/>
  <c r="AN81" i="1"/>
  <c r="AN95" i="1"/>
  <c r="AN94" i="1"/>
  <c r="AN91" i="1"/>
  <c r="BF92" i="1"/>
  <c r="BF82" i="1"/>
  <c r="BF72" i="1"/>
  <c r="BF95" i="1"/>
  <c r="BF81" i="1"/>
  <c r="BF74" i="1"/>
  <c r="BF86" i="1"/>
  <c r="BF94" i="1"/>
  <c r="BF79" i="1"/>
  <c r="BF87" i="1"/>
  <c r="BF93" i="1"/>
  <c r="AY82" i="1"/>
  <c r="AY72" i="1"/>
  <c r="AY93" i="1"/>
  <c r="AY86" i="1"/>
  <c r="AY87" i="1"/>
  <c r="AY95" i="1"/>
  <c r="M93" i="1"/>
  <c r="M73" i="1"/>
  <c r="M72" i="1"/>
  <c r="M80" i="1"/>
  <c r="M94" i="1"/>
  <c r="M82" i="1"/>
  <c r="M91" i="1"/>
  <c r="M86" i="1"/>
  <c r="Q92" i="1"/>
  <c r="Q93" i="1"/>
  <c r="Q72" i="1"/>
  <c r="Q80" i="1"/>
  <c r="Q95" i="1"/>
  <c r="Q73" i="1"/>
  <c r="Q81" i="1"/>
  <c r="Y74" i="1"/>
  <c r="Y92" i="1"/>
  <c r="Y72" i="1"/>
  <c r="Y70" i="1" s="1"/>
  <c r="Y87" i="1"/>
  <c r="Y80" i="1"/>
  <c r="Y93" i="1"/>
  <c r="Y94" i="1"/>
  <c r="Y79" i="1"/>
  <c r="AM86" i="1"/>
  <c r="AM72" i="1"/>
  <c r="AM79" i="1"/>
  <c r="AM74" i="1"/>
  <c r="AM87" i="1"/>
  <c r="AM94" i="1"/>
  <c r="AM82" i="1"/>
  <c r="AM91" i="1"/>
  <c r="AM81" i="1"/>
  <c r="AM93" i="1"/>
  <c r="AM95" i="1"/>
  <c r="AM92" i="1"/>
  <c r="AX94" i="1"/>
  <c r="AX93" i="1"/>
  <c r="AX87" i="1"/>
  <c r="AX79" i="1"/>
  <c r="AX82" i="1"/>
  <c r="AX72" i="1"/>
  <c r="B72" i="1"/>
  <c r="B73" i="1"/>
  <c r="B93" i="1"/>
  <c r="B87" i="1"/>
  <c r="B81" i="1"/>
  <c r="B79" i="1"/>
  <c r="B86" i="1"/>
  <c r="B94" i="1"/>
  <c r="B92" i="1"/>
  <c r="B82" i="1"/>
  <c r="B74" i="1"/>
  <c r="B80" i="1"/>
  <c r="B95" i="1"/>
  <c r="B91" i="1"/>
  <c r="R84" i="1"/>
  <c r="L80" i="1"/>
  <c r="L91" i="1"/>
  <c r="L93" i="1"/>
  <c r="L86" i="1"/>
  <c r="L84" i="1" s="1"/>
  <c r="L74" i="1"/>
  <c r="L95" i="1"/>
  <c r="L73" i="1"/>
  <c r="L81" i="1"/>
  <c r="L72" i="1"/>
  <c r="L70" i="1" s="1"/>
  <c r="L82" i="1"/>
  <c r="L92" i="1"/>
  <c r="P95" i="1"/>
  <c r="P92" i="1"/>
  <c r="P93" i="1"/>
  <c r="P79" i="1"/>
  <c r="P82" i="1"/>
  <c r="P73" i="1"/>
  <c r="P91" i="1"/>
  <c r="P86" i="1"/>
  <c r="P87" i="1"/>
  <c r="P81" i="1"/>
  <c r="P74" i="1"/>
  <c r="T92" i="1"/>
  <c r="AG72" i="1"/>
  <c r="AG95" i="1"/>
  <c r="AG81" i="1"/>
  <c r="AG73" i="1"/>
  <c r="AG91" i="1"/>
  <c r="AG86" i="1"/>
  <c r="AG93" i="1"/>
  <c r="AG80" i="1"/>
  <c r="AG79" i="1"/>
  <c r="AG87" i="1"/>
  <c r="AG94" i="1"/>
  <c r="AG82" i="1"/>
  <c r="AG92" i="1"/>
  <c r="AG74" i="1"/>
  <c r="AI79" i="1"/>
  <c r="AI87" i="1"/>
  <c r="AI92" i="1"/>
  <c r="AI82" i="1"/>
  <c r="AI86" i="1"/>
  <c r="AI74" i="1"/>
  <c r="AI95" i="1"/>
  <c r="AI93" i="1"/>
  <c r="AI72" i="1"/>
  <c r="AI81" i="1"/>
  <c r="AI94" i="1"/>
  <c r="AI91" i="1"/>
  <c r="AO81" i="1"/>
  <c r="AO82" i="1"/>
  <c r="AO79" i="1"/>
  <c r="AO94" i="1"/>
  <c r="AO87" i="1"/>
  <c r="AO93" i="1"/>
  <c r="AO95" i="1"/>
  <c r="AO74" i="1"/>
  <c r="AO91" i="1"/>
  <c r="AO86" i="1"/>
  <c r="AO72" i="1"/>
  <c r="AO92" i="1"/>
  <c r="AW74" i="1"/>
  <c r="AP92" i="1"/>
  <c r="AP72" i="1"/>
  <c r="AP94" i="1"/>
  <c r="AP91" i="1"/>
  <c r="AP95" i="1"/>
  <c r="AP79" i="1"/>
  <c r="AP74" i="1"/>
  <c r="AP86" i="1"/>
  <c r="AP93" i="1"/>
  <c r="AP81" i="1"/>
  <c r="AP82" i="1"/>
  <c r="AP87" i="1"/>
  <c r="AU91" i="1"/>
  <c r="AU94" i="1"/>
  <c r="AU79" i="1"/>
  <c r="AU81" i="1"/>
  <c r="AU72" i="1"/>
  <c r="AU74" i="1"/>
  <c r="AU87" i="1"/>
  <c r="AU93" i="1"/>
  <c r="AU95" i="1"/>
  <c r="AU86" i="1"/>
  <c r="AU82" i="1"/>
  <c r="AU92" i="1"/>
  <c r="BH94" i="1"/>
  <c r="BH82" i="1"/>
  <c r="BH74" i="1"/>
  <c r="BH79" i="1"/>
  <c r="BH92" i="1"/>
  <c r="BH81" i="1"/>
  <c r="BH86" i="1"/>
  <c r="BH93" i="1"/>
  <c r="BH95" i="1"/>
  <c r="BH72" i="1"/>
  <c r="BH87" i="1"/>
  <c r="AF82" i="1"/>
  <c r="AF79" i="1"/>
  <c r="AF94" i="1"/>
  <c r="AF81" i="1"/>
  <c r="AF73" i="1"/>
  <c r="BG84" i="1"/>
  <c r="AL72" i="1"/>
  <c r="AL87" i="1"/>
  <c r="AL93" i="1"/>
  <c r="AL86" i="1"/>
  <c r="AL84" i="1" s="1"/>
  <c r="AL91" i="1"/>
  <c r="AL92" i="1"/>
  <c r="AL95" i="1"/>
  <c r="AL82" i="1"/>
  <c r="AL94" i="1"/>
  <c r="AL79" i="1"/>
  <c r="AL81" i="1"/>
  <c r="AL74" i="1"/>
  <c r="AT94" i="1"/>
  <c r="AT91" i="1"/>
  <c r="AT87" i="1"/>
  <c r="AT86" i="1"/>
  <c r="AT93" i="1"/>
  <c r="AT72" i="1"/>
  <c r="AT82" i="1"/>
  <c r="AT81" i="1"/>
  <c r="AT95" i="1"/>
  <c r="AT92" i="1"/>
  <c r="AT74" i="1"/>
  <c r="AT79" i="1"/>
  <c r="C94" i="1"/>
  <c r="C72" i="1"/>
  <c r="C80" i="1"/>
  <c r="C92" i="1"/>
  <c r="C74" i="1"/>
  <c r="C95" i="1"/>
  <c r="C79" i="1"/>
  <c r="C82" i="1"/>
  <c r="C87" i="1"/>
  <c r="C91" i="1"/>
  <c r="C73" i="1"/>
  <c r="C86" i="1"/>
  <c r="C93" i="1"/>
  <c r="C81" i="1"/>
  <c r="BB92" i="1"/>
  <c r="BB79" i="1"/>
  <c r="BB81" i="1"/>
  <c r="BB86" i="1"/>
  <c r="BB93" i="1"/>
  <c r="BB74" i="1"/>
  <c r="BB87" i="1"/>
  <c r="BB95" i="1"/>
  <c r="BB94" i="1"/>
  <c r="BB82" i="1"/>
  <c r="BB72" i="1"/>
  <c r="AK79" i="1"/>
  <c r="AK72" i="1"/>
  <c r="AK95" i="1"/>
  <c r="BA72" i="1"/>
  <c r="BA86" i="1"/>
  <c r="BA95" i="1"/>
  <c r="BA93" i="1"/>
  <c r="BA79" i="1"/>
  <c r="BA94" i="1"/>
  <c r="BA87" i="1"/>
  <c r="BA74" i="1"/>
  <c r="BA81" i="1"/>
  <c r="BA92" i="1"/>
  <c r="BA82" i="1"/>
  <c r="S70" i="1"/>
  <c r="AK74" i="1" l="1"/>
  <c r="AK87" i="1"/>
  <c r="AK94" i="1"/>
  <c r="AS82" i="1"/>
  <c r="AF93" i="1"/>
  <c r="AF92" i="1"/>
  <c r="AF87" i="1"/>
  <c r="AF91" i="1"/>
  <c r="AF89" i="1" s="1"/>
  <c r="AF72" i="1"/>
  <c r="AY74" i="1"/>
  <c r="AY79" i="1"/>
  <c r="AY92" i="1"/>
  <c r="AY94" i="1"/>
  <c r="AY81" i="1"/>
  <c r="AY77" i="1" s="1"/>
  <c r="AC72" i="1"/>
  <c r="AC86" i="1"/>
  <c r="AC84" i="1" s="1"/>
  <c r="AC94" i="1"/>
  <c r="BI74" i="1"/>
  <c r="U93" i="1"/>
  <c r="E84" i="1"/>
  <c r="AZ84" i="1"/>
  <c r="AF86" i="1"/>
  <c r="BI72" i="1"/>
  <c r="O70" i="1"/>
  <c r="BI79" i="1"/>
  <c r="T86" i="1"/>
  <c r="AY73" i="1"/>
  <c r="AK73" i="1"/>
  <c r="AK70" i="1" s="1"/>
  <c r="AW82" i="1"/>
  <c r="AW75" i="1"/>
  <c r="AB89" i="1"/>
  <c r="AD87" i="1"/>
  <c r="AD84" i="1" s="1"/>
  <c r="AD94" i="1"/>
  <c r="BI73" i="1"/>
  <c r="BI70" i="1" s="1"/>
  <c r="BI75" i="1"/>
  <c r="D84" i="1"/>
  <c r="E70" i="1"/>
  <c r="AZ70" i="1"/>
  <c r="W89" i="1"/>
  <c r="O77" i="1"/>
  <c r="AR84" i="1"/>
  <c r="AK81" i="1"/>
  <c r="AK86" i="1"/>
  <c r="AK84" i="1" s="1"/>
  <c r="AK92" i="1"/>
  <c r="AK93" i="1"/>
  <c r="AK82" i="1"/>
  <c r="AK91" i="1"/>
  <c r="AW87" i="1"/>
  <c r="T72" i="1"/>
  <c r="T91" i="1"/>
  <c r="J92" i="1"/>
  <c r="BI82" i="1"/>
  <c r="BD84" i="1"/>
  <c r="Z93" i="1"/>
  <c r="U87" i="1"/>
  <c r="U84" i="1" s="1"/>
  <c r="U73" i="1"/>
  <c r="F87" i="1"/>
  <c r="BI92" i="1"/>
  <c r="BI87" i="1"/>
  <c r="F79" i="1"/>
  <c r="BI95" i="1"/>
  <c r="BI94" i="1"/>
  <c r="R89" i="1"/>
  <c r="AS92" i="1"/>
  <c r="AS72" i="1"/>
  <c r="AW95" i="1"/>
  <c r="T80" i="1"/>
  <c r="T93" i="1"/>
  <c r="T94" i="1"/>
  <c r="J87" i="1"/>
  <c r="H84" i="1"/>
  <c r="AE84" i="1"/>
  <c r="Z86" i="1"/>
  <c r="Z84" i="1" s="1"/>
  <c r="Z81" i="1"/>
  <c r="BE84" i="1"/>
  <c r="U81" i="1"/>
  <c r="U92" i="1"/>
  <c r="U82" i="1"/>
  <c r="F93" i="1"/>
  <c r="F74" i="1"/>
  <c r="V92" i="1"/>
  <c r="E89" i="1"/>
  <c r="AS79" i="1"/>
  <c r="J93" i="1"/>
  <c r="J79" i="1"/>
  <c r="X81" i="1"/>
  <c r="BD89" i="1"/>
  <c r="AQ79" i="1"/>
  <c r="AQ82" i="1"/>
  <c r="Z79" i="1"/>
  <c r="Z95" i="1"/>
  <c r="Z91" i="1"/>
  <c r="V72" i="1"/>
  <c r="V91" i="1"/>
  <c r="V81" i="1"/>
  <c r="BM77" i="1"/>
  <c r="BR84" i="1"/>
  <c r="BQ70" i="1"/>
  <c r="BQ89" i="1"/>
  <c r="BP70" i="1"/>
  <c r="BP84" i="1"/>
  <c r="BY77" i="1"/>
  <c r="AQ80" i="1"/>
  <c r="AQ73" i="1"/>
  <c r="BO94" i="1"/>
  <c r="BO92" i="1"/>
  <c r="BO86" i="1"/>
  <c r="BO82" i="1"/>
  <c r="BO80" i="1"/>
  <c r="BO95" i="1"/>
  <c r="BO93" i="1"/>
  <c r="BO91" i="1"/>
  <c r="BO87" i="1"/>
  <c r="BO81" i="1"/>
  <c r="BO79" i="1"/>
  <c r="BO73" i="1"/>
  <c r="BO74" i="1"/>
  <c r="BO72" i="1"/>
  <c r="AS86" i="1"/>
  <c r="AS80" i="1"/>
  <c r="AS73" i="1"/>
  <c r="BU94" i="1"/>
  <c r="BU92" i="1"/>
  <c r="BU86" i="1"/>
  <c r="BU82" i="1"/>
  <c r="BU80" i="1"/>
  <c r="BU95" i="1"/>
  <c r="BU93" i="1"/>
  <c r="BU91" i="1"/>
  <c r="BU87" i="1"/>
  <c r="BU81" i="1"/>
  <c r="BU79" i="1"/>
  <c r="BU73" i="1"/>
  <c r="BU74" i="1"/>
  <c r="BU72" i="1"/>
  <c r="BS94" i="1"/>
  <c r="BS92" i="1"/>
  <c r="BS86" i="1"/>
  <c r="BS82" i="1"/>
  <c r="BS80" i="1"/>
  <c r="BS95" i="1"/>
  <c r="BS93" i="1"/>
  <c r="BS91" i="1"/>
  <c r="BS87" i="1"/>
  <c r="BS81" i="1"/>
  <c r="BS79" i="1"/>
  <c r="BS73" i="1"/>
  <c r="BS74" i="1"/>
  <c r="BS72" i="1"/>
  <c r="BT95" i="1"/>
  <c r="BT93" i="1"/>
  <c r="BT91" i="1"/>
  <c r="BT87" i="1"/>
  <c r="BT81" i="1"/>
  <c r="BT79" i="1"/>
  <c r="BT94" i="1"/>
  <c r="BT92" i="1"/>
  <c r="BT86" i="1"/>
  <c r="BT82" i="1"/>
  <c r="BT80" i="1"/>
  <c r="BT74" i="1"/>
  <c r="BT72" i="1"/>
  <c r="BT73" i="1"/>
  <c r="AW86" i="1"/>
  <c r="AW84" i="1" s="1"/>
  <c r="AW80" i="1"/>
  <c r="AW73" i="1"/>
  <c r="AW91" i="1"/>
  <c r="BM84" i="1"/>
  <c r="BP89" i="1"/>
  <c r="BY84" i="1"/>
  <c r="BR77" i="1"/>
  <c r="BE80" i="1"/>
  <c r="BE73" i="1"/>
  <c r="BE70" i="1" s="1"/>
  <c r="BE91" i="1"/>
  <c r="BE89" i="1" s="1"/>
  <c r="BX95" i="1"/>
  <c r="BX93" i="1"/>
  <c r="BX91" i="1"/>
  <c r="BX87" i="1"/>
  <c r="BX81" i="1"/>
  <c r="BX79" i="1"/>
  <c r="BX94" i="1"/>
  <c r="BX92" i="1"/>
  <c r="BX86" i="1"/>
  <c r="BX82" i="1"/>
  <c r="BX80" i="1"/>
  <c r="BX74" i="1"/>
  <c r="BX72" i="1"/>
  <c r="BX73" i="1"/>
  <c r="BZ95" i="1"/>
  <c r="BZ93" i="1"/>
  <c r="BZ91" i="1"/>
  <c r="BZ87" i="1"/>
  <c r="BZ81" i="1"/>
  <c r="BZ79" i="1"/>
  <c r="BZ94" i="1"/>
  <c r="BZ92" i="1"/>
  <c r="BZ86" i="1"/>
  <c r="BZ82" i="1"/>
  <c r="BZ80" i="1"/>
  <c r="BZ74" i="1"/>
  <c r="BZ72" i="1"/>
  <c r="BZ73" i="1"/>
  <c r="BA80" i="1"/>
  <c r="BA77" i="1" s="1"/>
  <c r="BA73" i="1"/>
  <c r="BA70" i="1" s="1"/>
  <c r="BA91" i="1"/>
  <c r="BA89" i="1" s="1"/>
  <c r="BN95" i="1"/>
  <c r="BN93" i="1"/>
  <c r="BN91" i="1"/>
  <c r="BN87" i="1"/>
  <c r="BN81" i="1"/>
  <c r="BN79" i="1"/>
  <c r="BN94" i="1"/>
  <c r="BN92" i="1"/>
  <c r="BN86" i="1"/>
  <c r="BN82" i="1"/>
  <c r="BN80" i="1"/>
  <c r="BN74" i="1"/>
  <c r="BN72" i="1"/>
  <c r="BN73" i="1"/>
  <c r="BV95" i="1"/>
  <c r="BV93" i="1"/>
  <c r="BV91" i="1"/>
  <c r="BV87" i="1"/>
  <c r="BV81" i="1"/>
  <c r="BV79" i="1"/>
  <c r="BV94" i="1"/>
  <c r="BV92" i="1"/>
  <c r="BV86" i="1"/>
  <c r="BV82" i="1"/>
  <c r="BV80" i="1"/>
  <c r="BV74" i="1"/>
  <c r="BV72" i="1"/>
  <c r="BV73" i="1"/>
  <c r="BF77" i="1"/>
  <c r="BM70" i="1"/>
  <c r="BM89" i="1"/>
  <c r="BQ77" i="1"/>
  <c r="BQ84" i="1"/>
  <c r="BP77" i="1"/>
  <c r="BY70" i="1"/>
  <c r="BY89" i="1"/>
  <c r="BR70" i="1"/>
  <c r="BR89" i="1"/>
  <c r="V80" i="1"/>
  <c r="V73" i="1"/>
  <c r="V94" i="1"/>
  <c r="BI84" i="1"/>
  <c r="I72" i="1"/>
  <c r="I70" i="1" s="1"/>
  <c r="AZ77" i="1"/>
  <c r="AX89" i="1"/>
  <c r="Y77" i="1"/>
  <c r="Q84" i="1"/>
  <c r="Q89" i="1"/>
  <c r="S89" i="1"/>
  <c r="AR77" i="1"/>
  <c r="AD77" i="1"/>
  <c r="AE70" i="1"/>
  <c r="F92" i="1"/>
  <c r="F91" i="1"/>
  <c r="I82" i="1"/>
  <c r="I77" i="1" s="1"/>
  <c r="I93" i="1"/>
  <c r="I89" i="1" s="1"/>
  <c r="I87" i="1"/>
  <c r="I86" i="1"/>
  <c r="AX84" i="1"/>
  <c r="O89" i="1"/>
  <c r="O97" i="1" s="1"/>
  <c r="AW81" i="1"/>
  <c r="AW94" i="1"/>
  <c r="AW92" i="1"/>
  <c r="AW72" i="1"/>
  <c r="AW70" i="1" s="1"/>
  <c r="AW93" i="1"/>
  <c r="T82" i="1"/>
  <c r="T81" i="1"/>
  <c r="T79" i="1"/>
  <c r="T74" i="1"/>
  <c r="T73" i="1"/>
  <c r="L77" i="1"/>
  <c r="AX77" i="1"/>
  <c r="M84" i="1"/>
  <c r="M77" i="1"/>
  <c r="J95" i="1"/>
  <c r="J80" i="1"/>
  <c r="J86" i="1"/>
  <c r="J82" i="1"/>
  <c r="J74" i="1"/>
  <c r="V74" i="1"/>
  <c r="V70" i="1" s="1"/>
  <c r="V87" i="1"/>
  <c r="V86" i="1"/>
  <c r="V82" i="1"/>
  <c r="V79" i="1"/>
  <c r="V93" i="1"/>
  <c r="X93" i="1"/>
  <c r="AB97" i="1"/>
  <c r="AE77" i="1"/>
  <c r="U72" i="1"/>
  <c r="U95" i="1"/>
  <c r="U79" i="1"/>
  <c r="U77" i="1" s="1"/>
  <c r="U74" i="1"/>
  <c r="U94" i="1"/>
  <c r="U91" i="1"/>
  <c r="G89" i="1"/>
  <c r="F73" i="1"/>
  <c r="F94" i="1"/>
  <c r="F82" i="1"/>
  <c r="AD89" i="1"/>
  <c r="R77" i="1"/>
  <c r="J81" i="1"/>
  <c r="BG77" i="1"/>
  <c r="BG70" i="1"/>
  <c r="G77" i="1"/>
  <c r="F81" i="1"/>
  <c r="F72" i="1"/>
  <c r="F70" i="1" s="1"/>
  <c r="S77" i="1"/>
  <c r="T87" i="1"/>
  <c r="T84" i="1" s="1"/>
  <c r="F86" i="1"/>
  <c r="AA89" i="1"/>
  <c r="F95" i="1"/>
  <c r="AD70" i="1"/>
  <c r="BG89" i="1"/>
  <c r="W77" i="1"/>
  <c r="X94" i="1"/>
  <c r="X87" i="1"/>
  <c r="X72" i="1"/>
  <c r="X82" i="1"/>
  <c r="X95" i="1"/>
  <c r="BI77" i="1"/>
  <c r="AC73" i="1"/>
  <c r="AC81" i="1"/>
  <c r="J73" i="1"/>
  <c r="J72" i="1"/>
  <c r="AS74" i="1"/>
  <c r="AS81" i="1"/>
  <c r="AS94" i="1"/>
  <c r="AS91" i="1"/>
  <c r="AS95" i="1"/>
  <c r="AS93" i="1"/>
  <c r="Y84" i="1"/>
  <c r="AC91" i="1"/>
  <c r="AC93" i="1"/>
  <c r="AC95" i="1"/>
  <c r="AC74" i="1"/>
  <c r="AC82" i="1"/>
  <c r="X80" i="1"/>
  <c r="X91" i="1"/>
  <c r="X79" i="1"/>
  <c r="X73" i="1"/>
  <c r="X74" i="1"/>
  <c r="X86" i="1"/>
  <c r="BD77" i="1"/>
  <c r="AA77" i="1"/>
  <c r="Z80" i="1"/>
  <c r="Z82" i="1"/>
  <c r="Z74" i="1"/>
  <c r="Z72" i="1"/>
  <c r="Z92" i="1"/>
  <c r="Z94" i="1"/>
  <c r="AR89" i="1"/>
  <c r="AC80" i="1"/>
  <c r="AC77" i="1" s="1"/>
  <c r="W84" i="1"/>
  <c r="D70" i="1"/>
  <c r="AE89" i="1"/>
  <c r="AF77" i="1"/>
  <c r="DB84" i="1"/>
  <c r="S84" i="1"/>
  <c r="AF70" i="1"/>
  <c r="BH70" i="1"/>
  <c r="AO84" i="1"/>
  <c r="P84" i="1"/>
  <c r="P70" i="1"/>
  <c r="P89" i="1"/>
  <c r="L89" i="1"/>
  <c r="BD70" i="1"/>
  <c r="AA70" i="1"/>
  <c r="H89" i="1"/>
  <c r="BC77" i="1"/>
  <c r="BC97" i="1" s="1"/>
  <c r="K79" i="1"/>
  <c r="K74" i="1"/>
  <c r="K73" i="1"/>
  <c r="K95" i="1"/>
  <c r="K82" i="1"/>
  <c r="K87" i="1"/>
  <c r="K86" i="1"/>
  <c r="K93" i="1"/>
  <c r="K91" i="1"/>
  <c r="K72" i="1"/>
  <c r="K92" i="1"/>
  <c r="K80" i="1"/>
  <c r="K81" i="1"/>
  <c r="K94" i="1"/>
  <c r="B84" i="1"/>
  <c r="AX70" i="1"/>
  <c r="AM84" i="1"/>
  <c r="Y89" i="1"/>
  <c r="Q77" i="1"/>
  <c r="AY89" i="1"/>
  <c r="AN89" i="1"/>
  <c r="AJ70" i="1"/>
  <c r="AJ84" i="1"/>
  <c r="AH89" i="1"/>
  <c r="R70" i="1"/>
  <c r="N70" i="1"/>
  <c r="H77" i="1"/>
  <c r="E77" i="1"/>
  <c r="AQ81" i="1"/>
  <c r="AQ92" i="1"/>
  <c r="AQ95" i="1"/>
  <c r="AQ86" i="1"/>
  <c r="AQ87" i="1"/>
  <c r="AQ72" i="1"/>
  <c r="AQ70" i="1" s="1"/>
  <c r="AQ94" i="1"/>
  <c r="M89" i="1"/>
  <c r="AZ89" i="1"/>
  <c r="P77" i="1"/>
  <c r="BE77" i="1"/>
  <c r="AV77" i="1"/>
  <c r="BB84" i="1"/>
  <c r="AS84" i="1"/>
  <c r="C77" i="1"/>
  <c r="N77" i="1"/>
  <c r="D89" i="1"/>
  <c r="D77" i="1"/>
  <c r="AV84" i="1"/>
  <c r="AV89" i="1"/>
  <c r="DB77" i="1"/>
  <c r="DB89" i="1"/>
  <c r="DB70" i="1"/>
  <c r="AK77" i="1"/>
  <c r="BH77" i="1"/>
  <c r="AP84" i="1"/>
  <c r="AG84" i="1"/>
  <c r="B70" i="1"/>
  <c r="AM89" i="1"/>
  <c r="AM70" i="1"/>
  <c r="AN77" i="1"/>
  <c r="N89" i="1"/>
  <c r="N84" i="1"/>
  <c r="BH84" i="1"/>
  <c r="BH89" i="1"/>
  <c r="AU84" i="1"/>
  <c r="AU70" i="1"/>
  <c r="AU77" i="1"/>
  <c r="AU89" i="1"/>
  <c r="AP77" i="1"/>
  <c r="AP89" i="1"/>
  <c r="AP70" i="1"/>
  <c r="AO70" i="1"/>
  <c r="AO89" i="1"/>
  <c r="AO77" i="1"/>
  <c r="AI89" i="1"/>
  <c r="AI70" i="1"/>
  <c r="AI84" i="1"/>
  <c r="AI77" i="1"/>
  <c r="AG77" i="1"/>
  <c r="AG89" i="1"/>
  <c r="AG70" i="1"/>
  <c r="B89" i="1"/>
  <c r="B77" i="1"/>
  <c r="AM77" i="1"/>
  <c r="Q70" i="1"/>
  <c r="M70" i="1"/>
  <c r="AY84" i="1"/>
  <c r="AY70" i="1"/>
  <c r="BF84" i="1"/>
  <c r="BF89" i="1"/>
  <c r="BF70" i="1"/>
  <c r="AN70" i="1"/>
  <c r="AJ77" i="1"/>
  <c r="AJ89" i="1"/>
  <c r="AH70" i="1"/>
  <c r="AH77" i="1"/>
  <c r="AH84" i="1"/>
  <c r="J84" i="1"/>
  <c r="BA84" i="1"/>
  <c r="BB70" i="1"/>
  <c r="BB77" i="1"/>
  <c r="C84" i="1"/>
  <c r="C89" i="1"/>
  <c r="C70" i="1"/>
  <c r="AT77" i="1"/>
  <c r="AT70" i="1"/>
  <c r="AT84" i="1"/>
  <c r="AT89" i="1"/>
  <c r="BB89" i="1"/>
  <c r="AL77" i="1"/>
  <c r="AL89" i="1"/>
  <c r="AL70" i="1"/>
  <c r="E97" i="1" l="1"/>
  <c r="AS70" i="1"/>
  <c r="F84" i="1"/>
  <c r="AF84" i="1"/>
  <c r="T89" i="1"/>
  <c r="AK89" i="1"/>
  <c r="AK97" i="1" s="1"/>
  <c r="F77" i="1"/>
  <c r="AS77" i="1"/>
  <c r="J89" i="1"/>
  <c r="AW77" i="1"/>
  <c r="AQ77" i="1"/>
  <c r="BI89" i="1"/>
  <c r="AE97" i="1"/>
  <c r="Z89" i="1"/>
  <c r="DB97" i="1"/>
  <c r="V89" i="1"/>
  <c r="BP97" i="1"/>
  <c r="BV70" i="1"/>
  <c r="BV84" i="1"/>
  <c r="BN70" i="1"/>
  <c r="BN84" i="1"/>
  <c r="BT70" i="1"/>
  <c r="BT84" i="1"/>
  <c r="BS77" i="1"/>
  <c r="BR97" i="1"/>
  <c r="BY97" i="1"/>
  <c r="BU77" i="1"/>
  <c r="BO70" i="1"/>
  <c r="BO89" i="1"/>
  <c r="X77" i="1"/>
  <c r="BQ97" i="1"/>
  <c r="BM97" i="1"/>
  <c r="BV77" i="1"/>
  <c r="BN77" i="1"/>
  <c r="BZ70" i="1"/>
  <c r="BZ84" i="1"/>
  <c r="BZ89" i="1"/>
  <c r="BX70" i="1"/>
  <c r="BX84" i="1"/>
  <c r="BX89" i="1"/>
  <c r="BT77" i="1"/>
  <c r="BS70" i="1"/>
  <c r="BS89" i="1"/>
  <c r="BU70" i="1"/>
  <c r="BU89" i="1"/>
  <c r="BO77" i="1"/>
  <c r="BO84" i="1"/>
  <c r="BV89" i="1"/>
  <c r="BN89" i="1"/>
  <c r="BZ77" i="1"/>
  <c r="BX77" i="1"/>
  <c r="BT89" i="1"/>
  <c r="BS84" i="1"/>
  <c r="BU84" i="1"/>
  <c r="S97" i="1"/>
  <c r="BI97" i="1"/>
  <c r="X84" i="1"/>
  <c r="AZ97" i="1"/>
  <c r="BD97" i="1"/>
  <c r="AD97" i="1"/>
  <c r="Z77" i="1"/>
  <c r="BG97" i="1"/>
  <c r="AA97" i="1"/>
  <c r="W97" i="1"/>
  <c r="G97" i="1"/>
  <c r="L97" i="1"/>
  <c r="AR97" i="1"/>
  <c r="V77" i="1"/>
  <c r="AS89" i="1"/>
  <c r="U89" i="1"/>
  <c r="U70" i="1"/>
  <c r="V84" i="1"/>
  <c r="J77" i="1"/>
  <c r="T70" i="1"/>
  <c r="T77" i="1"/>
  <c r="AW89" i="1"/>
  <c r="AW97" i="1" s="1"/>
  <c r="P97" i="1"/>
  <c r="R97" i="1"/>
  <c r="AX97" i="1"/>
  <c r="Z70" i="1"/>
  <c r="AC89" i="1"/>
  <c r="AC70" i="1"/>
  <c r="F89" i="1"/>
  <c r="F97" i="1" s="1"/>
  <c r="I84" i="1"/>
  <c r="I97" i="1" s="1"/>
  <c r="X70" i="1"/>
  <c r="X89" i="1"/>
  <c r="Y97" i="1"/>
  <c r="M97" i="1"/>
  <c r="J70" i="1"/>
  <c r="J97" i="1" s="1"/>
  <c r="AF97" i="1"/>
  <c r="H97" i="1"/>
  <c r="Q97" i="1"/>
  <c r="BE97" i="1"/>
  <c r="K70" i="1"/>
  <c r="D97" i="1"/>
  <c r="AQ84" i="1"/>
  <c r="K84" i="1"/>
  <c r="AQ89" i="1"/>
  <c r="K89" i="1"/>
  <c r="K77" i="1"/>
  <c r="AV97" i="1"/>
  <c r="BA97" i="1"/>
  <c r="C97" i="1"/>
  <c r="AN97" i="1"/>
  <c r="AY97" i="1"/>
  <c r="B97" i="1"/>
  <c r="N97" i="1"/>
  <c r="AJ97" i="1"/>
  <c r="BF97" i="1"/>
  <c r="AH97" i="1"/>
  <c r="AG97" i="1"/>
  <c r="AP97" i="1"/>
  <c r="AU97" i="1"/>
  <c r="AM97" i="1"/>
  <c r="AI97" i="1"/>
  <c r="AO97" i="1"/>
  <c r="BH97" i="1"/>
  <c r="AL97" i="1"/>
  <c r="AT97" i="1"/>
  <c r="BB97" i="1"/>
  <c r="AQ97" i="1" l="1"/>
  <c r="AS97" i="1"/>
  <c r="BT97" i="1"/>
  <c r="BV97" i="1"/>
  <c r="BO97" i="1"/>
  <c r="BN97" i="1"/>
  <c r="BU97" i="1"/>
  <c r="BS97" i="1"/>
  <c r="BX97" i="1"/>
  <c r="BZ97" i="1"/>
  <c r="Z97" i="1"/>
  <c r="V97" i="1"/>
  <c r="T97" i="1"/>
  <c r="U97" i="1"/>
  <c r="AC97" i="1"/>
  <c r="X97" i="1"/>
  <c r="K97" i="1"/>
  <c r="DI14" i="1" l="1"/>
  <c r="DI12" i="1" s="1"/>
  <c r="DI10" i="1" s="1"/>
  <c r="DI55" i="1" s="1"/>
  <c r="DI94" i="1" l="1"/>
  <c r="DI87" i="1"/>
  <c r="DI82" i="1"/>
  <c r="DI75" i="1"/>
  <c r="DI73" i="1"/>
  <c r="DI81" i="1"/>
  <c r="DI86" i="1"/>
  <c r="DI93" i="1"/>
  <c r="DI80" i="1"/>
  <c r="DI79" i="1"/>
  <c r="DI95" i="1"/>
  <c r="DI74" i="1"/>
  <c r="DI92" i="1"/>
  <c r="DI91" i="1"/>
  <c r="DI72" i="1"/>
  <c r="DI70" i="1" l="1"/>
  <c r="DI84" i="1"/>
  <c r="DI89" i="1"/>
  <c r="DI77" i="1"/>
  <c r="DI97" i="1" l="1"/>
</calcChain>
</file>

<file path=xl/sharedStrings.xml><?xml version="1.0" encoding="utf-8"?>
<sst xmlns="http://schemas.openxmlformats.org/spreadsheetml/2006/main" count="424" uniqueCount="164">
  <si>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</si>
  <si>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</si>
  <si>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</si>
  <si>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</si>
  <si>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</si>
  <si>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</si>
  <si>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</si>
  <si>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</si>
  <si>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</si>
  <si>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</si>
  <si>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</si>
  <si>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</si>
  <si>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</si>
  <si>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</si>
  <si>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</si>
  <si>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</si>
  <si>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</si>
  <si>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</si>
  <si>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</si>
  <si>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</si>
  <si>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</si>
  <si>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</si>
  <si>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</si>
  <si>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</si>
  <si>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</si>
  <si>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</si>
  <si>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</si>
  <si>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</si>
  <si>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Mars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</si>
  <si>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</si>
  <si>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</si>
  <si>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</si>
  <si>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</si>
  <si>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</si>
  <si>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</si>
  <si>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</si>
  <si>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</si>
  <si>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</si>
  <si>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</si>
  <si>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</si>
  <si>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</si>
  <si>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</si>
  <si>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</si>
  <si>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</si>
  <si>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</si>
  <si>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</si>
  <si>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</si>
  <si>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2009</t>
  </si>
  <si>
    <t>Janvier 10</t>
  </si>
  <si>
    <t>Février 2010</t>
  </si>
  <si>
    <t>Mars 2010</t>
  </si>
  <si>
    <t>Avril 2010</t>
  </si>
  <si>
    <t>Mai 2010</t>
  </si>
  <si>
    <t>III.8</t>
  </si>
  <si>
    <t>Juin 2010</t>
  </si>
  <si>
    <t>Octobre 2010</t>
  </si>
  <si>
    <t>Novembre 2010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</si>
  <si>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</si>
  <si>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</si>
  <si>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</si>
  <si>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</si>
  <si>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</si>
  <si>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</si>
  <si>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</si>
  <si>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</si>
  <si>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</si>
  <si>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</si>
  <si>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</si>
  <si>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</si>
  <si>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</si>
  <si>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</si>
  <si>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</si>
  <si>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</si>
  <si>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</si>
  <si>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</si>
  <si>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</si>
  <si>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</si>
  <si>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</si>
  <si>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</si>
  <si>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</si>
  <si>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</si>
  <si>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</si>
  <si>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</si>
  <si>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</si>
  <si>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</si>
  <si>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</si>
  <si>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</si>
  <si>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</si>
  <si>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</si>
  <si>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</si>
  <si>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</si>
  <si>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</si>
  <si>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</si>
  <si>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</si>
  <si>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</si>
  <si>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</si>
  <si>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</si>
  <si>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</si>
  <si>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</si>
  <si>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</si>
  <si>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</si>
  <si>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</si>
  <si>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</si>
  <si>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</si>
  <si>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</si>
  <si>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</si>
  <si>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</si>
  <si>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</si>
  <si>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</si>
  <si>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</si>
  <si>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</si>
  <si>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</si>
  <si>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</si>
  <si>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</si>
  <si>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</si>
  <si>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</si>
  <si>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</si>
  <si>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</si>
  <si>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</si>
  <si>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</si>
  <si>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</si>
  <si>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</si>
  <si>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</si>
  <si>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</si>
  <si>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</si>
  <si>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</si>
  <si>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</si>
  <si>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</si>
  <si>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</si>
  <si>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</si>
  <si>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</si>
  <si>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</si>
  <si>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</si>
  <si>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</si>
  <si>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</si>
  <si>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</si>
  <si>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</si>
  <si>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</si>
  <si>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</si>
  <si>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</si>
  <si>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</si>
  <si>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</si>
  <si>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</si>
  <si>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</si>
  <si>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</si>
  <si>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</si>
  <si>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</si>
  <si>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</si>
  <si>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</si>
  <si>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</si>
  <si>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</si>
  <si>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</si>
  <si>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</si>
  <si>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</si>
  <si>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</si>
  <si>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</si>
  <si>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</si>
  <si>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</si>
  <si>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</si>
  <si>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Rubrique</t>
  </si>
  <si>
    <t xml:space="preserve"> Décembre 2016</t>
  </si>
  <si>
    <t xml:space="preserve"> 2016</t>
  </si>
  <si>
    <t xml:space="preserve">  2016</t>
  </si>
  <si>
    <t xml:space="preserve">       2.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</si>
</sst>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65" fontId="4" fillId="0" borderId="7" xfId="0" applyNumberFormat="1" applyFont="1" applyBorder="1"/>
    <xf numFmtId="165" fontId="4" fillId="0" borderId="8" xfId="0" applyNumberFormat="1" applyFont="1" applyFill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8" xfId="0" applyFont="1" applyBorder="1" applyAlignment="1">
      <alignment horizontal="right"/>
    </xf>
    <xf numFmtId="164" fontId="4" fillId="0" borderId="7" xfId="1" applyFont="1" applyBorder="1"/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quotePrefix="1" applyFont="1" applyFill="1" applyBorder="1"/>
    <xf numFmtId="166" fontId="4" fillId="0" borderId="7" xfId="0" applyFont="1" applyFill="1" applyBorder="1" applyAlignment="1">
      <alignment horizontal="center"/>
    </xf>
    <xf numFmtId="166" fontId="4" fillId="0" borderId="8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4" fillId="0" borderId="10" xfId="0" applyNumberFormat="1" applyFont="1" applyBorder="1" applyProtection="1"/>
    <xf numFmtId="166" fontId="4" fillId="0" borderId="11" xfId="0" applyNumberFormat="1" applyFont="1" applyBorder="1" applyProtection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5" fontId="4" fillId="0" borderId="6" xfId="0" quotePrefix="1" applyNumberFormat="1" applyFont="1" applyFill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4" xfId="0" applyFont="1" applyBorder="1" applyAlignment="1">
      <alignment horizontal="left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7" xfId="0" applyNumberFormat="1" applyFont="1" applyFill="1" applyBorder="1"/>
    <xf numFmtId="1" fontId="4" fillId="0" borderId="8" xfId="0" applyNumberFormat="1" applyFont="1" applyFill="1" applyBorder="1"/>
    <xf numFmtId="166" fontId="4" fillId="0" borderId="0" xfId="0" quotePrefix="1" applyFont="1" applyFill="1" applyBorder="1" applyAlignment="1">
      <alignment horizontal="center"/>
    </xf>
    <xf numFmtId="166" fontId="4" fillId="0" borderId="7" xfId="0" quotePrefix="1" applyFont="1" applyBorder="1" applyAlignment="1">
      <alignment horizontal="center"/>
    </xf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3" xfId="0" applyFont="1" applyBorder="1"/>
    <xf numFmtId="166" fontId="4" fillId="0" borderId="34" xfId="0" applyFont="1" applyBorder="1"/>
    <xf numFmtId="1" fontId="4" fillId="0" borderId="7" xfId="0" applyNumberFormat="1" applyFont="1" applyFill="1" applyBorder="1"/>
    <xf numFmtId="166" fontId="4" fillId="0" borderId="6" xfId="0" quotePrefix="1" applyFont="1" applyBorder="1" applyAlignment="1">
      <alignment horizontal="center"/>
    </xf>
    <xf numFmtId="166" fontId="4" fillId="0" borderId="17" xfId="0" quotePrefix="1" applyFont="1" applyBorder="1"/>
    <xf numFmtId="166" fontId="4" fillId="0" borderId="7" xfId="0" quotePrefix="1" applyFont="1" applyBorder="1"/>
    <xf numFmtId="166" fontId="4" fillId="0" borderId="24" xfId="0" applyFont="1" applyBorder="1" applyAlignment="1">
      <alignment horizontal="fill"/>
    </xf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6" fontId="5" fillId="0" borderId="10" xfId="0" applyNumberFormat="1" applyFont="1" applyBorder="1" applyProtection="1"/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4" fillId="0" borderId="0" xfId="0" applyFont="1" applyBorder="1" applyAlignment="1">
      <alignment horizontal="center"/>
    </xf>
    <xf numFmtId="166" fontId="4" fillId="0" borderId="35" xfId="0" applyFont="1" applyBorder="1"/>
    <xf numFmtId="166" fontId="4" fillId="0" borderId="16" xfId="0" applyFont="1" applyBorder="1" applyAlignment="1">
      <alignment horizontal="left"/>
    </xf>
    <xf numFmtId="166" fontId="5" fillId="0" borderId="16" xfId="0" applyFont="1" applyBorder="1" applyAlignment="1">
      <alignment horizontal="left"/>
    </xf>
    <xf numFmtId="166" fontId="5" fillId="0" borderId="20" xfId="0" applyFont="1" applyBorder="1"/>
    <xf numFmtId="166" fontId="5" fillId="0" borderId="12" xfId="0" applyFont="1" applyBorder="1" applyAlignment="1">
      <alignment horizontal="center"/>
    </xf>
    <xf numFmtId="166" fontId="5" fillId="0" borderId="0" xfId="0" applyFont="1" applyBorder="1" applyAlignment="1">
      <alignment horizontal="center"/>
    </xf>
    <xf numFmtId="166" fontId="5" fillId="0" borderId="13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46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JUILLE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OCTOBRE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291181.79887788201</v>
          </cell>
        </row>
        <row r="58">
          <cell r="U58">
            <v>12175.936793086652</v>
          </cell>
        </row>
        <row r="66">
          <cell r="U66">
            <v>167938.99726735285</v>
          </cell>
        </row>
        <row r="84">
          <cell r="U84">
            <v>463.26993154927999</v>
          </cell>
        </row>
        <row r="91">
          <cell r="U91">
            <v>188474.25155569613</v>
          </cell>
        </row>
        <row r="119">
          <cell r="U119">
            <v>24334.140975660615</v>
          </cell>
        </row>
        <row r="127">
          <cell r="U127">
            <v>187.122366</v>
          </cell>
        </row>
        <row r="132">
          <cell r="U132">
            <v>6571.3190315256797</v>
          </cell>
        </row>
        <row r="140">
          <cell r="U140">
            <v>89678.446238003366</v>
          </cell>
        </row>
        <row r="149">
          <cell r="U149">
            <v>127024.00009721759</v>
          </cell>
        </row>
        <row r="161">
          <cell r="U161">
            <v>220988.43260097943</v>
          </cell>
        </row>
        <row r="187">
          <cell r="U187">
            <v>9145.4264357279353</v>
          </cell>
        </row>
        <row r="193">
          <cell r="U193">
            <v>9408.0263999253129</v>
          </cell>
        </row>
        <row r="197">
          <cell r="U197">
            <v>29527.714856039518</v>
          </cell>
        </row>
        <row r="203">
          <cell r="U203">
            <v>227724.28786968</v>
          </cell>
        </row>
        <row r="239">
          <cell r="U239">
            <v>27213.815782411744</v>
          </cell>
        </row>
        <row r="249">
          <cell r="U249">
            <v>234.26997722953496</v>
          </cell>
        </row>
        <row r="256">
          <cell r="U256">
            <v>59909.96055132553</v>
          </cell>
        </row>
        <row r="273">
          <cell r="U273">
            <v>17704.160073294657</v>
          </cell>
        </row>
        <row r="284">
          <cell r="U284">
            <v>96406.647554739524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301475.87434197409</v>
          </cell>
        </row>
        <row r="58">
          <cell r="U58">
            <v>12814.228830525022</v>
          </cell>
        </row>
        <row r="66">
          <cell r="U66">
            <v>171950.92591559337</v>
          </cell>
        </row>
        <row r="84">
          <cell r="U84">
            <v>474.5885798424552</v>
          </cell>
        </row>
        <row r="91">
          <cell r="U91">
            <v>192957.55282217919</v>
          </cell>
        </row>
        <row r="119">
          <cell r="U119">
            <v>24482.187705545159</v>
          </cell>
        </row>
        <row r="127">
          <cell r="U127">
            <v>196.954632</v>
          </cell>
        </row>
        <row r="132">
          <cell r="U132">
            <v>6799.8714379897228</v>
          </cell>
        </row>
        <row r="140">
          <cell r="U140">
            <v>91249.723227014212</v>
          </cell>
        </row>
        <row r="149">
          <cell r="U149">
            <v>152249.14026006911</v>
          </cell>
        </row>
        <row r="162">
          <cell r="U162">
            <v>204638.89408740689</v>
          </cell>
        </row>
        <row r="187">
          <cell r="U187">
            <v>9250.6717423704285</v>
          </cell>
        </row>
        <row r="193">
          <cell r="U193">
            <v>9637.8840589310421</v>
          </cell>
        </row>
        <row r="197">
          <cell r="U197">
            <v>30111.727986260117</v>
          </cell>
        </row>
        <row r="203">
          <cell r="U203">
            <v>233815.8323068638</v>
          </cell>
        </row>
        <row r="240">
          <cell r="U240">
            <v>28163.592018283609</v>
          </cell>
        </row>
        <row r="249">
          <cell r="U249">
            <v>246.57959462681998</v>
          </cell>
        </row>
        <row r="256">
          <cell r="U256">
            <v>62533.508769316722</v>
          </cell>
        </row>
        <row r="273">
          <cell r="U273">
            <v>17940.619900988801</v>
          </cell>
        </row>
        <row r="284">
          <cell r="U284">
            <v>97727.652048244825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I224"/>
  <sheetViews>
    <sheetView showGridLines="0" tabSelected="1" topLeftCell="A60" zoomScaleNormal="100" workbookViewId="0">
      <selection activeCell="DJ66" sqref="DJ66"/>
    </sheetView>
  </sheetViews>
  <sheetFormatPr baseColWidth="10" defaultColWidth="14.88671875" defaultRowHeight="15.75" x14ac:dyDescent="0.25"/>
  <cols>
    <col min="1" max="1" width="33.33203125" style="1" customWidth="1"/>
    <col min="2" max="8" width="14.88671875" style="1" hidden="1" customWidth="1"/>
    <col min="9" max="9" width="14.5546875" style="8" hidden="1" customWidth="1"/>
    <col min="10" max="23" width="14.88671875" style="1" hidden="1" customWidth="1"/>
    <col min="24" max="24" width="14.109375" style="1" hidden="1" customWidth="1"/>
    <col min="25" max="33" width="14.88671875" style="1" hidden="1" customWidth="1"/>
    <col min="34" max="34" width="15.109375" style="1" hidden="1" customWidth="1"/>
    <col min="35" max="35" width="14" style="1" hidden="1" customWidth="1"/>
    <col min="36" max="46" width="14.88671875" style="1" hidden="1" customWidth="1"/>
    <col min="47" max="47" width="14.88671875" style="1" customWidth="1"/>
    <col min="48" max="48" width="14.88671875" style="1"/>
    <col min="49" max="60" width="14.88671875" style="1" hidden="1" customWidth="1"/>
    <col min="61" max="63" width="14.88671875" style="1" customWidth="1"/>
    <col min="64" max="64" width="0" style="1" hidden="1" customWidth="1"/>
    <col min="65" max="95" width="14.88671875" style="1" hidden="1" customWidth="1"/>
    <col min="96" max="96" width="0.109375" style="1" hidden="1" customWidth="1"/>
    <col min="97" max="97" width="14.44140625" style="1" hidden="1" customWidth="1"/>
    <col min="98" max="100" width="14.88671875" style="1" hidden="1" customWidth="1"/>
    <col min="101" max="101" width="14.88671875" style="1" customWidth="1"/>
    <col min="102" max="111" width="14.88671875" style="1" hidden="1" customWidth="1"/>
    <col min="112" max="112" width="0" style="1" hidden="1" customWidth="1"/>
    <col min="113" max="16384" width="14.88671875" style="1"/>
  </cols>
  <sheetData>
    <row r="1" spans="1:113" ht="16.5" hidden="1" thickBot="1" x14ac:dyDescent="0.3">
      <c r="A1" s="7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13" hidden="1" x14ac:dyDescent="0.25">
      <c r="A2" s="80"/>
      <c r="B2" s="81"/>
      <c r="C2" s="82"/>
      <c r="D2" s="82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 t="s">
        <v>69</v>
      </c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 t="s">
        <v>69</v>
      </c>
      <c r="BI2" s="83"/>
      <c r="BJ2" s="84"/>
      <c r="BK2" s="83"/>
      <c r="BL2" s="114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 t="s">
        <v>69</v>
      </c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 t="s">
        <v>69</v>
      </c>
      <c r="CZ2" s="84" t="s">
        <v>69</v>
      </c>
      <c r="DA2" s="84" t="s">
        <v>69</v>
      </c>
      <c r="DB2" s="84" t="s">
        <v>69</v>
      </c>
      <c r="DC2" s="84"/>
      <c r="DD2" s="84" t="s">
        <v>69</v>
      </c>
      <c r="DE2" s="114" t="s">
        <v>69</v>
      </c>
      <c r="DF2" s="114" t="s">
        <v>69</v>
      </c>
      <c r="DG2" s="114" t="s">
        <v>69</v>
      </c>
      <c r="DH2" s="114" t="s">
        <v>69</v>
      </c>
      <c r="DI2" s="114" t="s">
        <v>69</v>
      </c>
    </row>
    <row r="3" spans="1:113" hidden="1" x14ac:dyDescent="0.25">
      <c r="A3" s="67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5"/>
      <c r="BL3" s="63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3"/>
      <c r="DF3" s="63"/>
      <c r="DG3" s="63"/>
      <c r="DH3" s="63"/>
      <c r="DI3" s="63"/>
    </row>
    <row r="4" spans="1:113" hidden="1" x14ac:dyDescent="0.25">
      <c r="A4" s="67" t="s">
        <v>97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2"/>
      <c r="BL4" s="63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3"/>
      <c r="DF4" s="63"/>
      <c r="DG4" s="63"/>
      <c r="DH4" s="63"/>
      <c r="DI4" s="63"/>
    </row>
    <row r="5" spans="1:113" ht="16.5" hidden="1" thickBot="1" x14ac:dyDescent="0.3">
      <c r="A5" s="121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6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6"/>
      <c r="DF5" s="86"/>
      <c r="DG5" s="86"/>
      <c r="DH5" s="86"/>
      <c r="DI5" s="86"/>
    </row>
    <row r="6" spans="1:113" hidden="1" x14ac:dyDescent="0.25">
      <c r="A6" s="68" t="s">
        <v>157</v>
      </c>
      <c r="B6" s="16">
        <v>2001</v>
      </c>
      <c r="C6" s="17">
        <v>2002</v>
      </c>
      <c r="D6" s="17">
        <v>2003</v>
      </c>
      <c r="E6" s="117">
        <v>2004</v>
      </c>
      <c r="F6" s="18">
        <v>2005</v>
      </c>
      <c r="G6" s="18">
        <v>2006</v>
      </c>
      <c r="H6" s="19" t="s">
        <v>28</v>
      </c>
      <c r="I6" s="48" t="s">
        <v>27</v>
      </c>
      <c r="J6" s="19" t="s">
        <v>29</v>
      </c>
      <c r="K6" s="19" t="s">
        <v>31</v>
      </c>
      <c r="L6" s="19">
        <v>2007</v>
      </c>
      <c r="M6" s="20" t="s">
        <v>32</v>
      </c>
      <c r="N6" s="20" t="s">
        <v>33</v>
      </c>
      <c r="O6" s="20" t="s">
        <v>35</v>
      </c>
      <c r="P6" s="20" t="s">
        <v>36</v>
      </c>
      <c r="Q6" s="20" t="s">
        <v>37</v>
      </c>
      <c r="R6" s="20" t="s">
        <v>38</v>
      </c>
      <c r="S6" s="20" t="s">
        <v>39</v>
      </c>
      <c r="T6" s="21" t="s">
        <v>41</v>
      </c>
      <c r="U6" s="22" t="s">
        <v>43</v>
      </c>
      <c r="V6" s="20" t="s">
        <v>44</v>
      </c>
      <c r="W6" s="20" t="s">
        <v>45</v>
      </c>
      <c r="X6" s="23" t="s">
        <v>46</v>
      </c>
      <c r="Y6" s="20">
        <v>2009</v>
      </c>
      <c r="Z6" s="23" t="s">
        <v>48</v>
      </c>
      <c r="AA6" s="23" t="s">
        <v>49</v>
      </c>
      <c r="AB6" s="23" t="s">
        <v>50</v>
      </c>
      <c r="AC6" s="72" t="s">
        <v>51</v>
      </c>
      <c r="AD6" s="118" t="s">
        <v>52</v>
      </c>
      <c r="AE6" s="24" t="s">
        <v>54</v>
      </c>
      <c r="AF6" s="24" t="s">
        <v>55</v>
      </c>
      <c r="AG6" s="24" t="s">
        <v>56</v>
      </c>
      <c r="AH6" s="20" t="s">
        <v>57</v>
      </c>
      <c r="AI6" s="24" t="s">
        <v>58</v>
      </c>
      <c r="AJ6" s="24" t="s">
        <v>59</v>
      </c>
      <c r="AK6" s="24" t="s">
        <v>60</v>
      </c>
      <c r="AL6" s="24" t="s">
        <v>61</v>
      </c>
      <c r="AM6" s="24" t="s">
        <v>62</v>
      </c>
      <c r="AN6" s="24" t="s">
        <v>63</v>
      </c>
      <c r="AO6" s="24" t="s">
        <v>64</v>
      </c>
      <c r="AP6" s="79" t="s">
        <v>65</v>
      </c>
      <c r="AQ6" s="119" t="s">
        <v>66</v>
      </c>
      <c r="AR6" s="120" t="s">
        <v>67</v>
      </c>
      <c r="AS6" s="120" t="s">
        <v>68</v>
      </c>
      <c r="AT6" s="120" t="s">
        <v>70</v>
      </c>
      <c r="AU6" s="20" t="s">
        <v>71</v>
      </c>
      <c r="AV6" s="20" t="s">
        <v>99</v>
      </c>
      <c r="AW6" s="20" t="s">
        <v>72</v>
      </c>
      <c r="AX6" s="20" t="s">
        <v>74</v>
      </c>
      <c r="AY6" s="20" t="s">
        <v>75</v>
      </c>
      <c r="AZ6" s="20" t="s">
        <v>76</v>
      </c>
      <c r="BA6" s="20" t="s">
        <v>77</v>
      </c>
      <c r="BB6" s="20" t="s">
        <v>78</v>
      </c>
      <c r="BC6" s="20" t="s">
        <v>79</v>
      </c>
      <c r="BD6" s="20" t="s">
        <v>80</v>
      </c>
      <c r="BE6" s="20" t="s">
        <v>82</v>
      </c>
      <c r="BF6" s="20" t="s">
        <v>83</v>
      </c>
      <c r="BG6" s="20" t="s">
        <v>84</v>
      </c>
      <c r="BH6" s="23" t="s">
        <v>85</v>
      </c>
      <c r="BI6" s="101" t="s">
        <v>100</v>
      </c>
      <c r="BJ6" s="20" t="s">
        <v>116</v>
      </c>
      <c r="BK6" s="122" t="s">
        <v>133</v>
      </c>
      <c r="BL6" s="99" t="s">
        <v>161</v>
      </c>
      <c r="BM6" s="101" t="s">
        <v>86</v>
      </c>
      <c r="BN6" s="101" t="s">
        <v>88</v>
      </c>
      <c r="BO6" s="101" t="s">
        <v>104</v>
      </c>
      <c r="BP6" s="101" t="s">
        <v>89</v>
      </c>
      <c r="BQ6" s="101" t="s">
        <v>90</v>
      </c>
      <c r="BR6" s="101" t="s">
        <v>91</v>
      </c>
      <c r="BS6" s="101" t="s">
        <v>92</v>
      </c>
      <c r="BT6" s="101" t="s">
        <v>94</v>
      </c>
      <c r="BU6" s="101" t="s">
        <v>95</v>
      </c>
      <c r="BV6" s="101" t="s">
        <v>96</v>
      </c>
      <c r="BW6" s="101" t="s">
        <v>113</v>
      </c>
      <c r="BX6" s="101" t="s">
        <v>85</v>
      </c>
      <c r="BY6" s="101" t="s">
        <v>98</v>
      </c>
      <c r="BZ6" s="101" t="s">
        <v>101</v>
      </c>
      <c r="CA6" s="101" t="s">
        <v>104</v>
      </c>
      <c r="CB6" s="101" t="s">
        <v>103</v>
      </c>
      <c r="CC6" s="101" t="s">
        <v>105</v>
      </c>
      <c r="CD6" s="101" t="s">
        <v>106</v>
      </c>
      <c r="CE6" s="101" t="s">
        <v>107</v>
      </c>
      <c r="CF6" s="101" t="s">
        <v>108</v>
      </c>
      <c r="CG6" s="101" t="s">
        <v>109</v>
      </c>
      <c r="CH6" s="101" t="s">
        <v>110</v>
      </c>
      <c r="CI6" s="101" t="s">
        <v>111</v>
      </c>
      <c r="CJ6" s="101" t="s">
        <v>112</v>
      </c>
      <c r="CK6" s="101" t="s">
        <v>114</v>
      </c>
      <c r="CL6" s="101" t="s">
        <v>115</v>
      </c>
      <c r="CM6" s="101" t="s">
        <v>117</v>
      </c>
      <c r="CN6" s="101" t="s">
        <v>119</v>
      </c>
      <c r="CO6" s="101" t="s">
        <v>120</v>
      </c>
      <c r="CP6" s="101" t="s">
        <v>121</v>
      </c>
      <c r="CQ6" s="101" t="s">
        <v>122</v>
      </c>
      <c r="CR6" s="101" t="s">
        <v>123</v>
      </c>
      <c r="CS6" s="20" t="s">
        <v>124</v>
      </c>
      <c r="CT6" s="20" t="s">
        <v>125</v>
      </c>
      <c r="CU6" s="123" t="s">
        <v>126</v>
      </c>
      <c r="CV6" s="123" t="s">
        <v>127</v>
      </c>
      <c r="CW6" s="123" t="s">
        <v>128</v>
      </c>
      <c r="CX6" s="101" t="s">
        <v>131</v>
      </c>
      <c r="CY6" s="101" t="s">
        <v>132</v>
      </c>
      <c r="CZ6" s="101" t="s">
        <v>134</v>
      </c>
      <c r="DA6" s="101" t="s">
        <v>135</v>
      </c>
      <c r="DB6" s="101" t="s">
        <v>146</v>
      </c>
      <c r="DC6" s="101" t="s">
        <v>148</v>
      </c>
      <c r="DD6" s="101" t="s">
        <v>151</v>
      </c>
      <c r="DE6" s="99" t="s">
        <v>152</v>
      </c>
      <c r="DF6" s="99" t="s">
        <v>154</v>
      </c>
      <c r="DG6" s="99" t="s">
        <v>155</v>
      </c>
      <c r="DH6" s="99" t="s">
        <v>156</v>
      </c>
      <c r="DI6" s="99" t="s">
        <v>160</v>
      </c>
    </row>
    <row r="7" spans="1:113" hidden="1" x14ac:dyDescent="0.25">
      <c r="A7" s="68"/>
      <c r="B7" s="25"/>
      <c r="C7" s="26"/>
      <c r="D7" s="27"/>
      <c r="E7" s="27"/>
      <c r="F7" s="26"/>
      <c r="G7" s="26"/>
      <c r="H7" s="26"/>
      <c r="I7" s="26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6"/>
      <c r="V7" s="9"/>
      <c r="W7" s="9"/>
      <c r="X7" s="9"/>
      <c r="Y7" s="8"/>
      <c r="Z7" s="9"/>
      <c r="AA7" s="2"/>
      <c r="AB7" s="9"/>
      <c r="AC7" s="7"/>
      <c r="AD7" s="7"/>
      <c r="AE7" s="8"/>
      <c r="AF7" s="8"/>
      <c r="AG7" s="8"/>
      <c r="AH7" s="7"/>
      <c r="AI7" s="8"/>
      <c r="AJ7" s="8"/>
      <c r="AK7" s="8"/>
      <c r="AL7" s="8"/>
      <c r="AM7" s="8"/>
      <c r="AN7" s="8"/>
      <c r="AO7" s="8"/>
      <c r="AP7" s="9"/>
      <c r="AQ7" s="2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9"/>
      <c r="BI7" s="101"/>
      <c r="BJ7" s="20"/>
      <c r="BK7" s="8"/>
      <c r="BL7" s="63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2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20"/>
      <c r="CT7" s="20"/>
      <c r="CU7" s="20"/>
      <c r="CV7" s="20"/>
      <c r="CW7" s="20"/>
      <c r="CX7" s="101"/>
      <c r="CY7" s="101"/>
      <c r="CZ7" s="101"/>
      <c r="DA7" s="101"/>
      <c r="DB7" s="101"/>
      <c r="DC7" s="101"/>
      <c r="DD7" s="101"/>
      <c r="DE7" s="63"/>
      <c r="DF7" s="63"/>
      <c r="DG7" s="63"/>
      <c r="DH7" s="63"/>
      <c r="DI7" s="63"/>
    </row>
    <row r="8" spans="1:113" hidden="1" x14ac:dyDescent="0.25">
      <c r="A8" s="130" t="s">
        <v>159</v>
      </c>
      <c r="B8" s="14"/>
      <c r="C8" s="15"/>
      <c r="D8" s="14"/>
      <c r="E8" s="14"/>
      <c r="F8" s="14"/>
      <c r="G8" s="29"/>
      <c r="H8" s="29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14"/>
      <c r="W8" s="14"/>
      <c r="X8" s="14"/>
      <c r="Y8" s="14"/>
      <c r="Z8" s="15"/>
      <c r="AA8" s="3"/>
      <c r="AB8" s="15"/>
      <c r="AC8" s="13"/>
      <c r="AD8" s="13"/>
      <c r="AE8" s="14"/>
      <c r="AF8" s="14"/>
      <c r="AG8" s="14"/>
      <c r="AH8" s="14"/>
      <c r="AI8" s="7"/>
      <c r="AJ8" s="14"/>
      <c r="AK8" s="14"/>
      <c r="AL8" s="8"/>
      <c r="AM8" s="8"/>
      <c r="AN8" s="14"/>
      <c r="AO8" s="14"/>
      <c r="AP8" s="9"/>
      <c r="AQ8" s="31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5"/>
      <c r="BI8" s="3"/>
      <c r="BJ8" s="14"/>
      <c r="BK8" s="14"/>
      <c r="BL8" s="64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14"/>
      <c r="CT8" s="14"/>
      <c r="CU8" s="14"/>
      <c r="CV8" s="14"/>
      <c r="CW8" s="14"/>
      <c r="CX8" s="3"/>
      <c r="CY8" s="3"/>
      <c r="CZ8" s="3"/>
      <c r="DA8" s="3"/>
      <c r="DB8" s="3"/>
      <c r="DC8" s="3"/>
      <c r="DD8" s="3"/>
      <c r="DE8" s="64"/>
      <c r="DF8" s="64"/>
      <c r="DG8" s="64"/>
      <c r="DH8" s="64"/>
      <c r="DI8" s="64"/>
    </row>
    <row r="9" spans="1:113" hidden="1" x14ac:dyDescent="0.25">
      <c r="A9" s="68"/>
      <c r="B9" s="8"/>
      <c r="C9" s="8"/>
      <c r="D9" s="7"/>
      <c r="E9" s="7"/>
      <c r="F9" s="8"/>
      <c r="G9" s="9"/>
      <c r="H9" s="9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6"/>
      <c r="Z9" s="9"/>
      <c r="AA9" s="2"/>
      <c r="AB9" s="7"/>
      <c r="AC9" s="8"/>
      <c r="AD9" s="8"/>
      <c r="AE9" s="8"/>
      <c r="AF9" s="8"/>
      <c r="AG9" s="8"/>
      <c r="AH9" s="8"/>
      <c r="AI9" s="6"/>
      <c r="AJ9" s="8"/>
      <c r="AK9" s="8"/>
      <c r="AL9" s="6"/>
      <c r="AM9" s="6"/>
      <c r="AN9" s="8"/>
      <c r="AO9" s="8"/>
      <c r="AP9" s="4"/>
      <c r="AQ9" s="28"/>
      <c r="AR9" s="8"/>
      <c r="AS9" s="8"/>
      <c r="AT9" s="8"/>
      <c r="AU9" s="8"/>
      <c r="AV9" s="8"/>
      <c r="AW9" s="9"/>
      <c r="AX9" s="6"/>
      <c r="AY9" s="7"/>
      <c r="AZ9" s="8"/>
      <c r="BA9" s="8"/>
      <c r="BB9" s="8"/>
      <c r="BC9" s="8"/>
      <c r="BD9" s="8"/>
      <c r="BE9" s="8"/>
      <c r="BF9" s="8"/>
      <c r="BG9" s="8"/>
      <c r="BH9" s="9"/>
      <c r="BI9" s="2"/>
      <c r="BJ9" s="8"/>
      <c r="BK9" s="8"/>
      <c r="BL9" s="63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8"/>
      <c r="CT9" s="8"/>
      <c r="CU9" s="8"/>
      <c r="CV9" s="8"/>
      <c r="CW9" s="8"/>
      <c r="CX9" s="2"/>
      <c r="CY9" s="2"/>
      <c r="CZ9" s="2"/>
      <c r="DA9" s="2"/>
      <c r="DB9" s="2"/>
      <c r="DC9" s="2"/>
      <c r="DD9" s="2"/>
      <c r="DE9" s="63"/>
      <c r="DF9" s="63"/>
      <c r="DG9" s="63"/>
      <c r="DH9" s="63"/>
      <c r="DI9" s="63"/>
    </row>
    <row r="10" spans="1:113" hidden="1" x14ac:dyDescent="0.25">
      <c r="A10" s="129" t="s">
        <v>2</v>
      </c>
      <c r="B10" s="32">
        <f t="shared" ref="B10:G10" si="0">SUM(B12,B21,B28,B33)</f>
        <v>737341.8</v>
      </c>
      <c r="C10" s="32">
        <f t="shared" si="0"/>
        <v>975441.7</v>
      </c>
      <c r="D10" s="32">
        <f t="shared" si="0"/>
        <v>1142220.6000000001</v>
      </c>
      <c r="E10" s="32">
        <f t="shared" si="0"/>
        <v>1229597</v>
      </c>
      <c r="F10" s="33">
        <f t="shared" si="0"/>
        <v>1081932.7999999998</v>
      </c>
      <c r="G10" s="33">
        <f t="shared" si="0"/>
        <v>1149971.07</v>
      </c>
      <c r="H10" s="33">
        <f t="shared" ref="H10:M10" si="1">SUM(H12,H21,H28,H33)</f>
        <v>1182375.6400000001</v>
      </c>
      <c r="I10" s="33">
        <f t="shared" si="1"/>
        <v>1184464.97</v>
      </c>
      <c r="J10" s="32">
        <f t="shared" si="1"/>
        <v>1302331.5</v>
      </c>
      <c r="K10" s="32">
        <f t="shared" si="1"/>
        <v>1355182.7</v>
      </c>
      <c r="L10" s="32">
        <f t="shared" si="1"/>
        <v>1326976.7000000002</v>
      </c>
      <c r="M10" s="32">
        <f t="shared" si="1"/>
        <v>1361170.2000000002</v>
      </c>
      <c r="N10" s="32">
        <f t="shared" ref="N10:T10" si="2">SUM(N12,N21,N28,N33)</f>
        <v>1402289.4000000001</v>
      </c>
      <c r="O10" s="32">
        <f t="shared" si="2"/>
        <v>1375127.3</v>
      </c>
      <c r="P10" s="32">
        <f t="shared" si="2"/>
        <v>1344711.2</v>
      </c>
      <c r="Q10" s="32">
        <f t="shared" si="2"/>
        <v>1329905.3</v>
      </c>
      <c r="R10" s="32">
        <f t="shared" si="2"/>
        <v>1315802.2000000002</v>
      </c>
      <c r="S10" s="32">
        <f t="shared" si="2"/>
        <v>1370354.7000000002</v>
      </c>
      <c r="T10" s="32">
        <f t="shared" si="2"/>
        <v>1336422.3999999999</v>
      </c>
      <c r="U10" s="32">
        <f>+SUM(U12,U21,U28,U33)+0.2</f>
        <v>1370573.0000000002</v>
      </c>
      <c r="V10" s="32">
        <f>+SUM(V12,V21,V28,V33)+0.2</f>
        <v>1404823.3712963264</v>
      </c>
      <c r="W10" s="32">
        <f>+SUM(W12,W21,W28,W33)+0.2</f>
        <v>1411491.6</v>
      </c>
      <c r="X10" s="32">
        <f>+SUM(X12,X21,X28,X33)+0.2</f>
        <v>1442106.2579345645</v>
      </c>
      <c r="Y10" s="32">
        <f>SUM(Y12,Y21,Y28,Y33)</f>
        <v>449575.19999999995</v>
      </c>
      <c r="Z10" s="32">
        <f t="shared" ref="Z10:AH10" si="3">SUM(Z12,Z21,Z28,Z33)</f>
        <v>384475.30000000005</v>
      </c>
      <c r="AA10" s="32">
        <f t="shared" si="3"/>
        <v>449575.19999999995</v>
      </c>
      <c r="AB10" s="32">
        <f t="shared" si="3"/>
        <v>459891.9</v>
      </c>
      <c r="AC10" s="32">
        <f t="shared" si="3"/>
        <v>455400.10000000003</v>
      </c>
      <c r="AD10" s="32">
        <f t="shared" si="3"/>
        <v>452118.89999999997</v>
      </c>
      <c r="AE10" s="32">
        <f t="shared" si="3"/>
        <v>448688.7</v>
      </c>
      <c r="AF10" s="32">
        <f t="shared" si="3"/>
        <v>494563.29999999993</v>
      </c>
      <c r="AG10" s="32">
        <f t="shared" si="3"/>
        <v>498546.9</v>
      </c>
      <c r="AH10" s="32">
        <f t="shared" si="3"/>
        <v>463268.21804394206</v>
      </c>
      <c r="AI10" s="32">
        <f t="shared" ref="AI10:AR10" si="4">SUM(AI12,AI21,AI28,AI33)</f>
        <v>399427.14837181836</v>
      </c>
      <c r="AJ10" s="32">
        <f t="shared" si="4"/>
        <v>402720.9647952888</v>
      </c>
      <c r="AK10" s="32">
        <f t="shared" si="4"/>
        <v>409936.2458439396</v>
      </c>
      <c r="AL10" s="32">
        <f t="shared" si="4"/>
        <v>417924.9190775298</v>
      </c>
      <c r="AM10" s="32">
        <f t="shared" si="4"/>
        <v>419714.23128882347</v>
      </c>
      <c r="AN10" s="32">
        <f t="shared" si="4"/>
        <v>422353.02960099472</v>
      </c>
      <c r="AO10" s="32">
        <f t="shared" si="4"/>
        <v>430180.37873196451</v>
      </c>
      <c r="AP10" s="32">
        <f t="shared" si="4"/>
        <v>436078.40315156674</v>
      </c>
      <c r="AQ10" s="32">
        <f t="shared" si="4"/>
        <v>428509.90000932041</v>
      </c>
      <c r="AR10" s="32">
        <f t="shared" si="4"/>
        <v>442266.92909779248</v>
      </c>
      <c r="AS10" s="32">
        <f t="shared" ref="AS10:BB10" si="5">SUM(AS12,AS21,AS28,AS33)</f>
        <v>449255.80692027265</v>
      </c>
      <c r="AT10" s="32">
        <f t="shared" si="5"/>
        <v>457479.45777255064</v>
      </c>
      <c r="AU10" s="32">
        <f t="shared" si="5"/>
        <v>481050.4896304087</v>
      </c>
      <c r="AV10" s="32">
        <f>SUM(AV12,AV21,AV28,AV33)</f>
        <v>604997.52050316823</v>
      </c>
      <c r="AW10" s="33">
        <f t="shared" si="5"/>
        <v>461871.53848107788</v>
      </c>
      <c r="AX10" s="32">
        <f t="shared" si="5"/>
        <v>473937.05295678164</v>
      </c>
      <c r="AY10" s="34">
        <f>SUM(AY12,AY21,AY28,AY33)</f>
        <v>472580.75395197934</v>
      </c>
      <c r="AZ10" s="32">
        <f>SUM(AZ12,AZ21,AZ28,AZ33)</f>
        <v>501983.48843998986</v>
      </c>
      <c r="BA10" s="32">
        <f>SUM(BA12,BA21,BA28,BA33)</f>
        <v>470117.94447511295</v>
      </c>
      <c r="BB10" s="32">
        <f t="shared" si="5"/>
        <v>508126.19150093466</v>
      </c>
      <c r="BC10" s="32">
        <f>SUM(BC12,BC21,BC28,BC33)</f>
        <v>496765.76426959038</v>
      </c>
      <c r="BD10" s="32">
        <f>SUM(BD12,BD21,BD28,BD33)</f>
        <v>503953.36789082468</v>
      </c>
      <c r="BE10" s="32">
        <f>SUM(BE12,BE21,BE28,BE33)</f>
        <v>542514.07746449835</v>
      </c>
      <c r="BF10" s="32">
        <f>SUM(BF12,BF21,BF28,BF33)</f>
        <v>550038.20150429278</v>
      </c>
      <c r="BG10" s="32">
        <f t="shared" ref="BG10:BQ10" si="6">SUM(BG12,BG21,BG28,BG33)</f>
        <v>589627.3797752246</v>
      </c>
      <c r="BH10" s="33">
        <f t="shared" si="6"/>
        <v>618081.96213447361</v>
      </c>
      <c r="BI10" s="35">
        <f>SUM(BI12,BI21,BI28,BI33)</f>
        <v>613116.27821434755</v>
      </c>
      <c r="BJ10" s="32">
        <f t="shared" ref="BJ10" si="7">SUM(BJ12,BJ21,BJ28,BJ33)</f>
        <v>654153.59409198794</v>
      </c>
      <c r="BK10" s="32">
        <f>SUM(BK12,BK21,BK28,BK33)</f>
        <v>688985.05802739237</v>
      </c>
      <c r="BL10" s="73">
        <f t="shared" ref="BL10" si="8">SUM(BL12,BL21,BL28,BL33)</f>
        <v>722119.90906009288</v>
      </c>
      <c r="BM10" s="35">
        <f t="shared" si="6"/>
        <v>642835.73018401372</v>
      </c>
      <c r="BN10" s="35">
        <f t="shared" si="6"/>
        <v>615529.37742077687</v>
      </c>
      <c r="BO10" s="35">
        <f t="shared" si="6"/>
        <v>610800.94617121981</v>
      </c>
      <c r="BP10" s="35">
        <f t="shared" si="6"/>
        <v>602852.8853776023</v>
      </c>
      <c r="BQ10" s="35">
        <f t="shared" si="6"/>
        <v>605030.90401701292</v>
      </c>
      <c r="BR10" s="35">
        <f>SUM(BR12,BR21,BR28,BR33)</f>
        <v>608868.49344077823</v>
      </c>
      <c r="BS10" s="35">
        <f t="shared" ref="BS10:BY10" si="9">SUM(BS12,BS21,BS28,BS33)</f>
        <v>607822.21822234639</v>
      </c>
      <c r="BT10" s="35">
        <f t="shared" si="9"/>
        <v>608853.27465452254</v>
      </c>
      <c r="BU10" s="35">
        <f t="shared" si="9"/>
        <v>613409.0911937349</v>
      </c>
      <c r="BV10" s="35">
        <f t="shared" si="9"/>
        <v>609422.37815207429</v>
      </c>
      <c r="BW10" s="35">
        <f t="shared" ref="BW10" si="10">SUM(BW12,BW21,BW28,BW33)</f>
        <v>613116.27821434755</v>
      </c>
      <c r="BX10" s="35">
        <f t="shared" si="9"/>
        <v>618081.96213447361</v>
      </c>
      <c r="BY10" s="35">
        <f t="shared" si="9"/>
        <v>624933.01400971948</v>
      </c>
      <c r="BZ10" s="35">
        <f>SUM(BZ12,BZ21,BZ28,BZ33)</f>
        <v>644681.88134363294</v>
      </c>
      <c r="CA10" s="35">
        <f t="shared" ref="CA10:CK10" si="11">SUM(CA12,CA21,CA28,CA33)</f>
        <v>610800.94617121981</v>
      </c>
      <c r="CB10" s="35">
        <f t="shared" si="11"/>
        <v>650431.41273063875</v>
      </c>
      <c r="CC10" s="35">
        <f t="shared" si="11"/>
        <v>645645.89317330311</v>
      </c>
      <c r="CD10" s="35">
        <f t="shared" si="11"/>
        <v>654781.85867372085</v>
      </c>
      <c r="CE10" s="35">
        <f t="shared" si="11"/>
        <v>656454.25949969934</v>
      </c>
      <c r="CF10" s="35">
        <f t="shared" si="11"/>
        <v>656331.68936523853</v>
      </c>
      <c r="CG10" s="35">
        <f t="shared" si="11"/>
        <v>665483.090455172</v>
      </c>
      <c r="CH10" s="35">
        <f t="shared" si="11"/>
        <v>658550.81747947377</v>
      </c>
      <c r="CI10" s="35">
        <f t="shared" si="11"/>
        <v>654695.0643351652</v>
      </c>
      <c r="CJ10" s="35">
        <f t="shared" si="11"/>
        <v>653428.44357160921</v>
      </c>
      <c r="CK10" s="35">
        <f t="shared" si="11"/>
        <v>654153.59409198794</v>
      </c>
      <c r="CL10" s="35">
        <f t="shared" ref="CL10:CT10" si="12">SUM(CL12,CL21,CL28,CL33)</f>
        <v>642765.25393807283</v>
      </c>
      <c r="CM10" s="35">
        <f t="shared" si="12"/>
        <v>645486.93839329272</v>
      </c>
      <c r="CN10" s="35">
        <f t="shared" si="12"/>
        <v>635730.38237350457</v>
      </c>
      <c r="CO10" s="35">
        <f t="shared" si="12"/>
        <v>637750.92053256312</v>
      </c>
      <c r="CP10" s="35">
        <f t="shared" si="12"/>
        <v>650036.72279173112</v>
      </c>
      <c r="CQ10" s="35">
        <f t="shared" si="12"/>
        <v>659639.79038244393</v>
      </c>
      <c r="CR10" s="35">
        <f t="shared" si="12"/>
        <v>656026.0929624011</v>
      </c>
      <c r="CS10" s="32">
        <f t="shared" si="12"/>
        <v>660960.48635012633</v>
      </c>
      <c r="CT10" s="32">
        <f t="shared" si="12"/>
        <v>658334.67760241905</v>
      </c>
      <c r="CU10" s="32">
        <f t="shared" ref="CU10:DB10" si="13">SUM(CU12,CU21,CU28,CU33)</f>
        <v>659183.233542728</v>
      </c>
      <c r="CV10" s="32">
        <f t="shared" si="13"/>
        <v>657096.22318427381</v>
      </c>
      <c r="CW10" s="32">
        <f t="shared" si="13"/>
        <v>688985.05802739237</v>
      </c>
      <c r="CX10" s="35">
        <f t="shared" si="13"/>
        <v>673856.67392920586</v>
      </c>
      <c r="CY10" s="35">
        <f t="shared" si="13"/>
        <v>681991.6960039339</v>
      </c>
      <c r="CZ10" s="35">
        <f t="shared" ref="CZ10:DA10" si="14">SUM(CZ12,CZ21,CZ28,CZ33)</f>
        <v>705200.05827904528</v>
      </c>
      <c r="DA10" s="35">
        <f t="shared" si="14"/>
        <v>710849.78468419495</v>
      </c>
      <c r="DB10" s="35">
        <f t="shared" si="13"/>
        <v>730504.64695574064</v>
      </c>
      <c r="DC10" s="35">
        <f t="shared" ref="DC10:DD10" si="15">SUM(DC12,DC21,DC28,DC33)</f>
        <v>733170.38799864776</v>
      </c>
      <c r="DD10" s="35">
        <f t="shared" si="15"/>
        <v>712336.16205407516</v>
      </c>
      <c r="DE10" s="73">
        <f t="shared" ref="DE10" si="16">SUM(DE12,DE21,DE28,DE33)</f>
        <v>736755.44386252831</v>
      </c>
      <c r="DF10" s="73">
        <f t="shared" ref="DF10:DI10" si="17">SUM(DF12,DF21,DF28,DF33)</f>
        <v>733863.07526816952</v>
      </c>
      <c r="DG10" s="73">
        <f t="shared" ref="DG10:DH10" si="18">SUM(DG12,DG21,DG28,DG33)</f>
        <v>726580.8795600119</v>
      </c>
      <c r="DH10" s="73">
        <f t="shared" si="18"/>
        <v>724781.19591495628</v>
      </c>
      <c r="DI10" s="73">
        <f t="shared" si="17"/>
        <v>722119.90906009288</v>
      </c>
    </row>
    <row r="11" spans="1:113" hidden="1" x14ac:dyDescent="0.25">
      <c r="A11" s="68"/>
      <c r="B11" s="8"/>
      <c r="C11" s="8"/>
      <c r="D11" s="8"/>
      <c r="E11" s="8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  <c r="AA11" s="2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9"/>
      <c r="AQ11" s="28"/>
      <c r="AR11" s="8"/>
      <c r="AS11" s="8"/>
      <c r="AT11" s="8"/>
      <c r="AU11" s="8"/>
      <c r="AV11" s="8"/>
      <c r="AW11" s="9"/>
      <c r="AX11" s="8"/>
      <c r="AY11" s="7"/>
      <c r="AZ11" s="8"/>
      <c r="BA11" s="8"/>
      <c r="BB11" s="8"/>
      <c r="BC11" s="8"/>
      <c r="BD11" s="8"/>
      <c r="BE11" s="8"/>
      <c r="BF11" s="8"/>
      <c r="BG11" s="8"/>
      <c r="BH11" s="9"/>
      <c r="BI11" s="2"/>
      <c r="BJ11" s="8"/>
      <c r="BK11" s="8"/>
      <c r="BL11" s="63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8"/>
      <c r="CT11" s="8"/>
      <c r="CU11" s="8"/>
      <c r="CV11" s="8"/>
      <c r="CW11" s="8"/>
      <c r="CX11" s="2"/>
      <c r="CY11" s="2"/>
      <c r="CZ11" s="2"/>
      <c r="DA11" s="2"/>
      <c r="DB11" s="2"/>
      <c r="DC11" s="2"/>
      <c r="DD11" s="2"/>
      <c r="DE11" s="63"/>
      <c r="DF11" s="63"/>
      <c r="DG11" s="63"/>
      <c r="DH11" s="63"/>
      <c r="DI11" s="63"/>
    </row>
    <row r="12" spans="1:113" hidden="1" x14ac:dyDescent="0.25">
      <c r="A12" s="69" t="s">
        <v>136</v>
      </c>
      <c r="B12" s="34">
        <f t="shared" ref="B12:G12" si="19">SUM(B14,B18,B19)</f>
        <v>242962.80000000002</v>
      </c>
      <c r="C12" s="34">
        <f t="shared" si="19"/>
        <v>315486.2</v>
      </c>
      <c r="D12" s="34">
        <f t="shared" si="19"/>
        <v>357172.4</v>
      </c>
      <c r="E12" s="34">
        <f t="shared" si="19"/>
        <v>382358.89999999997</v>
      </c>
      <c r="F12" s="34">
        <f t="shared" si="19"/>
        <v>341029.5</v>
      </c>
      <c r="G12" s="35">
        <f t="shared" si="19"/>
        <v>374358.31</v>
      </c>
      <c r="H12" s="33">
        <f t="shared" ref="H12:M12" si="20">SUM(H14,H18,H19)</f>
        <v>379936.00000000006</v>
      </c>
      <c r="I12" s="33">
        <f t="shared" si="20"/>
        <v>386369.03</v>
      </c>
      <c r="J12" s="32">
        <f t="shared" si="20"/>
        <v>432846.39999999997</v>
      </c>
      <c r="K12" s="32">
        <f t="shared" si="20"/>
        <v>446973.5</v>
      </c>
      <c r="L12" s="32">
        <f t="shared" si="20"/>
        <v>436465.2</v>
      </c>
      <c r="M12" s="32">
        <f t="shared" si="20"/>
        <v>447219.10000000003</v>
      </c>
      <c r="N12" s="32">
        <f t="shared" ref="N12:T12" si="21">SUM(N14,N18,N19)</f>
        <v>463659.7</v>
      </c>
      <c r="O12" s="32">
        <f t="shared" si="21"/>
        <v>456162.5</v>
      </c>
      <c r="P12" s="32">
        <f t="shared" si="21"/>
        <v>444757.5</v>
      </c>
      <c r="Q12" s="32">
        <f t="shared" si="21"/>
        <v>437558.6</v>
      </c>
      <c r="R12" s="32">
        <f t="shared" si="21"/>
        <v>431291.6</v>
      </c>
      <c r="S12" s="32">
        <f t="shared" si="21"/>
        <v>448716.60000000009</v>
      </c>
      <c r="T12" s="32">
        <f t="shared" si="21"/>
        <v>441784.7</v>
      </c>
      <c r="U12" s="32">
        <f t="shared" ref="U12:AH12" si="22">SUM(U14,U18,U19)</f>
        <v>459201.30000000005</v>
      </c>
      <c r="V12" s="32">
        <f t="shared" si="22"/>
        <v>471760.0028698708</v>
      </c>
      <c r="W12" s="32">
        <f t="shared" si="22"/>
        <v>474098.5</v>
      </c>
      <c r="X12" s="32">
        <f t="shared" si="22"/>
        <v>486715.61766793497</v>
      </c>
      <c r="Y12" s="32">
        <f t="shared" si="22"/>
        <v>177792.40000000002</v>
      </c>
      <c r="Z12" s="32">
        <f t="shared" si="22"/>
        <v>151807.6</v>
      </c>
      <c r="AA12" s="32">
        <f t="shared" si="22"/>
        <v>177792.40000000002</v>
      </c>
      <c r="AB12" s="32">
        <f t="shared" si="22"/>
        <v>167174.20000000001</v>
      </c>
      <c r="AC12" s="32">
        <f t="shared" si="22"/>
        <v>165947.40000000002</v>
      </c>
      <c r="AD12" s="32">
        <f t="shared" si="22"/>
        <v>177237.09999999998</v>
      </c>
      <c r="AE12" s="32">
        <f t="shared" si="22"/>
        <v>174859.8</v>
      </c>
      <c r="AF12" s="32">
        <f t="shared" si="22"/>
        <v>202103.19999999998</v>
      </c>
      <c r="AG12" s="32">
        <f t="shared" si="22"/>
        <v>201160.80000000002</v>
      </c>
      <c r="AH12" s="32">
        <f t="shared" si="22"/>
        <v>199005.27071539208</v>
      </c>
      <c r="AI12" s="8">
        <f t="shared" ref="AI12:AS12" si="23">SUM(AI14,AI18,AI19)</f>
        <v>175654.66657262848</v>
      </c>
      <c r="AJ12" s="8">
        <f t="shared" si="23"/>
        <v>176789.40585322419</v>
      </c>
      <c r="AK12" s="8">
        <f t="shared" si="23"/>
        <v>179587.98526530311</v>
      </c>
      <c r="AL12" s="8">
        <f t="shared" si="23"/>
        <v>181754.31886016522</v>
      </c>
      <c r="AM12" s="8">
        <f t="shared" si="23"/>
        <v>182905.02840816168</v>
      </c>
      <c r="AN12" s="8">
        <f t="shared" si="23"/>
        <v>187395.02508136808</v>
      </c>
      <c r="AO12" s="8">
        <f t="shared" si="23"/>
        <v>194720.93413128908</v>
      </c>
      <c r="AP12" s="8">
        <f t="shared" si="23"/>
        <v>197853.75136785654</v>
      </c>
      <c r="AQ12" s="8">
        <f t="shared" si="23"/>
        <v>194215.43165845756</v>
      </c>
      <c r="AR12" s="8">
        <f t="shared" si="23"/>
        <v>199164.34342856577</v>
      </c>
      <c r="AS12" s="8">
        <f t="shared" si="23"/>
        <v>203512.77821383218</v>
      </c>
      <c r="AT12" s="8">
        <f t="shared" ref="AT12:BB12" si="24">SUM(AT14,AT18,AT19)</f>
        <v>208353.72016605089</v>
      </c>
      <c r="AU12" s="8">
        <f t="shared" si="24"/>
        <v>211479.74236626233</v>
      </c>
      <c r="AV12" s="8">
        <f>SUM(AV14,AV18,AV19)</f>
        <v>250764.09576753748</v>
      </c>
      <c r="AW12" s="9">
        <f t="shared" si="24"/>
        <v>209093.70487442741</v>
      </c>
      <c r="AX12" s="8">
        <f t="shared" si="24"/>
        <v>214938.51043156968</v>
      </c>
      <c r="AY12" s="7">
        <f t="shared" si="24"/>
        <v>213801.5185421888</v>
      </c>
      <c r="AZ12" s="8">
        <f>SUM(AZ14,AZ18,AZ19)</f>
        <v>219459.24105057758</v>
      </c>
      <c r="BA12" s="8">
        <f>SUM(BA14,BA18,BA19)</f>
        <v>210889.88696773356</v>
      </c>
      <c r="BB12" s="8">
        <f t="shared" si="24"/>
        <v>221169.45868416069</v>
      </c>
      <c r="BC12" s="8">
        <f>SUM(BC14,BC18,BC19)</f>
        <v>224032.48983621996</v>
      </c>
      <c r="BD12" s="8">
        <f>SUM(BD14,BD18,BD19)</f>
        <v>228441.81071063172</v>
      </c>
      <c r="BE12" s="8">
        <f>SUM(BE14,BE18,BE19)</f>
        <v>238446.57283923819</v>
      </c>
      <c r="BF12" s="8">
        <f>SUM(BF14,BF18,BF19)</f>
        <v>242190.54673726493</v>
      </c>
      <c r="BG12" s="8">
        <f t="shared" ref="BG12:BQ12" si="25">SUM(BG14,BG18,BG19)</f>
        <v>243912.12627299695</v>
      </c>
      <c r="BH12" s="9">
        <f t="shared" si="25"/>
        <v>257120.72705642253</v>
      </c>
      <c r="BI12" s="2">
        <f>SUM(BI14,BI18,BI19)</f>
        <v>255427.28725159744</v>
      </c>
      <c r="BJ12" s="8">
        <f t="shared" ref="BJ12" si="26">SUM(BJ14,BJ18,BJ19)</f>
        <v>295739.48431635107</v>
      </c>
      <c r="BK12" s="8">
        <f>SUM(BK14,BK18,BK19)</f>
        <v>326194.67840420263</v>
      </c>
      <c r="BL12" s="63">
        <f t="shared" ref="BL12" si="27">SUM(BL14,BL18,BL19)</f>
        <v>333206.7026058425</v>
      </c>
      <c r="BM12" s="2">
        <f t="shared" si="25"/>
        <v>267084.10777031624</v>
      </c>
      <c r="BN12" s="2">
        <f t="shared" si="25"/>
        <v>256331.00394754618</v>
      </c>
      <c r="BO12" s="2">
        <f t="shared" si="25"/>
        <v>255252.92245008421</v>
      </c>
      <c r="BP12" s="2">
        <f t="shared" si="25"/>
        <v>251997.95567517172</v>
      </c>
      <c r="BQ12" s="2">
        <f t="shared" si="25"/>
        <v>253812.19790965237</v>
      </c>
      <c r="BR12" s="2">
        <f>SUM(BR14,BR18,BR19)</f>
        <v>255214.2260470425</v>
      </c>
      <c r="BS12" s="2">
        <f t="shared" ref="BS12:BY12" si="28">SUM(BS14,BS18,BS19)</f>
        <v>253858.15546211912</v>
      </c>
      <c r="BT12" s="2">
        <f t="shared" si="28"/>
        <v>254225.27107797511</v>
      </c>
      <c r="BU12" s="2">
        <f t="shared" si="28"/>
        <v>256192.12058577739</v>
      </c>
      <c r="BV12" s="2">
        <f t="shared" si="28"/>
        <v>253382.11772292902</v>
      </c>
      <c r="BW12" s="2">
        <f t="shared" ref="BW12" si="29">SUM(BW14,BW18,BW19)</f>
        <v>255427.28725159744</v>
      </c>
      <c r="BX12" s="2">
        <f t="shared" si="28"/>
        <v>257120.72705642253</v>
      </c>
      <c r="BY12" s="2">
        <f t="shared" si="28"/>
        <v>267385.27238205448</v>
      </c>
      <c r="BZ12" s="2">
        <f>SUM(BZ14,BZ18,BZ19)</f>
        <v>282959.63770220964</v>
      </c>
      <c r="CA12" s="2">
        <f t="shared" ref="CA12:CK12" si="30">SUM(CA14,CA18,CA19)</f>
        <v>255252.92245008421</v>
      </c>
      <c r="CB12" s="2">
        <f t="shared" si="30"/>
        <v>283819.31141090801</v>
      </c>
      <c r="CC12" s="2">
        <f t="shared" si="30"/>
        <v>285203.28967497544</v>
      </c>
      <c r="CD12" s="2">
        <f t="shared" si="30"/>
        <v>288632.7587765794</v>
      </c>
      <c r="CE12" s="2">
        <f t="shared" si="30"/>
        <v>289045.24175156828</v>
      </c>
      <c r="CF12" s="2">
        <f t="shared" si="30"/>
        <v>288716.8284123374</v>
      </c>
      <c r="CG12" s="2">
        <f t="shared" si="30"/>
        <v>297501.62657534867</v>
      </c>
      <c r="CH12" s="2">
        <f t="shared" si="30"/>
        <v>294164.27811779774</v>
      </c>
      <c r="CI12" s="2">
        <f t="shared" si="30"/>
        <v>293962.55949001951</v>
      </c>
      <c r="CJ12" s="2">
        <f t="shared" si="30"/>
        <v>294125.95324783726</v>
      </c>
      <c r="CK12" s="2">
        <f t="shared" si="30"/>
        <v>295739.48431635107</v>
      </c>
      <c r="CL12" s="2">
        <f t="shared" ref="CL12:CT12" si="31">SUM(CL14,CL18,CL19)</f>
        <v>290395.54744886252</v>
      </c>
      <c r="CM12" s="2">
        <f t="shared" si="31"/>
        <v>293942.5621254968</v>
      </c>
      <c r="CN12" s="2">
        <f t="shared" si="31"/>
        <v>286758.44732513343</v>
      </c>
      <c r="CO12" s="2">
        <f t="shared" si="31"/>
        <v>289623.23634697474</v>
      </c>
      <c r="CP12" s="2">
        <f t="shared" si="31"/>
        <v>297429.58204076742</v>
      </c>
      <c r="CQ12" s="2">
        <f t="shared" si="31"/>
        <v>306092.84805258719</v>
      </c>
      <c r="CR12" s="2">
        <f t="shared" si="31"/>
        <v>303233.61345143087</v>
      </c>
      <c r="CS12" s="8">
        <f t="shared" si="31"/>
        <v>305426.4661655589</v>
      </c>
      <c r="CT12" s="8">
        <f t="shared" si="31"/>
        <v>300793.54195125523</v>
      </c>
      <c r="CU12" s="8">
        <f t="shared" ref="CU12:DB12" si="32">SUM(CU14,CU18,CU19)</f>
        <v>301646.49727938592</v>
      </c>
      <c r="CV12" s="8">
        <f t="shared" si="32"/>
        <v>300754.74951791659</v>
      </c>
      <c r="CW12" s="8">
        <f t="shared" si="32"/>
        <v>326194.67840420263</v>
      </c>
      <c r="CX12" s="2">
        <f t="shared" si="32"/>
        <v>310734.5673794648</v>
      </c>
      <c r="CY12" s="2">
        <f t="shared" si="32"/>
        <v>315232.90894382983</v>
      </c>
      <c r="CZ12" s="2">
        <f t="shared" ref="CZ12:DA12" si="33">SUM(CZ14,CZ18,CZ19)</f>
        <v>316320.28827461752</v>
      </c>
      <c r="DA12" s="2">
        <f t="shared" si="33"/>
        <v>317670.62376873713</v>
      </c>
      <c r="DB12" s="2">
        <f t="shared" si="32"/>
        <v>335887.43055559194</v>
      </c>
      <c r="DC12" s="2">
        <f t="shared" ref="DC12:DD12" si="34">SUM(DC14,DC18,DC19)</f>
        <v>338082.92403878423</v>
      </c>
      <c r="DD12" s="2">
        <f t="shared" si="34"/>
        <v>319978.62158789008</v>
      </c>
      <c r="DE12" s="63">
        <f t="shared" ref="DE12" si="35">SUM(DE14,DE18,DE19)</f>
        <v>338783.08940071816</v>
      </c>
      <c r="DF12" s="63">
        <f t="shared" ref="DF12:DI12" si="36">SUM(DF14,DF18,DF19)</f>
        <v>337104.5440915614</v>
      </c>
      <c r="DG12" s="63">
        <f t="shared" ref="DG12:DH12" si="37">SUM(DG14,DG18,DG19)</f>
        <v>333726.51702405448</v>
      </c>
      <c r="DH12" s="63">
        <f t="shared" si="37"/>
        <v>333568.64504816069</v>
      </c>
      <c r="DI12" s="63">
        <f t="shared" si="36"/>
        <v>333206.7026058425</v>
      </c>
    </row>
    <row r="13" spans="1:113" hidden="1" x14ac:dyDescent="0.25">
      <c r="A13" s="69" t="s">
        <v>0</v>
      </c>
      <c r="B13" s="8"/>
      <c r="C13" s="8"/>
      <c r="D13" s="8"/>
      <c r="E13" s="8"/>
      <c r="F13" s="9"/>
      <c r="G13" s="9"/>
      <c r="H13" s="9"/>
      <c r="I13" s="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2"/>
      <c r="AB13" s="7"/>
      <c r="AC13" s="7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9"/>
      <c r="AQ13" s="28"/>
      <c r="AR13" s="8"/>
      <c r="AS13" s="8"/>
      <c r="AT13" s="8"/>
      <c r="AU13" s="8"/>
      <c r="AV13" s="8"/>
      <c r="AW13" s="9"/>
      <c r="AX13" s="8"/>
      <c r="AY13" s="7"/>
      <c r="AZ13" s="8"/>
      <c r="BA13" s="8"/>
      <c r="BB13" s="8"/>
      <c r="BC13" s="8"/>
      <c r="BD13" s="8"/>
      <c r="BE13" s="8"/>
      <c r="BF13" s="8"/>
      <c r="BG13" s="8"/>
      <c r="BH13" s="9"/>
      <c r="BI13" s="2"/>
      <c r="BJ13" s="8"/>
      <c r="BK13" s="8"/>
      <c r="BL13" s="63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8"/>
      <c r="CT13" s="8"/>
      <c r="CU13" s="8"/>
      <c r="CV13" s="8"/>
      <c r="CW13" s="8"/>
      <c r="CX13" s="2"/>
      <c r="CY13" s="2"/>
      <c r="CZ13" s="2"/>
      <c r="DA13" s="2"/>
      <c r="DB13" s="2"/>
      <c r="DC13" s="2"/>
      <c r="DD13" s="2"/>
      <c r="DE13" s="63"/>
      <c r="DF13" s="63"/>
      <c r="DG13" s="63"/>
      <c r="DH13" s="63"/>
      <c r="DI13" s="63"/>
    </row>
    <row r="14" spans="1:113" hidden="1" x14ac:dyDescent="0.25">
      <c r="A14" s="69" t="s">
        <v>4</v>
      </c>
      <c r="B14" s="32">
        <f t="shared" ref="B14:G14" si="38">SUM(B15:B16)</f>
        <v>176253.1</v>
      </c>
      <c r="C14" s="32">
        <f t="shared" si="38"/>
        <v>224831.1</v>
      </c>
      <c r="D14" s="32">
        <f t="shared" si="38"/>
        <v>248111.2</v>
      </c>
      <c r="E14" s="32">
        <v>254531.6</v>
      </c>
      <c r="F14" s="33">
        <f t="shared" si="38"/>
        <v>211815.30000000002</v>
      </c>
      <c r="G14" s="33">
        <f t="shared" si="38"/>
        <v>232360.61</v>
      </c>
      <c r="H14" s="33">
        <f t="shared" ref="H14:M14" si="39">SUM(H15:H16)</f>
        <v>236530.99000000002</v>
      </c>
      <c r="I14" s="33">
        <f t="shared" si="39"/>
        <v>241287.5</v>
      </c>
      <c r="J14" s="32">
        <f t="shared" si="39"/>
        <v>272337.09999999998</v>
      </c>
      <c r="K14" s="32">
        <f t="shared" si="39"/>
        <v>281254.5</v>
      </c>
      <c r="L14" s="32">
        <f t="shared" si="39"/>
        <v>274239.5</v>
      </c>
      <c r="M14" s="32">
        <f t="shared" si="39"/>
        <v>281099.2</v>
      </c>
      <c r="N14" s="32">
        <f t="shared" ref="N14:T14" si="40">SUM(N15:N16)</f>
        <v>291042.90000000002</v>
      </c>
      <c r="O14" s="32">
        <f t="shared" si="40"/>
        <v>286540.2</v>
      </c>
      <c r="P14" s="32">
        <f t="shared" si="40"/>
        <v>279504.90000000002</v>
      </c>
      <c r="Q14" s="32">
        <f t="shared" si="40"/>
        <v>275137.3</v>
      </c>
      <c r="R14" s="32">
        <f t="shared" si="40"/>
        <v>271038.59999999998</v>
      </c>
      <c r="S14" s="32">
        <f t="shared" si="40"/>
        <v>281799.60000000003</v>
      </c>
      <c r="T14" s="32">
        <f t="shared" si="40"/>
        <v>280249</v>
      </c>
      <c r="U14" s="32">
        <f t="shared" ref="U14:AH14" si="41">SUM(U15:U16)</f>
        <v>294024.60000000003</v>
      </c>
      <c r="V14" s="32">
        <f t="shared" si="41"/>
        <v>303357.73567096866</v>
      </c>
      <c r="W14" s="32">
        <f t="shared" si="41"/>
        <v>304826.5</v>
      </c>
      <c r="X14" s="32">
        <f t="shared" si="41"/>
        <v>314290.1031724991</v>
      </c>
      <c r="Y14" s="32">
        <f t="shared" si="41"/>
        <v>118031.6</v>
      </c>
      <c r="Z14" s="32">
        <f t="shared" si="41"/>
        <v>123598</v>
      </c>
      <c r="AA14" s="32">
        <f t="shared" si="41"/>
        <v>118031.6</v>
      </c>
      <c r="AB14" s="32">
        <f t="shared" si="41"/>
        <v>110344.8</v>
      </c>
      <c r="AC14" s="32">
        <f t="shared" si="41"/>
        <v>109602.20000000001</v>
      </c>
      <c r="AD14" s="32">
        <f t="shared" si="41"/>
        <v>128328.09999999999</v>
      </c>
      <c r="AE14" s="32">
        <f t="shared" si="41"/>
        <v>126672.4</v>
      </c>
      <c r="AF14" s="32">
        <f t="shared" si="41"/>
        <v>149813.69999999998</v>
      </c>
      <c r="AG14" s="32">
        <f t="shared" si="41"/>
        <v>149226.30000000002</v>
      </c>
      <c r="AH14" s="32">
        <f t="shared" si="41"/>
        <v>148124.24066339535</v>
      </c>
      <c r="AI14" s="8">
        <f t="shared" ref="AI14:AR14" si="42">SUM(AI15:AI16)</f>
        <v>137698.34645135715</v>
      </c>
      <c r="AJ14" s="8">
        <f t="shared" si="42"/>
        <v>138395.35092458184</v>
      </c>
      <c r="AK14" s="8">
        <f t="shared" si="42"/>
        <v>140740.04198151449</v>
      </c>
      <c r="AL14" s="8">
        <f t="shared" si="42"/>
        <v>142429.24367144768</v>
      </c>
      <c r="AM14" s="8">
        <f t="shared" si="42"/>
        <v>143531.22032713017</v>
      </c>
      <c r="AN14" s="8">
        <f t="shared" si="42"/>
        <v>147913.93342080183</v>
      </c>
      <c r="AO14" s="8">
        <f t="shared" si="42"/>
        <v>155181.00981197204</v>
      </c>
      <c r="AP14" s="8">
        <f t="shared" si="42"/>
        <v>157797.64030448874</v>
      </c>
      <c r="AQ14" s="8">
        <f t="shared" si="42"/>
        <v>155279.63104901902</v>
      </c>
      <c r="AR14" s="8">
        <f t="shared" si="42"/>
        <v>159255.45571442417</v>
      </c>
      <c r="AS14" s="8">
        <f t="shared" ref="AS14:AZ14" si="43">SUM(AS15:AS16)</f>
        <v>162649.28340722775</v>
      </c>
      <c r="AT14" s="8">
        <f t="shared" si="43"/>
        <v>166924.02465601754</v>
      </c>
      <c r="AU14" s="8">
        <f t="shared" si="43"/>
        <v>171686.39490038529</v>
      </c>
      <c r="AV14" s="8">
        <f>SUM(AV15:AV16)</f>
        <v>206819.15774284929</v>
      </c>
      <c r="AW14" s="9">
        <f t="shared" si="43"/>
        <v>168523.71888505717</v>
      </c>
      <c r="AX14" s="8">
        <f t="shared" si="43"/>
        <v>173343.7850275425</v>
      </c>
      <c r="AY14" s="7">
        <f t="shared" si="43"/>
        <v>172192.38346062688</v>
      </c>
      <c r="AZ14" s="8">
        <f t="shared" si="43"/>
        <v>178817.75726093011</v>
      </c>
      <c r="BA14" s="8">
        <f>SUM(BA15:BA16)</f>
        <v>170017.52403588209</v>
      </c>
      <c r="BB14" s="8">
        <f>SUM(BB15:BB16)</f>
        <v>180557.53834065472</v>
      </c>
      <c r="BC14" s="8">
        <f>SUM(BC15:BC16)</f>
        <v>182304.0740837724</v>
      </c>
      <c r="BD14" s="8">
        <f t="shared" ref="BD14:BR14" si="44">SUM(BD15:BD16)</f>
        <v>186255.86301571422</v>
      </c>
      <c r="BE14" s="8">
        <f t="shared" si="44"/>
        <v>196114.75154844971</v>
      </c>
      <c r="BF14" s="8">
        <f t="shared" si="44"/>
        <v>199393.63547501556</v>
      </c>
      <c r="BG14" s="8">
        <f>SUM(BG15:BG16)</f>
        <v>200993.53699394432</v>
      </c>
      <c r="BH14" s="9">
        <f t="shared" si="44"/>
        <v>212204.96253888975</v>
      </c>
      <c r="BI14" s="2">
        <f>SUM(BI15:BI16)</f>
        <v>211420.07194588083</v>
      </c>
      <c r="BJ14" s="8">
        <f t="shared" ref="BJ14" si="45">SUM(BJ15:BJ16)</f>
        <v>254287.92470534093</v>
      </c>
      <c r="BK14" s="8">
        <f>SUM(BK15:BK16)</f>
        <v>267288.29501713673</v>
      </c>
      <c r="BL14" s="63">
        <f t="shared" ref="BL14" si="46">SUM(BL15:BL16)</f>
        <v>275051.46139739564</v>
      </c>
      <c r="BM14" s="2">
        <f t="shared" si="44"/>
        <v>220437.03962023731</v>
      </c>
      <c r="BN14" s="2">
        <f t="shared" si="44"/>
        <v>211958.6137222221</v>
      </c>
      <c r="BO14" s="2">
        <f t="shared" si="44"/>
        <v>211309.8925706741</v>
      </c>
      <c r="BP14" s="2">
        <f t="shared" si="44"/>
        <v>208670.97602579181</v>
      </c>
      <c r="BQ14" s="2">
        <f t="shared" si="44"/>
        <v>210301.67526008337</v>
      </c>
      <c r="BR14" s="2">
        <f t="shared" si="44"/>
        <v>211552.19864332784</v>
      </c>
      <c r="BS14" s="2">
        <f t="shared" ref="BS14:CK14" si="47">SUM(BS15:BS16)</f>
        <v>210196.12805840446</v>
      </c>
      <c r="BT14" s="2">
        <f t="shared" si="47"/>
        <v>210731.85339752361</v>
      </c>
      <c r="BU14" s="2">
        <f t="shared" si="47"/>
        <v>212185.10861437232</v>
      </c>
      <c r="BV14" s="2">
        <f t="shared" si="47"/>
        <v>209606.09991961814</v>
      </c>
      <c r="BW14" s="2">
        <f t="shared" ref="BW14" si="48">SUM(BW15:BW16)</f>
        <v>211420.07194588083</v>
      </c>
      <c r="BX14" s="2">
        <f t="shared" si="47"/>
        <v>212204.96253888975</v>
      </c>
      <c r="BY14" s="2">
        <f t="shared" si="47"/>
        <v>223378.05707633786</v>
      </c>
      <c r="BZ14" s="2">
        <f t="shared" si="47"/>
        <v>238806.21466101793</v>
      </c>
      <c r="CA14" s="2">
        <f t="shared" si="47"/>
        <v>211309.8925706741</v>
      </c>
      <c r="CB14" s="2">
        <f t="shared" si="47"/>
        <v>239707.58798843785</v>
      </c>
      <c r="CC14" s="2">
        <f t="shared" si="47"/>
        <v>241892.03512736928</v>
      </c>
      <c r="CD14" s="2">
        <f t="shared" si="47"/>
        <v>244490.46490280743</v>
      </c>
      <c r="CE14" s="2">
        <f t="shared" si="47"/>
        <v>244986.35581872083</v>
      </c>
      <c r="CF14" s="2">
        <f t="shared" si="47"/>
        <v>244680.33417688715</v>
      </c>
      <c r="CG14" s="2">
        <f t="shared" si="47"/>
        <v>253890.20146224168</v>
      </c>
      <c r="CH14" s="2">
        <f t="shared" si="47"/>
        <v>251216.68774303369</v>
      </c>
      <c r="CI14" s="2">
        <f t="shared" si="47"/>
        <v>251742.03034181034</v>
      </c>
      <c r="CJ14" s="2">
        <f t="shared" si="47"/>
        <v>252425.45522224851</v>
      </c>
      <c r="CK14" s="2">
        <f t="shared" si="47"/>
        <v>254287.92470534093</v>
      </c>
      <c r="CL14" s="2">
        <f t="shared" ref="CL14:CT14" si="49">SUM(CL15:CL16)</f>
        <v>249848.38722056741</v>
      </c>
      <c r="CM14" s="2">
        <f t="shared" si="49"/>
        <v>253680.92704471337</v>
      </c>
      <c r="CN14" s="2">
        <f t="shared" si="49"/>
        <v>247212.24070017549</v>
      </c>
      <c r="CO14" s="2">
        <f t="shared" si="49"/>
        <v>250173.36277177601</v>
      </c>
      <c r="CP14" s="2">
        <f t="shared" si="49"/>
        <v>257306.70898358175</v>
      </c>
      <c r="CQ14" s="2">
        <f t="shared" si="49"/>
        <v>265850.65642308997</v>
      </c>
      <c r="CR14" s="2">
        <f t="shared" si="49"/>
        <v>263011.93582748383</v>
      </c>
      <c r="CS14" s="8">
        <f t="shared" si="49"/>
        <v>264940.18706361501</v>
      </c>
      <c r="CT14" s="8">
        <f t="shared" si="49"/>
        <v>260275.22707428763</v>
      </c>
      <c r="CU14" s="8">
        <f t="shared" ref="CU14:DB14" si="50">SUM(CU15:CU16)</f>
        <v>261043.43182385672</v>
      </c>
      <c r="CV14" s="8">
        <f t="shared" si="50"/>
        <v>260459.18645029317</v>
      </c>
      <c r="CW14" s="8">
        <f t="shared" si="50"/>
        <v>267288.29501713673</v>
      </c>
      <c r="CX14" s="2">
        <f t="shared" si="50"/>
        <v>269842.999946906</v>
      </c>
      <c r="CY14" s="2">
        <f t="shared" si="50"/>
        <v>273826.15550185059</v>
      </c>
      <c r="CZ14" s="2">
        <f t="shared" ref="CZ14:DA14" si="51">SUM(CZ15:CZ16)</f>
        <v>274737.83072800818</v>
      </c>
      <c r="DA14" s="2">
        <f t="shared" si="51"/>
        <v>275514.0721426644</v>
      </c>
      <c r="DB14" s="2">
        <f t="shared" si="50"/>
        <v>275865.00973524892</v>
      </c>
      <c r="DC14" s="2">
        <f t="shared" ref="DC14:DD14" si="52">SUM(DC15:DC16)</f>
        <v>278296.61903425009</v>
      </c>
      <c r="DD14" s="2">
        <f t="shared" si="52"/>
        <v>277982.68182309391</v>
      </c>
      <c r="DE14" s="63">
        <f t="shared" ref="DE14" si="53">SUM(DE15:DE16)</f>
        <v>279181.61877389799</v>
      </c>
      <c r="DF14" s="63">
        <f t="shared" ref="DF14:DI14" si="54">SUM(DF15:DF16)</f>
        <v>277150.24308681744</v>
      </c>
      <c r="DG14" s="63">
        <f t="shared" ref="DG14:DH14" si="55">SUM(DG15:DG16)</f>
        <v>274539.31180187163</v>
      </c>
      <c r="DH14" s="63">
        <f t="shared" si="55"/>
        <v>274859.65499320568</v>
      </c>
      <c r="DI14" s="63">
        <f t="shared" si="54"/>
        <v>275051.46139739564</v>
      </c>
    </row>
    <row r="15" spans="1:113" hidden="1" x14ac:dyDescent="0.25">
      <c r="A15" s="69" t="s">
        <v>5</v>
      </c>
      <c r="B15" s="8">
        <v>169161.9</v>
      </c>
      <c r="C15" s="8">
        <v>215041.7</v>
      </c>
      <c r="D15" s="8">
        <v>236296.7</v>
      </c>
      <c r="E15" s="8">
        <v>244097.2</v>
      </c>
      <c r="F15" s="8">
        <v>203463.1</v>
      </c>
      <c r="G15" s="9">
        <v>222830.37</v>
      </c>
      <c r="H15" s="9">
        <v>226848.23</v>
      </c>
      <c r="I15" s="9">
        <v>231390.95</v>
      </c>
      <c r="J15" s="8">
        <v>261071.3</v>
      </c>
      <c r="K15" s="8">
        <v>269442.09999999998</v>
      </c>
      <c r="L15" s="8">
        <v>262592.09999999998</v>
      </c>
      <c r="M15" s="8">
        <v>269074.3</v>
      </c>
      <c r="N15" s="8">
        <v>278224.2</v>
      </c>
      <c r="O15" s="8">
        <v>274057.40000000002</v>
      </c>
      <c r="P15" s="8">
        <v>267549</v>
      </c>
      <c r="Q15" s="8">
        <v>263909</v>
      </c>
      <c r="R15" s="8">
        <v>260143.6</v>
      </c>
      <c r="S15" s="8">
        <v>270066.40000000002</v>
      </c>
      <c r="T15" s="8">
        <v>269226.5</v>
      </c>
      <c r="U15" s="8">
        <v>282259.20000000001</v>
      </c>
      <c r="V15" s="8">
        <f>[1]Feuil1!$U$20</f>
        <v>291181.79887788201</v>
      </c>
      <c r="W15" s="8">
        <v>292495.8</v>
      </c>
      <c r="X15" s="8">
        <f>[2]Feuil1!$U$20</f>
        <v>301475.87434197409</v>
      </c>
      <c r="Y15" s="8">
        <v>105427.5</v>
      </c>
      <c r="Z15" s="9">
        <v>111279.7</v>
      </c>
      <c r="AA15" s="36">
        <v>105427.5</v>
      </c>
      <c r="AB15" s="37">
        <v>98637.1</v>
      </c>
      <c r="AC15" s="37">
        <v>98017.600000000006</v>
      </c>
      <c r="AD15" s="8">
        <v>128305.2</v>
      </c>
      <c r="AE15" s="8">
        <v>126649.7</v>
      </c>
      <c r="AF15" s="8">
        <v>149789.4</v>
      </c>
      <c r="AG15" s="8">
        <v>149202.1</v>
      </c>
      <c r="AH15" s="8">
        <v>148100.47625318187</v>
      </c>
      <c r="AI15" s="8">
        <v>137674.4062990591</v>
      </c>
      <c r="AJ15" s="8">
        <v>138371.12641633081</v>
      </c>
      <c r="AK15" s="8">
        <v>140715.52261243088</v>
      </c>
      <c r="AL15" s="8">
        <v>142404.41404133476</v>
      </c>
      <c r="AM15" s="8">
        <v>143506.36009928191</v>
      </c>
      <c r="AN15" s="8">
        <v>147889.00456786531</v>
      </c>
      <c r="AO15" s="8">
        <v>155156.04719829117</v>
      </c>
      <c r="AP15" s="9">
        <v>157772.34527471274</v>
      </c>
      <c r="AQ15" s="28">
        <v>155255.00546207209</v>
      </c>
      <c r="AR15" s="8">
        <v>159230.20349691558</v>
      </c>
      <c r="AS15" s="8">
        <v>162623.42964533775</v>
      </c>
      <c r="AT15" s="8">
        <v>166897.82329719674</v>
      </c>
      <c r="AU15" s="8">
        <v>171660.19354156448</v>
      </c>
      <c r="AV15" s="8">
        <v>206819.15774284929</v>
      </c>
      <c r="AW15" s="57">
        <v>168497.20013273857</v>
      </c>
      <c r="AX15" s="8">
        <v>173316.59644973429</v>
      </c>
      <c r="AY15" s="7">
        <v>172165.19488281867</v>
      </c>
      <c r="AZ15" s="8">
        <v>178817.75726093011</v>
      </c>
      <c r="BA15" s="8">
        <v>169990.53701682226</v>
      </c>
      <c r="BB15" s="57">
        <v>180557.53834065472</v>
      </c>
      <c r="BC15" s="8">
        <v>182276.52183402539</v>
      </c>
      <c r="BD15" s="8">
        <v>186228.00866884421</v>
      </c>
      <c r="BE15" s="8">
        <v>196114.75154844971</v>
      </c>
      <c r="BF15" s="8">
        <v>199393.63547501556</v>
      </c>
      <c r="BG15" s="8">
        <v>200993.53699394432</v>
      </c>
      <c r="BH15" s="9">
        <v>212204.96253888975</v>
      </c>
      <c r="BI15" s="2">
        <v>211420.07194588083</v>
      </c>
      <c r="BJ15" s="8">
        <v>254287.92470534093</v>
      </c>
      <c r="BK15" s="8">
        <v>267288.29501713673</v>
      </c>
      <c r="BL15" s="63">
        <v>275051.46139739564</v>
      </c>
      <c r="BM15" s="2">
        <v>220437.03962023731</v>
      </c>
      <c r="BN15" s="2">
        <v>211958.6137222221</v>
      </c>
      <c r="BO15" s="2">
        <v>211309.8925706741</v>
      </c>
      <c r="BP15" s="2">
        <v>208670.97602579181</v>
      </c>
      <c r="BQ15" s="2">
        <v>210301.67526008337</v>
      </c>
      <c r="BR15" s="2">
        <v>211552.19864332784</v>
      </c>
      <c r="BS15" s="2">
        <v>210196.12805840446</v>
      </c>
      <c r="BT15" s="2">
        <v>210731.85339752361</v>
      </c>
      <c r="BU15" s="2">
        <v>212185.10861437232</v>
      </c>
      <c r="BV15" s="2">
        <v>209606.09991961814</v>
      </c>
      <c r="BW15" s="2">
        <v>211420.07194588083</v>
      </c>
      <c r="BX15" s="2">
        <v>212204.96253888975</v>
      </c>
      <c r="BY15" s="2">
        <v>223378.05707633786</v>
      </c>
      <c r="BZ15" s="2">
        <v>238806.21466101793</v>
      </c>
      <c r="CA15" s="2">
        <v>211309.8925706741</v>
      </c>
      <c r="CB15" s="2">
        <v>239707.58798843785</v>
      </c>
      <c r="CC15" s="2">
        <v>241892.03512736928</v>
      </c>
      <c r="CD15" s="2">
        <v>244490.46490280743</v>
      </c>
      <c r="CE15" s="2">
        <v>244986.35581872083</v>
      </c>
      <c r="CF15" s="2">
        <v>244680.33417688715</v>
      </c>
      <c r="CG15" s="2">
        <v>253890.20146224168</v>
      </c>
      <c r="CH15" s="2">
        <v>251216.68774303369</v>
      </c>
      <c r="CI15" s="2">
        <v>251742.03034181034</v>
      </c>
      <c r="CJ15" s="2">
        <v>252425.45522224851</v>
      </c>
      <c r="CK15" s="2">
        <v>254287.92470534093</v>
      </c>
      <c r="CL15" s="2">
        <v>249848.38722056741</v>
      </c>
      <c r="CM15" s="2">
        <v>253680.92704471337</v>
      </c>
      <c r="CN15" s="2">
        <v>247212.24070017549</v>
      </c>
      <c r="CO15" s="2">
        <v>250173.36277177601</v>
      </c>
      <c r="CP15" s="2">
        <v>257306.70898358175</v>
      </c>
      <c r="CQ15" s="2">
        <f>265654.05642309+196.6</f>
        <v>265850.65642308997</v>
      </c>
      <c r="CR15" s="2">
        <v>263011.93582748383</v>
      </c>
      <c r="CS15" s="8">
        <v>264940.18706361501</v>
      </c>
      <c r="CT15" s="8">
        <v>260275.22707428763</v>
      </c>
      <c r="CU15" s="8">
        <v>261043.43182385672</v>
      </c>
      <c r="CV15" s="8">
        <v>260459.18645029317</v>
      </c>
      <c r="CW15" s="8">
        <v>267288.29501713673</v>
      </c>
      <c r="CX15" s="2">
        <v>269842.999946906</v>
      </c>
      <c r="CY15" s="2">
        <v>273826.15550185059</v>
      </c>
      <c r="CZ15" s="2">
        <v>274737.83072800818</v>
      </c>
      <c r="DA15" s="2">
        <v>275514.0721426644</v>
      </c>
      <c r="DB15" s="2">
        <v>275865.00973524892</v>
      </c>
      <c r="DC15" s="2">
        <v>278296.61903425009</v>
      </c>
      <c r="DD15" s="2">
        <v>277982.27221689041</v>
      </c>
      <c r="DE15" s="63">
        <v>279181.61877389799</v>
      </c>
      <c r="DF15" s="63">
        <v>277150.24308681744</v>
      </c>
      <c r="DG15" s="63">
        <v>274539.31180187163</v>
      </c>
      <c r="DH15" s="63">
        <v>274859.65499320568</v>
      </c>
      <c r="DI15" s="63">
        <v>275051.46139739564</v>
      </c>
    </row>
    <row r="16" spans="1:113" ht="18" hidden="1" x14ac:dyDescent="0.25">
      <c r="A16" s="69" t="s">
        <v>6</v>
      </c>
      <c r="B16" s="8">
        <v>7091.2</v>
      </c>
      <c r="C16" s="8">
        <v>9789.4</v>
      </c>
      <c r="D16" s="8">
        <v>11814.5</v>
      </c>
      <c r="E16" s="8">
        <v>104343.4</v>
      </c>
      <c r="F16" s="8">
        <v>8352.2000000000007</v>
      </c>
      <c r="G16" s="9">
        <v>9530.24</v>
      </c>
      <c r="H16" s="9">
        <v>9682.76</v>
      </c>
      <c r="I16" s="9">
        <v>9896.5499999999993</v>
      </c>
      <c r="J16" s="8">
        <v>11265.8</v>
      </c>
      <c r="K16" s="8">
        <v>11812.4</v>
      </c>
      <c r="L16" s="8">
        <v>11647.4</v>
      </c>
      <c r="M16" s="8">
        <v>12024.9</v>
      </c>
      <c r="N16" s="8">
        <v>12818.7</v>
      </c>
      <c r="O16" s="8">
        <v>12482.8</v>
      </c>
      <c r="P16" s="8">
        <v>11955.9</v>
      </c>
      <c r="Q16" s="8">
        <v>11228.3</v>
      </c>
      <c r="R16" s="8">
        <v>10895</v>
      </c>
      <c r="S16" s="8">
        <v>11733.2</v>
      </c>
      <c r="T16" s="8">
        <v>11022.5</v>
      </c>
      <c r="U16" s="8">
        <v>11765.4</v>
      </c>
      <c r="V16" s="8">
        <f>[1]Feuil1!$U$58</f>
        <v>12175.936793086652</v>
      </c>
      <c r="W16" s="8">
        <v>12330.7</v>
      </c>
      <c r="X16" s="8">
        <f>[2]Feuil1!$U$58</f>
        <v>12814.228830525022</v>
      </c>
      <c r="Y16" s="8">
        <v>12604.1</v>
      </c>
      <c r="Z16" s="9">
        <v>12318.3</v>
      </c>
      <c r="AA16" s="36">
        <v>12604.1</v>
      </c>
      <c r="AB16" s="37">
        <v>11707.7</v>
      </c>
      <c r="AC16" s="37">
        <v>11584.6</v>
      </c>
      <c r="AD16" s="8">
        <v>22.9</v>
      </c>
      <c r="AE16" s="8">
        <v>22.7</v>
      </c>
      <c r="AF16" s="8">
        <v>24.3</v>
      </c>
      <c r="AG16" s="8">
        <v>24.2</v>
      </c>
      <c r="AH16" s="8">
        <v>23.764410213479998</v>
      </c>
      <c r="AI16" s="8">
        <v>23.9401522980504</v>
      </c>
      <c r="AJ16" s="8">
        <v>24.2245082510298</v>
      </c>
      <c r="AK16" s="8">
        <v>24.519369083592601</v>
      </c>
      <c r="AL16" s="8">
        <v>24.829630112901601</v>
      </c>
      <c r="AM16" s="8">
        <v>24.860227848265801</v>
      </c>
      <c r="AN16" s="8">
        <v>24.928852936519803</v>
      </c>
      <c r="AO16" s="8">
        <v>24.962613680880004</v>
      </c>
      <c r="AP16" s="9">
        <v>25.295029776</v>
      </c>
      <c r="AQ16" s="28">
        <v>24.625586946942001</v>
      </c>
      <c r="AR16" s="8">
        <v>25.252217508600001</v>
      </c>
      <c r="AS16" s="8">
        <v>25.853761890000001</v>
      </c>
      <c r="AT16" s="8">
        <v>26.201358820799999</v>
      </c>
      <c r="AU16" s="8">
        <v>26.201358820799999</v>
      </c>
      <c r="AV16" s="61">
        <v>0</v>
      </c>
      <c r="AW16" s="9">
        <v>26.518752318600004</v>
      </c>
      <c r="AX16" s="8">
        <v>27.188577808199998</v>
      </c>
      <c r="AY16" s="7">
        <v>27.188577808199998</v>
      </c>
      <c r="AZ16" s="8">
        <v>0</v>
      </c>
      <c r="BA16" s="8">
        <v>26.987019059844002</v>
      </c>
      <c r="BB16" s="61">
        <v>0</v>
      </c>
      <c r="BC16" s="8">
        <v>27.552249747000001</v>
      </c>
      <c r="BD16" s="8">
        <v>27.854346869999997</v>
      </c>
      <c r="BE16" s="8">
        <v>0</v>
      </c>
      <c r="BF16" s="61">
        <v>0</v>
      </c>
      <c r="BG16" s="61">
        <v>0</v>
      </c>
      <c r="BH16" s="58">
        <v>0</v>
      </c>
      <c r="BI16" s="58">
        <v>0</v>
      </c>
      <c r="BJ16" s="60">
        <v>0</v>
      </c>
      <c r="BK16" s="60">
        <v>0</v>
      </c>
      <c r="BL16" s="70">
        <v>0</v>
      </c>
      <c r="BM16" s="58">
        <v>0</v>
      </c>
      <c r="BN16" s="58">
        <v>0</v>
      </c>
      <c r="BO16" s="58">
        <v>0</v>
      </c>
      <c r="BP16" s="58">
        <v>0</v>
      </c>
      <c r="BQ16" s="58">
        <v>0</v>
      </c>
      <c r="BR16" s="58">
        <v>0</v>
      </c>
      <c r="BS16" s="58">
        <v>0</v>
      </c>
      <c r="BT16" s="58">
        <v>0</v>
      </c>
      <c r="BU16" s="58">
        <v>0</v>
      </c>
      <c r="BV16" s="58">
        <v>0</v>
      </c>
      <c r="BW16" s="58">
        <v>0</v>
      </c>
      <c r="BX16" s="58">
        <v>0</v>
      </c>
      <c r="BY16" s="58">
        <v>0</v>
      </c>
      <c r="BZ16" s="58">
        <v>0</v>
      </c>
      <c r="CA16" s="58">
        <v>0</v>
      </c>
      <c r="CB16" s="58">
        <v>0</v>
      </c>
      <c r="CC16" s="58">
        <v>0</v>
      </c>
      <c r="CD16" s="58">
        <v>0</v>
      </c>
      <c r="CE16" s="58">
        <v>0</v>
      </c>
      <c r="CF16" s="58">
        <v>0</v>
      </c>
      <c r="CG16" s="58">
        <v>0</v>
      </c>
      <c r="CH16" s="58">
        <v>0</v>
      </c>
      <c r="CI16" s="58">
        <v>0</v>
      </c>
      <c r="CJ16" s="58">
        <v>0</v>
      </c>
      <c r="CK16" s="58">
        <v>0</v>
      </c>
      <c r="CL16" s="58">
        <v>0</v>
      </c>
      <c r="CM16" s="58">
        <v>0</v>
      </c>
      <c r="CN16" s="58">
        <v>0</v>
      </c>
      <c r="CO16" s="58">
        <v>0</v>
      </c>
      <c r="CP16" s="58">
        <v>0</v>
      </c>
      <c r="CQ16" s="58">
        <v>0</v>
      </c>
      <c r="CR16" s="58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58">
        <v>0</v>
      </c>
      <c r="CY16" s="58">
        <v>0</v>
      </c>
      <c r="CZ16" s="58">
        <v>0</v>
      </c>
      <c r="DA16" s="58">
        <v>0</v>
      </c>
      <c r="DB16" s="58">
        <v>0</v>
      </c>
      <c r="DC16" s="58">
        <v>0</v>
      </c>
      <c r="DD16" s="2">
        <v>0.40960620351118804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idden="1" x14ac:dyDescent="0.25">
      <c r="A17" s="69" t="s">
        <v>0</v>
      </c>
      <c r="B17" s="8"/>
      <c r="C17" s="8"/>
      <c r="D17" s="8"/>
      <c r="E17" s="8"/>
      <c r="F17" s="8"/>
      <c r="G17" s="9"/>
      <c r="H17" s="9"/>
      <c r="I17" s="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2"/>
      <c r="AB17" s="7"/>
      <c r="AC17" s="7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9"/>
      <c r="AQ17" s="28"/>
      <c r="AR17" s="8"/>
      <c r="AS17" s="8"/>
      <c r="AT17" s="8"/>
      <c r="AU17" s="8"/>
      <c r="AV17" s="8" t="s">
        <v>81</v>
      </c>
      <c r="AW17" s="2"/>
      <c r="AX17" s="8"/>
      <c r="AY17" s="7"/>
      <c r="AZ17" s="8"/>
      <c r="BA17" s="8"/>
      <c r="BB17" s="8"/>
      <c r="BC17" s="8"/>
      <c r="BD17" s="8" t="s">
        <v>81</v>
      </c>
      <c r="BE17" s="8" t="s">
        <v>81</v>
      </c>
      <c r="BF17" s="8" t="s">
        <v>81</v>
      </c>
      <c r="BG17" s="8" t="s">
        <v>81</v>
      </c>
      <c r="BH17" s="9" t="s">
        <v>81</v>
      </c>
      <c r="BI17" s="2" t="s">
        <v>81</v>
      </c>
      <c r="BJ17" s="8" t="s">
        <v>81</v>
      </c>
      <c r="BK17" s="8" t="s">
        <v>81</v>
      </c>
      <c r="BL17" s="63" t="s">
        <v>81</v>
      </c>
      <c r="BM17" s="2" t="s">
        <v>81</v>
      </c>
      <c r="BN17" s="2" t="s">
        <v>81</v>
      </c>
      <c r="BO17" s="2" t="s">
        <v>81</v>
      </c>
      <c r="BP17" s="2" t="s">
        <v>81</v>
      </c>
      <c r="BQ17" s="2" t="s">
        <v>81</v>
      </c>
      <c r="BR17" s="2" t="s">
        <v>81</v>
      </c>
      <c r="BS17" s="2" t="s">
        <v>81</v>
      </c>
      <c r="BT17" s="2" t="s">
        <v>81</v>
      </c>
      <c r="BU17" s="2" t="s">
        <v>81</v>
      </c>
      <c r="BV17" s="2" t="s">
        <v>81</v>
      </c>
      <c r="BW17" s="2" t="s">
        <v>81</v>
      </c>
      <c r="BX17" s="2" t="s">
        <v>81</v>
      </c>
      <c r="BY17" s="2" t="s">
        <v>81</v>
      </c>
      <c r="BZ17" s="2" t="s">
        <v>81</v>
      </c>
      <c r="CA17" s="2" t="s">
        <v>81</v>
      </c>
      <c r="CB17" s="2" t="s">
        <v>81</v>
      </c>
      <c r="CC17" s="2" t="s">
        <v>81</v>
      </c>
      <c r="CD17" s="2" t="s">
        <v>81</v>
      </c>
      <c r="CE17" s="2" t="s">
        <v>81</v>
      </c>
      <c r="CF17" s="2" t="s">
        <v>81</v>
      </c>
      <c r="CG17" s="2" t="s">
        <v>81</v>
      </c>
      <c r="CH17" s="2" t="s">
        <v>81</v>
      </c>
      <c r="CI17" s="2" t="s">
        <v>81</v>
      </c>
      <c r="CJ17" s="2" t="s">
        <v>81</v>
      </c>
      <c r="CK17" s="2" t="s">
        <v>81</v>
      </c>
      <c r="CL17" s="2" t="s">
        <v>81</v>
      </c>
      <c r="CM17" s="2" t="s">
        <v>81</v>
      </c>
      <c r="CN17" s="2" t="s">
        <v>81</v>
      </c>
      <c r="CO17" s="2" t="s">
        <v>81</v>
      </c>
      <c r="CP17" s="2" t="s">
        <v>81</v>
      </c>
      <c r="CQ17" s="2" t="s">
        <v>81</v>
      </c>
      <c r="CR17" s="2" t="s">
        <v>81</v>
      </c>
      <c r="CS17" s="8" t="s">
        <v>81</v>
      </c>
      <c r="CT17" s="8" t="s">
        <v>81</v>
      </c>
      <c r="CU17" s="8" t="s">
        <v>81</v>
      </c>
      <c r="CV17" s="8" t="s">
        <v>81</v>
      </c>
      <c r="CW17" s="8" t="s">
        <v>81</v>
      </c>
      <c r="CX17" s="2" t="s">
        <v>81</v>
      </c>
      <c r="CY17" s="2" t="s">
        <v>81</v>
      </c>
      <c r="CZ17" s="2" t="s">
        <v>81</v>
      </c>
      <c r="DA17" s="2" t="s">
        <v>81</v>
      </c>
      <c r="DB17" s="2" t="s">
        <v>81</v>
      </c>
      <c r="DC17" s="2" t="s">
        <v>81</v>
      </c>
      <c r="DD17" s="2" t="s">
        <v>81</v>
      </c>
      <c r="DE17" s="63" t="s">
        <v>81</v>
      </c>
      <c r="DF17" s="63" t="s">
        <v>81</v>
      </c>
      <c r="DG17" s="63" t="s">
        <v>81</v>
      </c>
      <c r="DH17" s="63" t="s">
        <v>81</v>
      </c>
      <c r="DI17" s="63" t="s">
        <v>81</v>
      </c>
    </row>
    <row r="18" spans="1:113" hidden="1" x14ac:dyDescent="0.25">
      <c r="A18" s="69" t="s">
        <v>25</v>
      </c>
      <c r="B18" s="8">
        <v>66319.100000000006</v>
      </c>
      <c r="C18" s="8">
        <v>90150.6</v>
      </c>
      <c r="D18" s="8">
        <v>108499.6</v>
      </c>
      <c r="E18" s="8">
        <v>127246.5</v>
      </c>
      <c r="F18" s="9">
        <v>128733.2</v>
      </c>
      <c r="G18" s="9">
        <v>141490.51</v>
      </c>
      <c r="H18" s="9">
        <v>142889.95000000001</v>
      </c>
      <c r="I18" s="9">
        <v>144561.19</v>
      </c>
      <c r="J18" s="8">
        <v>159938.5</v>
      </c>
      <c r="K18" s="8">
        <v>165129.1</v>
      </c>
      <c r="L18" s="8">
        <v>161658.5</v>
      </c>
      <c r="M18" s="8">
        <v>165575.70000000001</v>
      </c>
      <c r="N18" s="8">
        <v>172049.5</v>
      </c>
      <c r="O18" s="8">
        <v>169066.2</v>
      </c>
      <c r="P18" s="8">
        <v>164788.5</v>
      </c>
      <c r="Q18" s="8">
        <v>161962.20000000001</v>
      </c>
      <c r="R18" s="8">
        <v>159797</v>
      </c>
      <c r="S18" s="8">
        <v>166443.6</v>
      </c>
      <c r="T18" s="8">
        <v>161092.79999999999</v>
      </c>
      <c r="U18" s="8">
        <v>164724.20000000001</v>
      </c>
      <c r="V18" s="8">
        <f>[1]Feuil1!$U$66</f>
        <v>167938.99726735285</v>
      </c>
      <c r="W18" s="8">
        <v>168806.39999999999</v>
      </c>
      <c r="X18" s="8">
        <f>[2]Feuil1!$U$66</f>
        <v>171950.92591559337</v>
      </c>
      <c r="Y18" s="8">
        <v>59760.800000000003</v>
      </c>
      <c r="Z18" s="9">
        <v>28209.599999999999</v>
      </c>
      <c r="AA18" s="36">
        <v>59760.800000000003</v>
      </c>
      <c r="AB18" s="37">
        <v>56829.4</v>
      </c>
      <c r="AC18" s="37">
        <v>56345.2</v>
      </c>
      <c r="AD18" s="8">
        <v>48909</v>
      </c>
      <c r="AE18" s="8">
        <v>48187.4</v>
      </c>
      <c r="AF18" s="8">
        <v>52289.5</v>
      </c>
      <c r="AG18" s="9">
        <v>51934.5</v>
      </c>
      <c r="AH18" s="8">
        <v>50881.030051996728</v>
      </c>
      <c r="AI18" s="8">
        <v>37956.320121271332</v>
      </c>
      <c r="AJ18" s="8">
        <v>38394.054928642348</v>
      </c>
      <c r="AK18" s="8">
        <v>38847.943283788642</v>
      </c>
      <c r="AL18" s="8">
        <v>39325.07518871755</v>
      </c>
      <c r="AM18" s="8">
        <v>39373.808081031515</v>
      </c>
      <c r="AN18" s="8">
        <v>39481.09166056625</v>
      </c>
      <c r="AO18" s="8">
        <v>39539.92431931704</v>
      </c>
      <c r="AP18" s="9">
        <v>40056.111063367804</v>
      </c>
      <c r="AQ18" s="9">
        <v>38935.800609438549</v>
      </c>
      <c r="AR18" s="8">
        <v>39908.887714141609</v>
      </c>
      <c r="AS18" s="8">
        <v>40863.494806604431</v>
      </c>
      <c r="AT18" s="9">
        <v>41429.695510033343</v>
      </c>
      <c r="AU18" s="8">
        <v>39793.347465877036</v>
      </c>
      <c r="AV18" s="8">
        <v>43944.938024688206</v>
      </c>
      <c r="AW18" s="2">
        <v>40569.985989370223</v>
      </c>
      <c r="AX18" s="8">
        <v>41594.725404027173</v>
      </c>
      <c r="AY18" s="7">
        <v>41609.135081561915</v>
      </c>
      <c r="AZ18" s="8">
        <v>40641.483789647456</v>
      </c>
      <c r="BA18" s="8">
        <v>40872.362931851472</v>
      </c>
      <c r="BB18" s="8">
        <v>40611.920343505968</v>
      </c>
      <c r="BC18" s="8">
        <v>41728.415752447552</v>
      </c>
      <c r="BD18" s="8">
        <v>42185.947694917508</v>
      </c>
      <c r="BE18" s="8">
        <v>42331.821290788466</v>
      </c>
      <c r="BF18" s="8">
        <v>42796.911262249378</v>
      </c>
      <c r="BG18" s="8">
        <v>42918.589279052612</v>
      </c>
      <c r="BH18" s="9">
        <v>44915.764517532778</v>
      </c>
      <c r="BI18" s="2">
        <v>44007.215305716622</v>
      </c>
      <c r="BJ18" s="8">
        <v>41451.559611010118</v>
      </c>
      <c r="BK18" s="8">
        <v>40797.704506014437</v>
      </c>
      <c r="BL18" s="63">
        <v>41166.04788079299</v>
      </c>
      <c r="BM18" s="2">
        <v>46647.068150078936</v>
      </c>
      <c r="BN18" s="2">
        <v>44372.390225324096</v>
      </c>
      <c r="BO18" s="2">
        <v>43943.029879410111</v>
      </c>
      <c r="BP18" s="2">
        <v>43326.9796493799</v>
      </c>
      <c r="BQ18" s="2">
        <v>43510.522649569</v>
      </c>
      <c r="BR18" s="2">
        <v>43662.027403714652</v>
      </c>
      <c r="BS18" s="2">
        <v>43662.027403714652</v>
      </c>
      <c r="BT18" s="2">
        <v>43493.417680451508</v>
      </c>
      <c r="BU18" s="2">
        <v>44007.011971405082</v>
      </c>
      <c r="BV18" s="2">
        <v>43776.017803310882</v>
      </c>
      <c r="BW18" s="2">
        <v>44007.215305716622</v>
      </c>
      <c r="BX18" s="2">
        <v>44915.764517532778</v>
      </c>
      <c r="BY18" s="2">
        <v>44007.215305716622</v>
      </c>
      <c r="BZ18" s="2">
        <v>44153.42304119168</v>
      </c>
      <c r="CA18" s="2">
        <v>43943.029879410111</v>
      </c>
      <c r="CB18" s="2">
        <v>44111.723422470146</v>
      </c>
      <c r="CC18" s="2">
        <v>43311.254547606164</v>
      </c>
      <c r="CD18" s="2">
        <v>44142.29387377196</v>
      </c>
      <c r="CE18" s="2">
        <v>44058.885932847443</v>
      </c>
      <c r="CF18" s="2">
        <v>44036.494235450242</v>
      </c>
      <c r="CG18" s="2">
        <v>43611.425113106998</v>
      </c>
      <c r="CH18" s="2">
        <v>42947.59037476404</v>
      </c>
      <c r="CI18" s="2">
        <v>42220.529148209178</v>
      </c>
      <c r="CJ18" s="2">
        <v>41700.498025588764</v>
      </c>
      <c r="CK18" s="2">
        <v>41451.559611010118</v>
      </c>
      <c r="CL18" s="2">
        <v>40547.160228295084</v>
      </c>
      <c r="CM18" s="2">
        <v>40261.635080783417</v>
      </c>
      <c r="CN18" s="2">
        <v>39546.206624957937</v>
      </c>
      <c r="CO18" s="2">
        <v>39449.873575198755</v>
      </c>
      <c r="CP18" s="2">
        <v>40122.873057185643</v>
      </c>
      <c r="CQ18" s="2">
        <v>40242.191629497225</v>
      </c>
      <c r="CR18" s="2">
        <v>40221.677623947049</v>
      </c>
      <c r="CS18" s="8">
        <v>40486.279101943888</v>
      </c>
      <c r="CT18" s="8">
        <v>40518.314876967605</v>
      </c>
      <c r="CU18" s="8">
        <v>40603.065455529206</v>
      </c>
      <c r="CV18" s="8">
        <v>40295.563067623421</v>
      </c>
      <c r="CW18" s="8">
        <v>40797.704506014437</v>
      </c>
      <c r="CX18" s="2">
        <v>40891.567432558812</v>
      </c>
      <c r="CY18" s="2">
        <v>41406.753441979243</v>
      </c>
      <c r="CZ18" s="2">
        <v>41582.45754660933</v>
      </c>
      <c r="DA18" s="2">
        <v>42156.551626072724</v>
      </c>
      <c r="DB18" s="2">
        <v>42365.84736475956</v>
      </c>
      <c r="DC18" s="2">
        <v>42376.292226803875</v>
      </c>
      <c r="DD18" s="2">
        <v>41995.530158592686</v>
      </c>
      <c r="DE18" s="63">
        <v>42405.292975819793</v>
      </c>
      <c r="DF18" s="63">
        <v>42355.405361511162</v>
      </c>
      <c r="DG18" s="63">
        <v>41954.401415513967</v>
      </c>
      <c r="DH18" s="63">
        <v>41607.4305655387</v>
      </c>
      <c r="DI18" s="63">
        <v>41166.04788079299</v>
      </c>
    </row>
    <row r="19" spans="1:113" ht="18" hidden="1" x14ac:dyDescent="0.25">
      <c r="A19" s="69" t="s">
        <v>26</v>
      </c>
      <c r="B19" s="8">
        <v>390.6</v>
      </c>
      <c r="C19" s="8">
        <v>504.5</v>
      </c>
      <c r="D19" s="8">
        <v>561.6</v>
      </c>
      <c r="E19" s="8">
        <v>580.79999999999995</v>
      </c>
      <c r="F19" s="8">
        <v>481</v>
      </c>
      <c r="G19" s="38">
        <v>507.19</v>
      </c>
      <c r="H19" s="38">
        <v>515.05999999999995</v>
      </c>
      <c r="I19" s="38">
        <v>520.34</v>
      </c>
      <c r="J19" s="25">
        <v>570.79999999999995</v>
      </c>
      <c r="K19" s="25">
        <v>589.9</v>
      </c>
      <c r="L19" s="25">
        <v>567.20000000000005</v>
      </c>
      <c r="M19" s="25">
        <v>544.20000000000005</v>
      </c>
      <c r="N19" s="25">
        <v>567.29999999999995</v>
      </c>
      <c r="O19" s="25">
        <v>556.1</v>
      </c>
      <c r="P19" s="25">
        <v>464.1</v>
      </c>
      <c r="Q19" s="25">
        <v>459.1</v>
      </c>
      <c r="R19" s="25">
        <v>456</v>
      </c>
      <c r="S19" s="25">
        <v>473.4</v>
      </c>
      <c r="T19" s="25">
        <v>442.9</v>
      </c>
      <c r="U19" s="25">
        <v>452.5</v>
      </c>
      <c r="V19" s="8">
        <f>[1]Feuil1!$U$84</f>
        <v>463.26993154927999</v>
      </c>
      <c r="W19" s="8">
        <v>465.6</v>
      </c>
      <c r="X19" s="8">
        <f>[2]Feuil1!$U$84</f>
        <v>474.5885798424552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9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60">
        <v>0</v>
      </c>
      <c r="AV19" s="61">
        <v>0</v>
      </c>
      <c r="AW19" s="58">
        <v>0</v>
      </c>
      <c r="AX19" s="60">
        <v>0</v>
      </c>
      <c r="AY19" s="61">
        <v>0</v>
      </c>
      <c r="AZ19" s="58">
        <v>0</v>
      </c>
      <c r="BA19" s="61">
        <v>0</v>
      </c>
      <c r="BB19" s="61">
        <v>0</v>
      </c>
      <c r="BC19" s="61">
        <v>0</v>
      </c>
      <c r="BD19" s="61">
        <v>0</v>
      </c>
      <c r="BE19" s="61">
        <v>0</v>
      </c>
      <c r="BF19" s="61">
        <v>0</v>
      </c>
      <c r="BG19" s="61">
        <v>0</v>
      </c>
      <c r="BH19" s="58">
        <v>0</v>
      </c>
      <c r="BI19" s="58">
        <v>0</v>
      </c>
      <c r="BJ19" s="60">
        <v>0</v>
      </c>
      <c r="BK19" s="8">
        <v>18108.678881051463</v>
      </c>
      <c r="BL19" s="63">
        <v>16989.193327653877</v>
      </c>
      <c r="BM19" s="58">
        <v>0</v>
      </c>
      <c r="BN19" s="58">
        <v>0</v>
      </c>
      <c r="BO19" s="58">
        <v>0</v>
      </c>
      <c r="BP19" s="58">
        <v>0</v>
      </c>
      <c r="BQ19" s="58">
        <v>0</v>
      </c>
      <c r="BR19" s="58">
        <v>0</v>
      </c>
      <c r="BS19" s="58">
        <v>0</v>
      </c>
      <c r="BT19" s="58">
        <v>0</v>
      </c>
      <c r="BU19" s="58">
        <v>0</v>
      </c>
      <c r="BV19" s="58">
        <v>0</v>
      </c>
      <c r="BW19" s="58">
        <v>0</v>
      </c>
      <c r="BX19" s="58">
        <v>0</v>
      </c>
      <c r="BY19" s="58">
        <v>0</v>
      </c>
      <c r="BZ19" s="58">
        <v>0</v>
      </c>
      <c r="CA19" s="58">
        <v>0</v>
      </c>
      <c r="CB19" s="58">
        <v>0</v>
      </c>
      <c r="CC19" s="58">
        <v>0</v>
      </c>
      <c r="CD19" s="58">
        <v>0</v>
      </c>
      <c r="CE19" s="58">
        <v>0</v>
      </c>
      <c r="CF19" s="58">
        <v>0</v>
      </c>
      <c r="CG19" s="58">
        <v>0</v>
      </c>
      <c r="CH19" s="58">
        <v>0</v>
      </c>
      <c r="CI19" s="58">
        <v>0</v>
      </c>
      <c r="CJ19" s="58">
        <v>0</v>
      </c>
      <c r="CK19" s="58">
        <v>0</v>
      </c>
      <c r="CL19" s="58">
        <v>0</v>
      </c>
      <c r="CM19" s="58">
        <v>0</v>
      </c>
      <c r="CN19" s="58">
        <v>0</v>
      </c>
      <c r="CO19" s="58">
        <v>0</v>
      </c>
      <c r="CP19" s="58">
        <v>0</v>
      </c>
      <c r="CQ19" s="58">
        <v>0</v>
      </c>
      <c r="CR19" s="58">
        <v>0</v>
      </c>
      <c r="CS19" s="60">
        <v>0</v>
      </c>
      <c r="CT19" s="60">
        <v>0</v>
      </c>
      <c r="CU19" s="60">
        <v>0</v>
      </c>
      <c r="CV19" s="60">
        <v>0</v>
      </c>
      <c r="CW19" s="8">
        <v>18108.678881051463</v>
      </c>
      <c r="CX19" s="58">
        <v>0</v>
      </c>
      <c r="CY19" s="58">
        <v>0</v>
      </c>
      <c r="CZ19" s="58">
        <v>0</v>
      </c>
      <c r="DA19" s="58">
        <v>0</v>
      </c>
      <c r="DB19" s="2">
        <v>17656.573455583501</v>
      </c>
      <c r="DC19" s="2">
        <v>17410.012777730262</v>
      </c>
      <c r="DD19" s="2">
        <v>0.40960620351118798</v>
      </c>
      <c r="DE19" s="63">
        <v>17196.177651000373</v>
      </c>
      <c r="DF19" s="63">
        <v>17598.89564323282</v>
      </c>
      <c r="DG19" s="63">
        <v>17232.803806668915</v>
      </c>
      <c r="DH19" s="63">
        <v>17101.559489416326</v>
      </c>
      <c r="DI19" s="63">
        <v>16989.193327653877</v>
      </c>
    </row>
    <row r="20" spans="1:113" hidden="1" x14ac:dyDescent="0.25">
      <c r="A20" s="69" t="s">
        <v>0</v>
      </c>
      <c r="B20" s="8"/>
      <c r="C20" s="8"/>
      <c r="D20" s="8"/>
      <c r="E20" s="8"/>
      <c r="F20" s="8"/>
      <c r="G20" s="9"/>
      <c r="H20" s="9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9"/>
      <c r="AA20" s="2"/>
      <c r="AB20" s="7"/>
      <c r="AC20" s="7"/>
      <c r="AD20" s="8"/>
      <c r="AE20" s="8"/>
      <c r="AF20" s="8"/>
      <c r="AG20" s="9"/>
      <c r="AH20" s="8"/>
      <c r="AI20" s="8"/>
      <c r="AJ20" s="8"/>
      <c r="AK20" s="8"/>
      <c r="AL20" s="8"/>
      <c r="AM20" s="8"/>
      <c r="AN20" s="8"/>
      <c r="AO20" s="8"/>
      <c r="AP20" s="9"/>
      <c r="AQ20" s="28"/>
      <c r="AR20" s="8"/>
      <c r="AS20" s="8"/>
      <c r="AT20" s="9"/>
      <c r="AU20" s="8"/>
      <c r="AV20" s="8"/>
      <c r="AW20" s="2"/>
      <c r="AX20" s="8"/>
      <c r="AY20" s="7"/>
      <c r="AZ20" s="8"/>
      <c r="BA20" s="8"/>
      <c r="BB20" s="8"/>
      <c r="BC20" s="8"/>
      <c r="BD20" s="8"/>
      <c r="BE20" s="8"/>
      <c r="BF20" s="8"/>
      <c r="BG20" s="8"/>
      <c r="BH20" s="9"/>
      <c r="BI20" s="2"/>
      <c r="BJ20" s="8"/>
      <c r="BK20" s="8"/>
      <c r="BL20" s="63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8"/>
      <c r="CT20" s="8"/>
      <c r="CU20" s="8"/>
      <c r="CV20" s="8"/>
      <c r="CW20" s="8"/>
      <c r="CX20" s="2"/>
      <c r="CY20" s="2"/>
      <c r="CZ20" s="2"/>
      <c r="DA20" s="2"/>
      <c r="DB20" s="2"/>
      <c r="DC20" s="2"/>
      <c r="DD20" s="2"/>
      <c r="DE20" s="63"/>
      <c r="DF20" s="63"/>
      <c r="DG20" s="63"/>
      <c r="DH20" s="63"/>
      <c r="DI20" s="63"/>
    </row>
    <row r="21" spans="1:113" hidden="1" x14ac:dyDescent="0.25">
      <c r="A21" s="69" t="s">
        <v>137</v>
      </c>
      <c r="B21" s="32">
        <f t="shared" ref="B21:G21" si="56">SUM(B23:B26)</f>
        <v>133581.70000000001</v>
      </c>
      <c r="C21" s="32">
        <f t="shared" si="56"/>
        <v>170421.5</v>
      </c>
      <c r="D21" s="32">
        <f t="shared" si="56"/>
        <v>194860.6</v>
      </c>
      <c r="E21" s="32">
        <f t="shared" si="56"/>
        <v>203140.7</v>
      </c>
      <c r="F21" s="33">
        <f t="shared" si="56"/>
        <v>170197.1</v>
      </c>
      <c r="G21" s="33">
        <f t="shared" si="56"/>
        <v>181346.5</v>
      </c>
      <c r="H21" s="33">
        <f t="shared" ref="H21:M21" si="57">SUM(H23:H26)</f>
        <v>183807.97</v>
      </c>
      <c r="I21" s="33">
        <f t="shared" si="57"/>
        <v>186210.14</v>
      </c>
      <c r="J21" s="32">
        <f t="shared" si="57"/>
        <v>204871.19999999998</v>
      </c>
      <c r="K21" s="32">
        <f t="shared" si="57"/>
        <v>216344.2</v>
      </c>
      <c r="L21" s="32">
        <f t="shared" si="57"/>
        <v>210572.59999999998</v>
      </c>
      <c r="M21" s="32">
        <f t="shared" si="57"/>
        <v>215459.5</v>
      </c>
      <c r="N21" s="32">
        <f t="shared" ref="N21:T21" si="58">SUM(N23:N26)</f>
        <v>224865.60000000003</v>
      </c>
      <c r="O21" s="32">
        <f t="shared" si="58"/>
        <v>219829.9</v>
      </c>
      <c r="P21" s="32">
        <f t="shared" si="58"/>
        <v>214997.00000000003</v>
      </c>
      <c r="Q21" s="32">
        <f t="shared" si="58"/>
        <v>212435.09999999998</v>
      </c>
      <c r="R21" s="32">
        <f t="shared" si="58"/>
        <v>210605.7</v>
      </c>
      <c r="S21" s="32">
        <f t="shared" si="58"/>
        <v>217104.8</v>
      </c>
      <c r="T21" s="32">
        <f t="shared" si="58"/>
        <v>210255.3</v>
      </c>
      <c r="U21" s="32">
        <f t="shared" ref="U21:AH21" si="59">SUM(U23:U26)</f>
        <v>214737</v>
      </c>
      <c r="V21" s="32">
        <f t="shared" si="59"/>
        <v>219566.83392888244</v>
      </c>
      <c r="W21" s="32">
        <f t="shared" si="59"/>
        <v>220681.3</v>
      </c>
      <c r="X21" s="32">
        <f t="shared" si="59"/>
        <v>224436.56659771409</v>
      </c>
      <c r="Y21" s="32">
        <f t="shared" si="59"/>
        <v>65449.599999999991</v>
      </c>
      <c r="Z21" s="32">
        <f t="shared" si="59"/>
        <v>72260.500000000015</v>
      </c>
      <c r="AA21" s="32">
        <f t="shared" si="59"/>
        <v>65449.599999999991</v>
      </c>
      <c r="AB21" s="32">
        <f t="shared" si="59"/>
        <v>62858.80000000001</v>
      </c>
      <c r="AC21" s="32">
        <f t="shared" si="59"/>
        <v>62281.500000000007</v>
      </c>
      <c r="AD21" s="32">
        <f t="shared" si="59"/>
        <v>54726.6</v>
      </c>
      <c r="AE21" s="32">
        <f t="shared" si="59"/>
        <v>54131.200000000004</v>
      </c>
      <c r="AF21" s="32">
        <f t="shared" si="59"/>
        <v>57933</v>
      </c>
      <c r="AG21" s="32">
        <f t="shared" si="59"/>
        <v>57674.3</v>
      </c>
      <c r="AH21" s="32">
        <f t="shared" si="59"/>
        <v>59359.128884520243</v>
      </c>
      <c r="AI21" s="8">
        <f t="shared" ref="AI21:BB21" si="60">SUM(AI23:AI26)</f>
        <v>57124.082434421674</v>
      </c>
      <c r="AJ21" s="8">
        <f t="shared" si="60"/>
        <v>57765.517878810126</v>
      </c>
      <c r="AK21" s="8">
        <f t="shared" si="60"/>
        <v>58432.050968875235</v>
      </c>
      <c r="AL21" s="8">
        <f t="shared" si="60"/>
        <v>59169.3708581049</v>
      </c>
      <c r="AM21" s="8">
        <f t="shared" si="60"/>
        <v>59242.324605370151</v>
      </c>
      <c r="AN21" s="8">
        <f t="shared" si="60"/>
        <v>59405.658561285891</v>
      </c>
      <c r="AO21" s="8">
        <f t="shared" si="60"/>
        <v>59486.876892771041</v>
      </c>
      <c r="AP21" s="8">
        <f t="shared" si="60"/>
        <v>60267.778735865191</v>
      </c>
      <c r="AQ21" s="8">
        <f t="shared" si="60"/>
        <v>58543.855896932932</v>
      </c>
      <c r="AR21" s="8">
        <f t="shared" si="60"/>
        <v>60031.055339143932</v>
      </c>
      <c r="AS21" s="8">
        <f t="shared" si="60"/>
        <v>61461.641869504798</v>
      </c>
      <c r="AT21" s="9">
        <f t="shared" ref="AT21:BA21" si="61">SUM(AT23:AT26)</f>
        <v>62290.377241643291</v>
      </c>
      <c r="AU21" s="8">
        <f t="shared" si="61"/>
        <v>61808.189244648151</v>
      </c>
      <c r="AV21" s="8">
        <f>SUM(AV23:AV26)</f>
        <v>106463.40349947353</v>
      </c>
      <c r="AW21" s="2">
        <f t="shared" si="61"/>
        <v>63862.680232898383</v>
      </c>
      <c r="AX21" s="8">
        <f t="shared" si="61"/>
        <v>65433.765590728472</v>
      </c>
      <c r="AY21" s="7">
        <f t="shared" si="61"/>
        <v>65412.968747099461</v>
      </c>
      <c r="AZ21" s="8">
        <f t="shared" si="61"/>
        <v>64714.68505067534</v>
      </c>
      <c r="BA21" s="8">
        <f t="shared" si="61"/>
        <v>64913.193064072009</v>
      </c>
      <c r="BB21" s="8">
        <f t="shared" si="60"/>
        <v>64690.470791598811</v>
      </c>
      <c r="BC21" s="8">
        <f>SUM(BC23:BC26)</f>
        <v>66607.10805896447</v>
      </c>
      <c r="BD21" s="8">
        <f>SUM(BD23:BD26)</f>
        <v>67287.839382160324</v>
      </c>
      <c r="BE21" s="8">
        <f>SUM(BE23:BE26)</f>
        <v>68543.28180865162</v>
      </c>
      <c r="BF21" s="8">
        <f>SUM(BF23:BF26)</f>
        <v>69729.972021490292</v>
      </c>
      <c r="BG21" s="8">
        <f t="shared" ref="BG21:BQ21" si="62">SUM(BG23:BG26)</f>
        <v>104464.64342414134</v>
      </c>
      <c r="BH21" s="9">
        <f t="shared" si="62"/>
        <v>109195.40705916841</v>
      </c>
      <c r="BI21" s="2">
        <f>SUM(BI23:BI26)</f>
        <v>110961.44815575102</v>
      </c>
      <c r="BJ21" s="8">
        <f t="shared" ref="BJ21" si="63">SUM(BJ23:BJ26)</f>
        <v>114068.8915163857</v>
      </c>
      <c r="BK21" s="8">
        <f>SUM(BK23:BK26)</f>
        <v>122935.72505893453</v>
      </c>
      <c r="BL21" s="63">
        <f>SUM(BL23:BL26)</f>
        <v>129699.48365521751</v>
      </c>
      <c r="BM21" s="2">
        <f t="shared" si="62"/>
        <v>114033.52887055496</v>
      </c>
      <c r="BN21" s="2">
        <f t="shared" si="62"/>
        <v>109995.12622410615</v>
      </c>
      <c r="BO21" s="2">
        <f t="shared" si="62"/>
        <v>108935.81544953426</v>
      </c>
      <c r="BP21" s="2">
        <f t="shared" si="62"/>
        <v>107540.49288104374</v>
      </c>
      <c r="BQ21" s="2">
        <f t="shared" si="62"/>
        <v>107587.61586432665</v>
      </c>
      <c r="BR21" s="2">
        <f>SUM(BR23:BR26)</f>
        <v>108202.12486234476</v>
      </c>
      <c r="BS21" s="2">
        <f t="shared" ref="BS21:BY21" si="64">SUM(BS23:BS26)</f>
        <v>108202.12486234476</v>
      </c>
      <c r="BT21" s="2">
        <f t="shared" si="64"/>
        <v>108835.00724789745</v>
      </c>
      <c r="BU21" s="2">
        <f t="shared" si="64"/>
        <v>110247.33489601724</v>
      </c>
      <c r="BV21" s="2">
        <f t="shared" si="64"/>
        <v>110095.63958734921</v>
      </c>
      <c r="BW21" s="2">
        <f t="shared" ref="BW21" si="65">SUM(BW23:BW26)</f>
        <v>110961.44815575102</v>
      </c>
      <c r="BX21" s="2">
        <f t="shared" si="64"/>
        <v>109195.40705916841</v>
      </c>
      <c r="BY21" s="2">
        <f t="shared" si="64"/>
        <v>111244.79523847709</v>
      </c>
      <c r="BZ21" s="2">
        <f>SUM(BZ23:BZ26)</f>
        <v>112290.08864940704</v>
      </c>
      <c r="CA21" s="2">
        <f t="shared" ref="CA21:CK21" si="66">SUM(CA23:CA26)</f>
        <v>108935.81544953426</v>
      </c>
      <c r="CB21" s="2">
        <f t="shared" si="66"/>
        <v>113638.93068490564</v>
      </c>
      <c r="CC21" s="2">
        <f t="shared" si="66"/>
        <v>112208.61123223364</v>
      </c>
      <c r="CD21" s="2">
        <f t="shared" si="66"/>
        <v>113719.77963327937</v>
      </c>
      <c r="CE21" s="2">
        <f t="shared" si="66"/>
        <v>113620.919248854</v>
      </c>
      <c r="CF21" s="2">
        <f t="shared" si="66"/>
        <v>113984.23466113379</v>
      </c>
      <c r="CG21" s="2">
        <f t="shared" si="66"/>
        <v>114334.53056565019</v>
      </c>
      <c r="CH21" s="2">
        <f t="shared" si="66"/>
        <v>113802.61909972751</v>
      </c>
      <c r="CI21" s="2">
        <f t="shared" si="66"/>
        <v>112987.11296813228</v>
      </c>
      <c r="CJ21" s="2">
        <f t="shared" si="66"/>
        <v>113839.21409316637</v>
      </c>
      <c r="CK21" s="2">
        <f t="shared" si="66"/>
        <v>114068.8915163857</v>
      </c>
      <c r="CL21" s="2">
        <f t="shared" ref="CL21:CT21" si="67">SUM(CL23:CL26)</f>
        <v>113005.02762382271</v>
      </c>
      <c r="CM21" s="2">
        <f t="shared" si="67"/>
        <v>113558.24346657674</v>
      </c>
      <c r="CN21" s="2">
        <f t="shared" si="67"/>
        <v>114836.03135459452</v>
      </c>
      <c r="CO21" s="2">
        <f t="shared" si="67"/>
        <v>114693.55867128301</v>
      </c>
      <c r="CP21" s="2">
        <f t="shared" si="67"/>
        <v>116498.01803209403</v>
      </c>
      <c r="CQ21" s="2">
        <f t="shared" si="67"/>
        <v>116854.72421738243</v>
      </c>
      <c r="CR21" s="2">
        <f t="shared" si="67"/>
        <v>117065.17969085911</v>
      </c>
      <c r="CS21" s="8">
        <f t="shared" si="67"/>
        <v>118240.3092618637</v>
      </c>
      <c r="CT21" s="8">
        <f t="shared" si="67"/>
        <v>119044.60831166562</v>
      </c>
      <c r="CU21" s="8">
        <f t="shared" ref="CU21:DB21" si="68">SUM(CU23:CU26)</f>
        <v>119308.95312322801</v>
      </c>
      <c r="CV21" s="8">
        <f t="shared" si="68"/>
        <v>119320.16767861618</v>
      </c>
      <c r="CW21" s="8">
        <f t="shared" si="68"/>
        <v>122935.72505893453</v>
      </c>
      <c r="CX21" s="2">
        <f t="shared" si="68"/>
        <v>123391.91168368797</v>
      </c>
      <c r="CY21" s="2">
        <f t="shared" si="68"/>
        <v>124444.44725354524</v>
      </c>
      <c r="CZ21" s="2">
        <f t="shared" ref="CZ21:DA21" si="69">SUM(CZ23:CZ26)</f>
        <v>127186.12366937418</v>
      </c>
      <c r="DA21" s="2">
        <f t="shared" si="69"/>
        <v>128549.15654943915</v>
      </c>
      <c r="DB21" s="2">
        <f t="shared" si="68"/>
        <v>129940.29106622278</v>
      </c>
      <c r="DC21" s="2">
        <f t="shared" ref="DC21:DD21" si="70">SUM(DC23:DC26)</f>
        <v>130169.00569787782</v>
      </c>
      <c r="DD21" s="2">
        <f t="shared" si="70"/>
        <v>129809.33725819575</v>
      </c>
      <c r="DE21" s="63">
        <f>SUM(DE23:DE26)</f>
        <v>133244.4589870676</v>
      </c>
      <c r="DF21" s="63">
        <f>SUM(DF23:DF26)</f>
        <v>131523.50997824239</v>
      </c>
      <c r="DG21" s="63">
        <f>SUM(DG23:DG26)</f>
        <v>130420.00466613771</v>
      </c>
      <c r="DH21" s="63">
        <f>SUM(DH23:DH26)</f>
        <v>130180.22631493612</v>
      </c>
      <c r="DI21" s="63">
        <f>SUM(DI23:DI26)</f>
        <v>129699.48365521751</v>
      </c>
    </row>
    <row r="22" spans="1:113" hidden="1" x14ac:dyDescent="0.25">
      <c r="A22" s="69" t="s">
        <v>0</v>
      </c>
      <c r="B22" s="8"/>
      <c r="C22" s="8"/>
      <c r="D22" s="8"/>
      <c r="E22" s="8"/>
      <c r="F22" s="8"/>
      <c r="G22" s="9"/>
      <c r="H22" s="9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39"/>
      <c r="V22" s="8"/>
      <c r="W22" s="8"/>
      <c r="X22" s="8"/>
      <c r="Y22" s="8"/>
      <c r="Z22" s="9"/>
      <c r="AA22" s="2"/>
      <c r="AB22" s="7"/>
      <c r="AC22" s="7"/>
      <c r="AD22" s="8"/>
      <c r="AE22" s="8"/>
      <c r="AF22" s="8"/>
      <c r="AG22" s="9"/>
      <c r="AH22" s="8"/>
      <c r="AI22" s="8"/>
      <c r="AJ22" s="8"/>
      <c r="AK22" s="8"/>
      <c r="AL22" s="8"/>
      <c r="AM22" s="8"/>
      <c r="AN22" s="8"/>
      <c r="AO22" s="8"/>
      <c r="AP22" s="9"/>
      <c r="AQ22" s="28"/>
      <c r="AR22" s="8"/>
      <c r="AS22" s="8"/>
      <c r="AT22" s="9"/>
      <c r="AU22" s="8"/>
      <c r="AV22" s="8"/>
      <c r="AW22" s="2"/>
      <c r="AX22" s="8"/>
      <c r="AY22" s="7"/>
      <c r="AZ22" s="8"/>
      <c r="BA22" s="8"/>
      <c r="BB22" s="8"/>
      <c r="BC22" s="8"/>
      <c r="BD22" s="8"/>
      <c r="BE22" s="8"/>
      <c r="BF22" s="8"/>
      <c r="BG22" s="8"/>
      <c r="BH22" s="9"/>
      <c r="BI22" s="2"/>
      <c r="BJ22" s="8"/>
      <c r="BK22" s="8"/>
      <c r="BL22" s="63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8"/>
      <c r="CT22" s="8"/>
      <c r="CU22" s="8"/>
      <c r="CV22" s="8"/>
      <c r="CW22" s="8"/>
      <c r="CX22" s="2"/>
      <c r="CY22" s="2"/>
      <c r="CZ22" s="2"/>
      <c r="DA22" s="2"/>
      <c r="DB22" s="2"/>
      <c r="DC22" s="2"/>
      <c r="DD22" s="2"/>
      <c r="DE22" s="63"/>
      <c r="DF22" s="63"/>
      <c r="DG22" s="63"/>
      <c r="DH22" s="63"/>
      <c r="DI22" s="63"/>
    </row>
    <row r="23" spans="1:113" hidden="1" x14ac:dyDescent="0.25">
      <c r="A23" s="69" t="s">
        <v>8</v>
      </c>
      <c r="B23" s="8">
        <v>108890.1</v>
      </c>
      <c r="C23" s="8">
        <v>138830.29999999999</v>
      </c>
      <c r="D23" s="8">
        <v>159756</v>
      </c>
      <c r="E23" s="8">
        <v>167168.20000000001</v>
      </c>
      <c r="F23" s="8">
        <v>143820.1</v>
      </c>
      <c r="G23" s="9">
        <v>154064.09</v>
      </c>
      <c r="H23" s="9">
        <v>156136.48000000001</v>
      </c>
      <c r="I23" s="9">
        <v>158255.95000000001</v>
      </c>
      <c r="J23" s="8">
        <v>174010.1</v>
      </c>
      <c r="K23" s="8">
        <v>184451.7</v>
      </c>
      <c r="L23" s="8">
        <v>180362.5</v>
      </c>
      <c r="M23" s="8">
        <v>184479.7</v>
      </c>
      <c r="N23" s="8">
        <v>192608.2</v>
      </c>
      <c r="O23" s="8">
        <v>188346.2</v>
      </c>
      <c r="P23" s="8">
        <v>184261.7</v>
      </c>
      <c r="Q23" s="8">
        <v>182121.9</v>
      </c>
      <c r="R23" s="8">
        <v>180660.2</v>
      </c>
      <c r="S23" s="8">
        <v>186445.4</v>
      </c>
      <c r="T23" s="8">
        <v>180561.3</v>
      </c>
      <c r="U23" s="8">
        <v>184218.7</v>
      </c>
      <c r="V23" s="8">
        <f>[1]Feuil1!$U$91</f>
        <v>188474.25155569613</v>
      </c>
      <c r="W23" s="8">
        <v>189415.2</v>
      </c>
      <c r="X23" s="8">
        <f>[2]Feuil1!$U$91</f>
        <v>192957.55282217919</v>
      </c>
      <c r="Y23" s="8">
        <v>59053.7</v>
      </c>
      <c r="Z23" s="9">
        <v>66000.100000000006</v>
      </c>
      <c r="AA23" s="36">
        <v>59053.7</v>
      </c>
      <c r="AB23" s="37">
        <v>56871.3</v>
      </c>
      <c r="AC23" s="37">
        <v>56361.8</v>
      </c>
      <c r="AD23" s="8">
        <v>52398.1</v>
      </c>
      <c r="AE23" s="8">
        <v>51870.8</v>
      </c>
      <c r="AF23" s="8">
        <v>55362.1</v>
      </c>
      <c r="AG23" s="9">
        <v>55142</v>
      </c>
      <c r="AH23" s="8">
        <v>56908.405951550245</v>
      </c>
      <c r="AI23" s="8">
        <v>57124.082434421674</v>
      </c>
      <c r="AJ23" s="8">
        <v>57765.517878810126</v>
      </c>
      <c r="AK23" s="8">
        <v>58432.050968875235</v>
      </c>
      <c r="AL23" s="8">
        <v>59169.3708581049</v>
      </c>
      <c r="AM23" s="8">
        <v>59242.324605370151</v>
      </c>
      <c r="AN23" s="8">
        <v>59405.658561285891</v>
      </c>
      <c r="AO23" s="8">
        <v>59486.876892771041</v>
      </c>
      <c r="AP23" s="9">
        <v>60267.778735865191</v>
      </c>
      <c r="AQ23" s="28">
        <v>58543.855896932932</v>
      </c>
      <c r="AR23" s="8">
        <v>60031.055339143932</v>
      </c>
      <c r="AS23" s="8">
        <v>61461.641869504798</v>
      </c>
      <c r="AT23" s="9">
        <v>62290.377241643291</v>
      </c>
      <c r="AU23" s="8">
        <v>61808.189244648151</v>
      </c>
      <c r="AV23" s="8">
        <v>71214.292595475767</v>
      </c>
      <c r="AW23" s="2">
        <v>63862.680232898383</v>
      </c>
      <c r="AX23" s="8">
        <v>65433.765590728472</v>
      </c>
      <c r="AY23" s="7">
        <v>65412.968747099461</v>
      </c>
      <c r="AZ23" s="8">
        <v>64714.68505067534</v>
      </c>
      <c r="BA23" s="8">
        <v>64913.193064072009</v>
      </c>
      <c r="BB23" s="8">
        <v>64690.470791598811</v>
      </c>
      <c r="BC23" s="8">
        <v>66607.10805896447</v>
      </c>
      <c r="BD23" s="8">
        <v>67287.839382160324</v>
      </c>
      <c r="BE23" s="8">
        <v>68543.28180865162</v>
      </c>
      <c r="BF23" s="8">
        <v>69729.972021490292</v>
      </c>
      <c r="BG23" s="8">
        <v>69819.230722025735</v>
      </c>
      <c r="BH23" s="9">
        <v>73087.362822929063</v>
      </c>
      <c r="BI23" s="2">
        <v>74107.364783899262</v>
      </c>
      <c r="BJ23" s="8">
        <v>74712.643807016197</v>
      </c>
      <c r="BK23" s="8">
        <v>79743.210992101493</v>
      </c>
      <c r="BL23" s="63">
        <v>84295.732485137356</v>
      </c>
      <c r="BM23" s="2">
        <v>76346.743969450865</v>
      </c>
      <c r="BN23" s="2">
        <v>72680.109886047387</v>
      </c>
      <c r="BO23" s="2">
        <v>71977.282568430441</v>
      </c>
      <c r="BP23" s="2">
        <v>70979.914387694938</v>
      </c>
      <c r="BQ23" s="2">
        <v>71244.358222115727</v>
      </c>
      <c r="BR23" s="2">
        <v>71838.918468340882</v>
      </c>
      <c r="BS23" s="2">
        <v>71838.918468340882</v>
      </c>
      <c r="BT23" s="2">
        <v>72457.182011495534</v>
      </c>
      <c r="BU23" s="2">
        <v>73667.750581173415</v>
      </c>
      <c r="BV23" s="2">
        <v>73308.735438171105</v>
      </c>
      <c r="BW23" s="2">
        <v>74107.364783899262</v>
      </c>
      <c r="BX23" s="2">
        <v>73087.362822929063</v>
      </c>
      <c r="BY23" s="2">
        <v>74107.364783899262</v>
      </c>
      <c r="BZ23" s="2">
        <v>75127.078673776428</v>
      </c>
      <c r="CA23" s="2">
        <v>71977.282568430441</v>
      </c>
      <c r="CB23" s="2">
        <v>75508.422047955231</v>
      </c>
      <c r="CC23" s="2">
        <v>74065.575151219426</v>
      </c>
      <c r="CD23" s="2">
        <v>75368.810830175164</v>
      </c>
      <c r="CE23" s="2">
        <v>75242.651379735791</v>
      </c>
      <c r="CF23" s="2">
        <v>75164.074419515571</v>
      </c>
      <c r="CG23" s="2">
        <v>75483.870078502878</v>
      </c>
      <c r="CH23" s="2">
        <v>74739.844219139355</v>
      </c>
      <c r="CI23" s="2">
        <v>73905.606068728186</v>
      </c>
      <c r="CJ23" s="2">
        <v>74739.578172117457</v>
      </c>
      <c r="CK23" s="2">
        <v>74712.643807016197</v>
      </c>
      <c r="CL23" s="2">
        <v>73305.136609545589</v>
      </c>
      <c r="CM23" s="2">
        <v>73835.228087305106</v>
      </c>
      <c r="CN23" s="2">
        <v>74886.810203105357</v>
      </c>
      <c r="CO23" s="2">
        <v>74679.520936104149</v>
      </c>
      <c r="CP23" s="2">
        <v>76438.318078739147</v>
      </c>
      <c r="CQ23" s="2">
        <v>76668.860982526996</v>
      </c>
      <c r="CR23" s="2">
        <v>76697.730017215727</v>
      </c>
      <c r="CS23" s="8">
        <v>77733.394998478092</v>
      </c>
      <c r="CT23" s="8">
        <v>78420.590315664551</v>
      </c>
      <c r="CU23" s="8">
        <v>78588.670015605676</v>
      </c>
      <c r="CV23" s="8">
        <v>78234.97008734745</v>
      </c>
      <c r="CW23" s="8">
        <v>79743.210992101493</v>
      </c>
      <c r="CX23" s="2">
        <v>79972.351113728524</v>
      </c>
      <c r="CY23" s="2">
        <v>80847.622699186759</v>
      </c>
      <c r="CZ23" s="2">
        <v>83230.86964011009</v>
      </c>
      <c r="DA23" s="2">
        <v>84419.948462679138</v>
      </c>
      <c r="DB23" s="2">
        <v>85615.873960055585</v>
      </c>
      <c r="DC23" s="2">
        <v>85718.839678779797</v>
      </c>
      <c r="DD23" s="2">
        <v>85190.631329239972</v>
      </c>
      <c r="DE23" s="63">
        <v>88439.25512714166</v>
      </c>
      <c r="DF23" s="63">
        <v>86550.410809520035</v>
      </c>
      <c r="DG23" s="63">
        <v>85309.241051997698</v>
      </c>
      <c r="DH23" s="63">
        <v>84930.220792487002</v>
      </c>
      <c r="DI23" s="63">
        <v>84295.732485137356</v>
      </c>
    </row>
    <row r="24" spans="1:113" ht="18" hidden="1" x14ac:dyDescent="0.25">
      <c r="A24" s="69" t="s">
        <v>9</v>
      </c>
      <c r="B24" s="8">
        <v>19273.900000000001</v>
      </c>
      <c r="C24" s="8">
        <v>24459.7</v>
      </c>
      <c r="D24" s="8">
        <v>26935.599999999999</v>
      </c>
      <c r="E24" s="8">
        <v>28124.9</v>
      </c>
      <c r="F24" s="8">
        <v>20219</v>
      </c>
      <c r="G24" s="9">
        <v>20980.02</v>
      </c>
      <c r="H24" s="9">
        <v>21269.05</v>
      </c>
      <c r="I24" s="9">
        <v>21454.1</v>
      </c>
      <c r="J24" s="8">
        <v>23580.799999999999</v>
      </c>
      <c r="K24" s="8">
        <v>24321.599999999999</v>
      </c>
      <c r="L24" s="8">
        <v>23477.3</v>
      </c>
      <c r="M24" s="8">
        <v>24053.9</v>
      </c>
      <c r="N24" s="8">
        <v>24986.5</v>
      </c>
      <c r="O24" s="8">
        <v>24542.799999999999</v>
      </c>
      <c r="P24" s="8">
        <v>24012</v>
      </c>
      <c r="Q24" s="8">
        <v>23791.4</v>
      </c>
      <c r="R24" s="8">
        <v>23522.7</v>
      </c>
      <c r="S24" s="8">
        <v>23976.400000000001</v>
      </c>
      <c r="T24" s="8">
        <v>23277.599999999999</v>
      </c>
      <c r="U24" s="8">
        <v>23855.4</v>
      </c>
      <c r="V24" s="8">
        <f>[1]Feuil1!$U$119</f>
        <v>24334.140975660615</v>
      </c>
      <c r="W24" s="8">
        <v>24453.3</v>
      </c>
      <c r="X24" s="8">
        <f>[2]Feuil1!$U$119</f>
        <v>24482.187705545159</v>
      </c>
      <c r="Y24" s="8">
        <v>3691.7</v>
      </c>
      <c r="Z24" s="9">
        <v>3617.6</v>
      </c>
      <c r="AA24" s="36">
        <v>3691.7</v>
      </c>
      <c r="AB24" s="37">
        <v>3475.9</v>
      </c>
      <c r="AC24" s="37">
        <v>3434.5</v>
      </c>
      <c r="AD24" s="8">
        <v>0</v>
      </c>
      <c r="AE24" s="8">
        <v>0</v>
      </c>
      <c r="AF24" s="8">
        <v>0</v>
      </c>
      <c r="AG24" s="9">
        <v>0</v>
      </c>
      <c r="AH24" s="59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9">
        <v>0</v>
      </c>
      <c r="AU24" s="59">
        <v>0</v>
      </c>
      <c r="AV24" s="60">
        <v>0</v>
      </c>
      <c r="AW24" s="2" t="s">
        <v>73</v>
      </c>
      <c r="AX24" s="8" t="s">
        <v>73</v>
      </c>
      <c r="AY24" s="60">
        <v>0</v>
      </c>
      <c r="AZ24" s="8" t="s">
        <v>73</v>
      </c>
      <c r="BA24" s="8" t="s">
        <v>73</v>
      </c>
      <c r="BB24" s="60">
        <v>0</v>
      </c>
      <c r="BC24" s="60">
        <v>0</v>
      </c>
      <c r="BD24" s="60">
        <v>0</v>
      </c>
      <c r="BE24" s="60">
        <v>0</v>
      </c>
      <c r="BF24" s="60">
        <v>0</v>
      </c>
      <c r="BG24" s="60">
        <v>0</v>
      </c>
      <c r="BH24" s="59">
        <v>0</v>
      </c>
      <c r="BI24" s="58">
        <v>0</v>
      </c>
      <c r="BJ24" s="60">
        <v>0</v>
      </c>
      <c r="BK24" s="60">
        <v>0</v>
      </c>
      <c r="BL24" s="70">
        <v>0</v>
      </c>
      <c r="BM24" s="58">
        <v>0</v>
      </c>
      <c r="BN24" s="58">
        <v>0</v>
      </c>
      <c r="BO24" s="58">
        <v>0</v>
      </c>
      <c r="BP24" s="58">
        <v>0</v>
      </c>
      <c r="BQ24" s="58">
        <v>0</v>
      </c>
      <c r="BR24" s="58">
        <v>0</v>
      </c>
      <c r="BS24" s="58">
        <v>0</v>
      </c>
      <c r="BT24" s="58">
        <v>0</v>
      </c>
      <c r="BU24" s="58">
        <v>0</v>
      </c>
      <c r="BV24" s="58">
        <v>0</v>
      </c>
      <c r="BW24" s="58">
        <v>0</v>
      </c>
      <c r="BX24" s="58">
        <v>0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0</v>
      </c>
      <c r="CF24" s="58">
        <v>0</v>
      </c>
      <c r="CG24" s="58">
        <v>0</v>
      </c>
      <c r="CH24" s="58">
        <v>0</v>
      </c>
      <c r="CI24" s="58">
        <v>0</v>
      </c>
      <c r="CJ24" s="58">
        <v>0</v>
      </c>
      <c r="CK24" s="58">
        <v>0</v>
      </c>
      <c r="CL24" s="58">
        <v>0</v>
      </c>
      <c r="CM24" s="58">
        <v>0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60">
        <v>0</v>
      </c>
      <c r="CT24" s="60">
        <v>0</v>
      </c>
      <c r="CU24" s="60">
        <v>0</v>
      </c>
      <c r="CV24" s="60">
        <v>0</v>
      </c>
      <c r="CW24" s="60">
        <v>0</v>
      </c>
      <c r="CX24" s="58">
        <v>0</v>
      </c>
      <c r="CY24" s="58">
        <v>0</v>
      </c>
      <c r="CZ24" s="58">
        <v>0</v>
      </c>
      <c r="DA24" s="58">
        <v>0</v>
      </c>
      <c r="DB24" s="58">
        <v>0</v>
      </c>
      <c r="DC24" s="58">
        <v>0</v>
      </c>
      <c r="DD24" s="58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8" hidden="1" x14ac:dyDescent="0.25">
      <c r="A25" s="69" t="s">
        <v>10</v>
      </c>
      <c r="B25" s="8">
        <v>769.5</v>
      </c>
      <c r="C25" s="8">
        <v>1084</v>
      </c>
      <c r="D25" s="8">
        <v>1334.7</v>
      </c>
      <c r="E25" s="8">
        <v>610</v>
      </c>
      <c r="F25" s="8">
        <v>246.7</v>
      </c>
      <c r="G25" s="9">
        <v>214.19</v>
      </c>
      <c r="H25" s="9">
        <v>217.62</v>
      </c>
      <c r="I25" s="9">
        <v>222.44</v>
      </c>
      <c r="J25" s="8">
        <v>253.3</v>
      </c>
      <c r="K25" s="8">
        <v>265.60000000000002</v>
      </c>
      <c r="L25" s="8">
        <v>261.89999999999998</v>
      </c>
      <c r="M25" s="8">
        <v>270.39999999999998</v>
      </c>
      <c r="N25" s="8">
        <v>288.2</v>
      </c>
      <c r="O25" s="8">
        <v>191.8</v>
      </c>
      <c r="P25" s="8">
        <v>183.7</v>
      </c>
      <c r="Q25" s="8">
        <v>172.5</v>
      </c>
      <c r="R25" s="8">
        <v>167.4</v>
      </c>
      <c r="S25" s="8">
        <v>180.3</v>
      </c>
      <c r="T25" s="8">
        <v>169.3</v>
      </c>
      <c r="U25" s="8">
        <v>180.8</v>
      </c>
      <c r="V25" s="8">
        <f>[1]Feuil1!$U$127</f>
        <v>187.122366</v>
      </c>
      <c r="W25" s="8">
        <v>189.5</v>
      </c>
      <c r="X25" s="8">
        <f>[2]Feuil1!$U$127</f>
        <v>196.954632</v>
      </c>
      <c r="Y25" s="8">
        <v>194.2</v>
      </c>
      <c r="Z25" s="9">
        <v>189.8</v>
      </c>
      <c r="AA25" s="36">
        <v>194.2</v>
      </c>
      <c r="AB25" s="37">
        <v>180.3</v>
      </c>
      <c r="AC25" s="37">
        <v>178.4</v>
      </c>
      <c r="AD25" s="8">
        <v>167.2</v>
      </c>
      <c r="AE25" s="8">
        <v>162.30000000000001</v>
      </c>
      <c r="AF25" s="8">
        <v>184.6</v>
      </c>
      <c r="AG25" s="9">
        <v>181.8</v>
      </c>
      <c r="AH25" s="8">
        <v>175.97106360000001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9">
        <v>0</v>
      </c>
      <c r="AU25" s="59">
        <v>0</v>
      </c>
      <c r="AV25" s="60">
        <v>0</v>
      </c>
      <c r="AW25" s="2" t="s">
        <v>73</v>
      </c>
      <c r="AX25" s="8" t="s">
        <v>73</v>
      </c>
      <c r="AY25" s="60">
        <v>0</v>
      </c>
      <c r="AZ25" s="8" t="s">
        <v>73</v>
      </c>
      <c r="BA25" s="8" t="s">
        <v>73</v>
      </c>
      <c r="BB25" s="60">
        <v>0</v>
      </c>
      <c r="BC25" s="60">
        <v>0</v>
      </c>
      <c r="BD25" s="60">
        <v>0</v>
      </c>
      <c r="BE25" s="60">
        <v>0</v>
      </c>
      <c r="BF25" s="60">
        <v>0</v>
      </c>
      <c r="BG25" s="60">
        <v>0</v>
      </c>
      <c r="BH25" s="59">
        <v>0</v>
      </c>
      <c r="BI25" s="58">
        <v>0</v>
      </c>
      <c r="BJ25" s="60">
        <v>0</v>
      </c>
      <c r="BK25" s="60">
        <v>0</v>
      </c>
      <c r="BL25" s="70">
        <v>0</v>
      </c>
      <c r="BM25" s="58">
        <v>0</v>
      </c>
      <c r="BN25" s="58">
        <v>0</v>
      </c>
      <c r="BO25" s="58">
        <v>0</v>
      </c>
      <c r="BP25" s="58">
        <v>0</v>
      </c>
      <c r="BQ25" s="58">
        <v>0</v>
      </c>
      <c r="BR25" s="58">
        <v>0</v>
      </c>
      <c r="BS25" s="58">
        <v>0</v>
      </c>
      <c r="BT25" s="58">
        <v>0</v>
      </c>
      <c r="BU25" s="58">
        <v>0</v>
      </c>
      <c r="BV25" s="58">
        <v>0</v>
      </c>
      <c r="BW25" s="58">
        <v>0</v>
      </c>
      <c r="BX25" s="58">
        <v>0</v>
      </c>
      <c r="BY25" s="58">
        <v>0</v>
      </c>
      <c r="BZ25" s="58">
        <v>0</v>
      </c>
      <c r="CA25" s="58">
        <v>0</v>
      </c>
      <c r="CB25" s="58">
        <v>0</v>
      </c>
      <c r="CC25" s="58">
        <v>0</v>
      </c>
      <c r="CD25" s="58">
        <v>0</v>
      </c>
      <c r="CE25" s="58">
        <v>0</v>
      </c>
      <c r="CF25" s="58">
        <v>0</v>
      </c>
      <c r="CG25" s="58">
        <v>0</v>
      </c>
      <c r="CH25" s="58">
        <v>0</v>
      </c>
      <c r="CI25" s="58">
        <v>0</v>
      </c>
      <c r="CJ25" s="58">
        <v>0</v>
      </c>
      <c r="CK25" s="58">
        <v>0</v>
      </c>
      <c r="CL25" s="58">
        <v>0</v>
      </c>
      <c r="CM25" s="58">
        <v>0</v>
      </c>
      <c r="CN25" s="58">
        <v>0</v>
      </c>
      <c r="CO25" s="58">
        <v>0</v>
      </c>
      <c r="CP25" s="58">
        <v>0</v>
      </c>
      <c r="CQ25" s="58">
        <v>0</v>
      </c>
      <c r="CR25" s="58">
        <v>0</v>
      </c>
      <c r="CS25" s="60">
        <v>0</v>
      </c>
      <c r="CT25" s="60">
        <v>0</v>
      </c>
      <c r="CU25" s="60">
        <v>0</v>
      </c>
      <c r="CV25" s="60">
        <v>0</v>
      </c>
      <c r="CW25" s="60">
        <v>0</v>
      </c>
      <c r="CX25" s="58">
        <v>0</v>
      </c>
      <c r="CY25" s="58">
        <v>0</v>
      </c>
      <c r="CZ25" s="58">
        <v>0</v>
      </c>
      <c r="DA25" s="58">
        <v>0</v>
      </c>
      <c r="DB25" s="58">
        <v>0</v>
      </c>
      <c r="DC25" s="58">
        <v>0</v>
      </c>
      <c r="DD25" s="58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8" hidden="1" x14ac:dyDescent="0.25">
      <c r="A26" s="69" t="s">
        <v>147</v>
      </c>
      <c r="B26" s="8">
        <v>4648.2</v>
      </c>
      <c r="C26" s="8">
        <v>6047.5</v>
      </c>
      <c r="D26" s="8">
        <v>6834.3</v>
      </c>
      <c r="E26" s="8">
        <v>7237.6</v>
      </c>
      <c r="F26" s="8">
        <v>5911.3</v>
      </c>
      <c r="G26" s="9">
        <v>6088.2</v>
      </c>
      <c r="H26" s="9">
        <v>6184.82</v>
      </c>
      <c r="I26" s="9">
        <v>6277.65</v>
      </c>
      <c r="J26" s="8">
        <v>7027</v>
      </c>
      <c r="K26" s="8">
        <v>7305.3</v>
      </c>
      <c r="L26" s="8">
        <v>6470.9</v>
      </c>
      <c r="M26" s="8">
        <v>6655.5</v>
      </c>
      <c r="N26" s="8">
        <v>6982.7</v>
      </c>
      <c r="O26" s="8">
        <v>6749.1</v>
      </c>
      <c r="P26" s="8">
        <v>6539.6</v>
      </c>
      <c r="Q26" s="8">
        <v>6349.3</v>
      </c>
      <c r="R26" s="8">
        <v>6255.4</v>
      </c>
      <c r="S26" s="8">
        <v>6502.7</v>
      </c>
      <c r="T26" s="8">
        <v>6247.1</v>
      </c>
      <c r="U26" s="8">
        <v>6482.1</v>
      </c>
      <c r="V26" s="8">
        <f>[1]Feuil1!$U$132</f>
        <v>6571.3190315256797</v>
      </c>
      <c r="W26" s="8">
        <v>6623.3</v>
      </c>
      <c r="X26" s="8">
        <f>[2]Feuil1!$U$132</f>
        <v>6799.8714379897228</v>
      </c>
      <c r="Y26" s="8">
        <v>2510</v>
      </c>
      <c r="Z26" s="9">
        <v>2453</v>
      </c>
      <c r="AA26" s="36">
        <v>2510</v>
      </c>
      <c r="AB26" s="37">
        <v>2331.3000000000002</v>
      </c>
      <c r="AC26" s="37">
        <v>2306.8000000000002</v>
      </c>
      <c r="AD26" s="8">
        <v>2161.3000000000002</v>
      </c>
      <c r="AE26" s="8">
        <v>2098.1</v>
      </c>
      <c r="AF26" s="8">
        <v>2386.3000000000002</v>
      </c>
      <c r="AG26" s="9">
        <v>2350.5</v>
      </c>
      <c r="AH26" s="8">
        <v>2274.7518693699999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9">
        <v>0</v>
      </c>
      <c r="AU26" s="59">
        <v>0</v>
      </c>
      <c r="AV26" s="8">
        <v>35249.110903997767</v>
      </c>
      <c r="AW26" s="2" t="s">
        <v>73</v>
      </c>
      <c r="AX26" s="8" t="s">
        <v>73</v>
      </c>
      <c r="AY26" s="60">
        <v>0</v>
      </c>
      <c r="AZ26" s="8" t="s">
        <v>73</v>
      </c>
      <c r="BA26" s="8" t="s">
        <v>73</v>
      </c>
      <c r="BB26" s="60">
        <v>0</v>
      </c>
      <c r="BC26" s="60">
        <v>0</v>
      </c>
      <c r="BD26" s="60">
        <v>0</v>
      </c>
      <c r="BE26" s="60">
        <v>0</v>
      </c>
      <c r="BF26" s="60">
        <v>0</v>
      </c>
      <c r="BG26" s="8">
        <v>34645.412702115602</v>
      </c>
      <c r="BH26" s="9">
        <v>36108.044236239359</v>
      </c>
      <c r="BI26" s="2">
        <v>36854.083371851746</v>
      </c>
      <c r="BJ26" s="8">
        <v>39356.247709369505</v>
      </c>
      <c r="BK26" s="8">
        <v>43192.514066833035</v>
      </c>
      <c r="BL26" s="63">
        <v>45403.751170080148</v>
      </c>
      <c r="BM26" s="58">
        <v>37686.784901104103</v>
      </c>
      <c r="BN26" s="2">
        <v>37315.016338058762</v>
      </c>
      <c r="BO26" s="2">
        <v>36958.53288110382</v>
      </c>
      <c r="BP26" s="2">
        <v>36560.578493348803</v>
      </c>
      <c r="BQ26" s="2">
        <v>36343.25764221092</v>
      </c>
      <c r="BR26" s="2">
        <v>36363.206394003879</v>
      </c>
      <c r="BS26" s="2">
        <v>36363.206394003879</v>
      </c>
      <c r="BT26" s="2">
        <v>36377.825236401914</v>
      </c>
      <c r="BU26" s="2">
        <v>36579.584314843836</v>
      </c>
      <c r="BV26" s="2">
        <v>36786.90414917811</v>
      </c>
      <c r="BW26" s="2">
        <v>36854.083371851746</v>
      </c>
      <c r="BX26" s="2">
        <v>36108.044236239359</v>
      </c>
      <c r="BY26" s="2">
        <v>37137.430454577829</v>
      </c>
      <c r="BZ26" s="2">
        <v>37163.009975630615</v>
      </c>
      <c r="CA26" s="2">
        <v>36958.53288110382</v>
      </c>
      <c r="CB26" s="2">
        <v>38130.508636950406</v>
      </c>
      <c r="CC26" s="2">
        <v>38143.036081014216</v>
      </c>
      <c r="CD26" s="2">
        <v>38350.96880310421</v>
      </c>
      <c r="CE26" s="2">
        <v>38378.267869118208</v>
      </c>
      <c r="CF26" s="2">
        <v>38820.160241618207</v>
      </c>
      <c r="CG26" s="2">
        <v>38850.66048714731</v>
      </c>
      <c r="CH26" s="2">
        <v>39062.774880588149</v>
      </c>
      <c r="CI26" s="2">
        <v>39081.506899404092</v>
      </c>
      <c r="CJ26" s="2">
        <v>39099.63592104891</v>
      </c>
      <c r="CK26" s="2">
        <v>39356.247709369505</v>
      </c>
      <c r="CL26" s="2">
        <v>39699.89101427712</v>
      </c>
      <c r="CM26" s="2">
        <v>39723.015379271637</v>
      </c>
      <c r="CN26" s="2">
        <v>39949.221151489168</v>
      </c>
      <c r="CO26" s="2">
        <v>40014.03773517887</v>
      </c>
      <c r="CP26" s="2">
        <v>40059.699953354888</v>
      </c>
      <c r="CQ26" s="2">
        <v>40185.863234855446</v>
      </c>
      <c r="CR26" s="2">
        <v>40367.449673643379</v>
      </c>
      <c r="CS26" s="8">
        <v>40506.91426338561</v>
      </c>
      <c r="CT26" s="8">
        <v>40624.017996001065</v>
      </c>
      <c r="CU26" s="8">
        <v>40720.28310762233</v>
      </c>
      <c r="CV26" s="8">
        <v>41085.197591268727</v>
      </c>
      <c r="CW26" s="8">
        <v>43192.51406683305</v>
      </c>
      <c r="CX26" s="2">
        <v>43419.560569959438</v>
      </c>
      <c r="CY26" s="2">
        <v>43596.824554358478</v>
      </c>
      <c r="CZ26" s="2">
        <v>43955.254029264084</v>
      </c>
      <c r="DA26" s="2">
        <v>44129.208086760009</v>
      </c>
      <c r="DB26" s="2">
        <v>44324.417106167195</v>
      </c>
      <c r="DC26" s="2">
        <v>44450.166019098018</v>
      </c>
      <c r="DD26" s="2">
        <v>44618.70592895578</v>
      </c>
      <c r="DE26" s="63">
        <v>44805.203859925939</v>
      </c>
      <c r="DF26" s="63">
        <v>44973.099168722358</v>
      </c>
      <c r="DG26" s="63">
        <v>45110.763614140014</v>
      </c>
      <c r="DH26" s="63">
        <v>45250.005522449123</v>
      </c>
      <c r="DI26" s="63">
        <v>45403.751170080148</v>
      </c>
    </row>
    <row r="27" spans="1:113" hidden="1" x14ac:dyDescent="0.25">
      <c r="A27" s="69" t="s">
        <v>0</v>
      </c>
      <c r="B27" s="8"/>
      <c r="C27" s="8"/>
      <c r="D27" s="8"/>
      <c r="E27" s="8"/>
      <c r="F27" s="8"/>
      <c r="G27" s="9"/>
      <c r="H27" s="9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9"/>
      <c r="AA27" s="2"/>
      <c r="AB27" s="7"/>
      <c r="AC27" s="7"/>
      <c r="AD27" s="8"/>
      <c r="AE27" s="8"/>
      <c r="AF27" s="8"/>
      <c r="AG27" s="9"/>
      <c r="AH27" s="8"/>
      <c r="AI27" s="8"/>
      <c r="AJ27" s="8"/>
      <c r="AK27" s="8"/>
      <c r="AL27" s="8"/>
      <c r="AM27" s="8"/>
      <c r="AN27" s="8"/>
      <c r="AO27" s="8"/>
      <c r="AP27" s="9"/>
      <c r="AQ27" s="28"/>
      <c r="AR27" s="8"/>
      <c r="AS27" s="8"/>
      <c r="AT27" s="9"/>
      <c r="AU27" s="8"/>
      <c r="AV27" s="8"/>
      <c r="AW27" s="2"/>
      <c r="AX27" s="8"/>
      <c r="AY27" s="7"/>
      <c r="AZ27" s="8"/>
      <c r="BA27" s="8"/>
      <c r="BB27" s="8"/>
      <c r="BC27" s="8"/>
      <c r="BD27" s="8"/>
      <c r="BE27" s="8"/>
      <c r="BF27" s="8"/>
      <c r="BG27" s="8"/>
      <c r="BH27" s="9"/>
      <c r="BI27" s="2"/>
      <c r="BJ27" s="8"/>
      <c r="BK27" s="8"/>
      <c r="BL27" s="63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8"/>
      <c r="CT27" s="8"/>
      <c r="CU27" s="8"/>
      <c r="CV27" s="8"/>
      <c r="CW27" s="8"/>
      <c r="CX27" s="2"/>
      <c r="CY27" s="2"/>
      <c r="CZ27" s="2"/>
      <c r="DA27" s="2"/>
      <c r="DB27" s="2"/>
      <c r="DC27" s="2"/>
      <c r="DD27" s="2"/>
      <c r="DE27" s="63"/>
      <c r="DF27" s="63"/>
      <c r="DG27" s="63"/>
      <c r="DH27" s="63"/>
      <c r="DI27" s="63"/>
    </row>
    <row r="28" spans="1:113" hidden="1" x14ac:dyDescent="0.25">
      <c r="A28" s="69" t="s">
        <v>138</v>
      </c>
      <c r="B28" s="32">
        <f t="shared" ref="B28:G28" si="71">SUM(B30:B31)</f>
        <v>109315.90000000001</v>
      </c>
      <c r="C28" s="32">
        <f t="shared" si="71"/>
        <v>141742.79999999999</v>
      </c>
      <c r="D28" s="32">
        <f t="shared" si="71"/>
        <v>161209.29999999999</v>
      </c>
      <c r="E28" s="32">
        <f t="shared" si="71"/>
        <v>174071.1</v>
      </c>
      <c r="F28" s="33">
        <f t="shared" si="71"/>
        <v>156690.5</v>
      </c>
      <c r="G28" s="33">
        <f t="shared" si="71"/>
        <v>174142.64</v>
      </c>
      <c r="H28" s="33">
        <f t="shared" ref="H28:M28" si="72">SUM(H30:H31)</f>
        <v>178207.07</v>
      </c>
      <c r="I28" s="33">
        <f t="shared" si="72"/>
        <v>181502.76</v>
      </c>
      <c r="J28" s="32">
        <f t="shared" si="72"/>
        <v>203302.5</v>
      </c>
      <c r="K28" s="32">
        <f t="shared" si="72"/>
        <v>210265.1</v>
      </c>
      <c r="L28" s="32">
        <f t="shared" si="72"/>
        <v>206787.6</v>
      </c>
      <c r="M28" s="32">
        <f t="shared" si="72"/>
        <v>212364.3</v>
      </c>
      <c r="N28" s="32">
        <f t="shared" ref="N28:T28" si="73">SUM(N30:N31)</f>
        <v>220180.3</v>
      </c>
      <c r="O28" s="32">
        <f t="shared" si="73"/>
        <v>215633.5</v>
      </c>
      <c r="P28" s="32">
        <f t="shared" si="73"/>
        <v>210735.5</v>
      </c>
      <c r="Q28" s="32">
        <f t="shared" si="73"/>
        <v>208864.3</v>
      </c>
      <c r="R28" s="32">
        <f t="shared" si="73"/>
        <v>206636.40000000002</v>
      </c>
      <c r="S28" s="32">
        <f t="shared" si="73"/>
        <v>214612.59999999998</v>
      </c>
      <c r="T28" s="32">
        <f t="shared" si="73"/>
        <v>208752.3</v>
      </c>
      <c r="U28" s="32">
        <f t="shared" ref="U28:AH28" si="74">SUM(U30:U31)</f>
        <v>212060.79999999999</v>
      </c>
      <c r="V28" s="32">
        <f t="shared" si="74"/>
        <v>216702.44633522094</v>
      </c>
      <c r="W28" s="32">
        <f t="shared" si="74"/>
        <v>217717.40000000002</v>
      </c>
      <c r="X28" s="32">
        <f t="shared" si="74"/>
        <v>243498.86348708332</v>
      </c>
      <c r="Y28" s="32">
        <f t="shared" si="74"/>
        <v>48900</v>
      </c>
      <c r="Z28" s="32">
        <f t="shared" si="74"/>
        <v>49022.8</v>
      </c>
      <c r="AA28" s="32">
        <f t="shared" si="74"/>
        <v>48900</v>
      </c>
      <c r="AB28" s="32">
        <f t="shared" si="74"/>
        <v>47140.3</v>
      </c>
      <c r="AC28" s="32">
        <f t="shared" si="74"/>
        <v>46820.5</v>
      </c>
      <c r="AD28" s="32">
        <f t="shared" si="74"/>
        <v>45752.2</v>
      </c>
      <c r="AE28" s="32">
        <f t="shared" si="74"/>
        <v>45290.2</v>
      </c>
      <c r="AF28" s="32">
        <f t="shared" si="74"/>
        <v>48448.7</v>
      </c>
      <c r="AG28" s="32">
        <f t="shared" si="74"/>
        <v>48255.199999999997</v>
      </c>
      <c r="AH28" s="32">
        <f t="shared" si="74"/>
        <v>47454.843391965434</v>
      </c>
      <c r="AI28" s="8">
        <f t="shared" ref="AI28:AR28" si="75">SUM(AI30:AI31)</f>
        <v>47805.78048763697</v>
      </c>
      <c r="AJ28" s="8">
        <f t="shared" si="75"/>
        <v>48366.982594603855</v>
      </c>
      <c r="AK28" s="8">
        <f t="shared" si="75"/>
        <v>48955.705742607861</v>
      </c>
      <c r="AL28" s="8">
        <f t="shared" si="75"/>
        <v>49575.177132857214</v>
      </c>
      <c r="AM28" s="8">
        <f t="shared" si="75"/>
        <v>49636.26898737326</v>
      </c>
      <c r="AN28" s="8">
        <f t="shared" si="75"/>
        <v>49773.286771789717</v>
      </c>
      <c r="AO28" s="8">
        <f t="shared" si="75"/>
        <v>49840.693933079827</v>
      </c>
      <c r="AP28" s="8">
        <f t="shared" si="75"/>
        <v>50497.407064070394</v>
      </c>
      <c r="AQ28" s="8">
        <f t="shared" si="75"/>
        <v>49160.973490185497</v>
      </c>
      <c r="AR28" s="8">
        <f t="shared" si="75"/>
        <v>50411.939345179431</v>
      </c>
      <c r="AS28" s="8">
        <f t="shared" ref="AS28:BB28" si="76">SUM(AS30:AS31)</f>
        <v>51612.824727155996</v>
      </c>
      <c r="AT28" s="9">
        <f t="shared" si="76"/>
        <v>52306.745385256312</v>
      </c>
      <c r="AU28" s="8">
        <f>SUM(AU30:AU31)</f>
        <v>52306.824102411752</v>
      </c>
      <c r="AV28" s="8">
        <f>SUM(AV30:AV31)</f>
        <v>58358.214570016389</v>
      </c>
      <c r="AW28" s="2">
        <f t="shared" si="76"/>
        <v>52940.369808703443</v>
      </c>
      <c r="AX28" s="8">
        <f t="shared" si="76"/>
        <v>54277.56730203527</v>
      </c>
      <c r="AY28" s="7">
        <f>SUM(AY30:AY31)</f>
        <v>54296.370701615262</v>
      </c>
      <c r="AZ28" s="8">
        <f>SUM(AZ30:AZ31)</f>
        <v>53958.661937431309</v>
      </c>
      <c r="BA28" s="8">
        <f>SUM(BA30:BA31)</f>
        <v>53875.188089470976</v>
      </c>
      <c r="BB28" s="8">
        <f t="shared" si="76"/>
        <v>53919.41130366236</v>
      </c>
      <c r="BC28" s="8">
        <f>SUM(BC30:BC31)</f>
        <v>54460.874060687594</v>
      </c>
      <c r="BD28" s="8">
        <f>SUM(BD30:BD31)</f>
        <v>55052.438746268926</v>
      </c>
      <c r="BE28" s="8">
        <f>SUM(BE30:BE31)</f>
        <v>56216.261288359674</v>
      </c>
      <c r="BF28" s="8">
        <f>SUM(BF30:BF31)</f>
        <v>56833.896404473409</v>
      </c>
      <c r="BG28" s="8">
        <f t="shared" ref="BG28:BQ28" si="77">SUM(BG30:BG31)</f>
        <v>56995.483668547706</v>
      </c>
      <c r="BH28" s="9">
        <f t="shared" si="77"/>
        <v>59145.012308531092</v>
      </c>
      <c r="BI28" s="2">
        <f>SUM(BI30:BI31)</f>
        <v>57812.423358596927</v>
      </c>
      <c r="BJ28" s="8">
        <f t="shared" ref="BJ28" si="78">SUM(BJ30:BJ31)</f>
        <v>54218.043285457323</v>
      </c>
      <c r="BK28" s="8">
        <f>SUM(BK30:BK31)</f>
        <v>52726.154836860078</v>
      </c>
      <c r="BL28" s="63">
        <f t="shared" ref="BL28" si="79">SUM(BL30:BL31)</f>
        <v>52571.955029237826</v>
      </c>
      <c r="BM28" s="2">
        <f t="shared" si="77"/>
        <v>61418.531240798591</v>
      </c>
      <c r="BN28" s="2">
        <f t="shared" si="77"/>
        <v>58423.54393023868</v>
      </c>
      <c r="BO28" s="2">
        <f t="shared" si="77"/>
        <v>57858.220473376714</v>
      </c>
      <c r="BP28" s="2">
        <f t="shared" si="77"/>
        <v>57047.089103291932</v>
      </c>
      <c r="BQ28" s="2">
        <f t="shared" si="77"/>
        <v>57288.753626662961</v>
      </c>
      <c r="BR28" s="2">
        <f>SUM(BR30:BR31)</f>
        <v>57021.148518128044</v>
      </c>
      <c r="BS28" s="2">
        <f t="shared" ref="BS28:BY28" si="80">SUM(BS30:BS31)</f>
        <v>57015.374675537518</v>
      </c>
      <c r="BT28" s="2">
        <f t="shared" si="80"/>
        <v>57137.445729903149</v>
      </c>
      <c r="BU28" s="2">
        <f t="shared" si="80"/>
        <v>57812.156237643678</v>
      </c>
      <c r="BV28" s="2">
        <f t="shared" si="80"/>
        <v>57508.698439951717</v>
      </c>
      <c r="BW28" s="2">
        <f t="shared" ref="BW28" si="81">SUM(BW30:BW31)</f>
        <v>57812.423358596927</v>
      </c>
      <c r="BX28" s="2">
        <f t="shared" si="80"/>
        <v>59145.012308531092</v>
      </c>
      <c r="BY28" s="2">
        <f t="shared" si="80"/>
        <v>57323.964247443233</v>
      </c>
      <c r="BZ28" s="2">
        <f>SUM(BZ30:BZ31)</f>
        <v>57508.479660860161</v>
      </c>
      <c r="CA28" s="2">
        <f t="shared" ref="CA28:CK28" si="82">SUM(CA30:CA31)</f>
        <v>57858.220473376714</v>
      </c>
      <c r="CB28" s="2">
        <f t="shared" si="82"/>
        <v>57824.769643502819</v>
      </c>
      <c r="CC28" s="2">
        <f t="shared" si="82"/>
        <v>56775.458378728581</v>
      </c>
      <c r="CD28" s="2">
        <f t="shared" si="82"/>
        <v>57864.843555090789</v>
      </c>
      <c r="CE28" s="2">
        <f t="shared" si="82"/>
        <v>57755.506521844378</v>
      </c>
      <c r="CF28" s="2">
        <f t="shared" si="82"/>
        <v>57232.535785144777</v>
      </c>
      <c r="CG28" s="2">
        <f t="shared" si="82"/>
        <v>56674.146663222731</v>
      </c>
      <c r="CH28" s="2">
        <f t="shared" si="82"/>
        <v>55811.47668113852</v>
      </c>
      <c r="CI28" s="2">
        <f t="shared" si="82"/>
        <v>55223.844370972627</v>
      </c>
      <c r="CJ28" s="2">
        <f t="shared" si="82"/>
        <v>54543.6511483145</v>
      </c>
      <c r="CK28" s="2">
        <f t="shared" si="82"/>
        <v>54218.043285457323</v>
      </c>
      <c r="CL28" s="2">
        <f t="shared" ref="CL28:CT28" si="83">SUM(CL30:CL31)</f>
        <v>52600.705808971499</v>
      </c>
      <c r="CM28" s="2">
        <f t="shared" si="83"/>
        <v>52230.301958226766</v>
      </c>
      <c r="CN28" s="2">
        <f t="shared" si="83"/>
        <v>51296.70580634108</v>
      </c>
      <c r="CO28" s="2">
        <f t="shared" si="83"/>
        <v>51171.748989122476</v>
      </c>
      <c r="CP28" s="2">
        <f t="shared" si="83"/>
        <v>52044.719101343406</v>
      </c>
      <c r="CQ28" s="2">
        <f t="shared" si="83"/>
        <v>52199.491207784493</v>
      </c>
      <c r="CR28" s="2">
        <f t="shared" si="83"/>
        <v>51578.972310256097</v>
      </c>
      <c r="CS28" s="8">
        <f t="shared" si="83"/>
        <v>52031.758688122653</v>
      </c>
      <c r="CT28" s="8">
        <f t="shared" si="83"/>
        <v>52365.077148315999</v>
      </c>
      <c r="CU28" s="8">
        <f t="shared" ref="CU28:DB28" si="84">SUM(CU30:CU31)</f>
        <v>52474.607137364619</v>
      </c>
      <c r="CV28" s="8">
        <f t="shared" si="84"/>
        <v>52077.197069476257</v>
      </c>
      <c r="CW28" s="8">
        <f t="shared" si="84"/>
        <v>52726.154836860078</v>
      </c>
      <c r="CX28" s="2">
        <f t="shared" si="84"/>
        <v>52381.837629130365</v>
      </c>
      <c r="CY28" s="2">
        <f t="shared" si="84"/>
        <v>53030.869972169297</v>
      </c>
      <c r="CZ28" s="2">
        <f t="shared" ref="CZ28:DA28" si="85">SUM(CZ30:CZ31)</f>
        <v>53255.899484306028</v>
      </c>
      <c r="DA28" s="2">
        <f t="shared" si="85"/>
        <v>53991.158975791543</v>
      </c>
      <c r="DB28" s="2">
        <f t="shared" si="84"/>
        <v>54259.210300307561</v>
      </c>
      <c r="DC28" s="2">
        <f t="shared" ref="DC28:DD28" si="86">SUM(DC30:DC31)</f>
        <v>54272.587348129615</v>
      </c>
      <c r="DD28" s="2">
        <f t="shared" si="86"/>
        <v>53321.618021230723</v>
      </c>
      <c r="DE28" s="63">
        <f t="shared" ref="DE28" si="87">SUM(DE30:DE31)</f>
        <v>53841.892829930017</v>
      </c>
      <c r="DF28" s="63">
        <f t="shared" ref="DF28:DI28" si="88">SUM(DF30:DF31)</f>
        <v>54090.848661462769</v>
      </c>
      <c r="DG28" s="63">
        <f t="shared" ref="DG28:DH28" si="89">SUM(DG30:DG31)</f>
        <v>53578.73825736087</v>
      </c>
      <c r="DH28" s="63">
        <f t="shared" si="89"/>
        <v>53135.631938916653</v>
      </c>
      <c r="DI28" s="63">
        <f t="shared" si="88"/>
        <v>52571.955029237826</v>
      </c>
    </row>
    <row r="29" spans="1:113" hidden="1" x14ac:dyDescent="0.25">
      <c r="A29" s="68"/>
      <c r="B29" s="8"/>
      <c r="C29" s="8"/>
      <c r="D29" s="8"/>
      <c r="E29" s="8"/>
      <c r="F29" s="8"/>
      <c r="G29" s="9"/>
      <c r="H29" s="9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9"/>
      <c r="AA29" s="2"/>
      <c r="AB29" s="7"/>
      <c r="AC29" s="7"/>
      <c r="AD29" s="8"/>
      <c r="AE29" s="8"/>
      <c r="AF29" s="8"/>
      <c r="AG29" s="9"/>
      <c r="AH29" s="8"/>
      <c r="AI29" s="8"/>
      <c r="AJ29" s="8"/>
      <c r="AK29" s="8"/>
      <c r="AL29" s="8"/>
      <c r="AM29" s="8"/>
      <c r="AN29" s="8"/>
      <c r="AO29" s="8"/>
      <c r="AP29" s="9"/>
      <c r="AQ29" s="28"/>
      <c r="AR29" s="8"/>
      <c r="AS29" s="8"/>
      <c r="AT29" s="9"/>
      <c r="AU29" s="8"/>
      <c r="AV29" s="8"/>
      <c r="AW29" s="2"/>
      <c r="AX29" s="8"/>
      <c r="AY29" s="7"/>
      <c r="AZ29" s="8"/>
      <c r="BA29" s="8"/>
      <c r="BB29" s="8"/>
      <c r="BC29" s="8"/>
      <c r="BD29" s="8"/>
      <c r="BE29" s="8"/>
      <c r="BF29" s="8"/>
      <c r="BG29" s="8"/>
      <c r="BH29" s="9"/>
      <c r="BI29" s="2"/>
      <c r="BJ29" s="8"/>
      <c r="BK29" s="8"/>
      <c r="BL29" s="63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8"/>
      <c r="CT29" s="8"/>
      <c r="CU29" s="8"/>
      <c r="CV29" s="8"/>
      <c r="CW29" s="8"/>
      <c r="CX29" s="2"/>
      <c r="CY29" s="2"/>
      <c r="CZ29" s="2"/>
      <c r="DA29" s="2"/>
      <c r="DB29" s="2"/>
      <c r="DC29" s="2"/>
      <c r="DD29" s="2"/>
      <c r="DE29" s="63"/>
      <c r="DF29" s="63"/>
      <c r="DG29" s="63"/>
      <c r="DH29" s="63"/>
      <c r="DI29" s="63"/>
    </row>
    <row r="30" spans="1:113" ht="18" hidden="1" x14ac:dyDescent="0.25">
      <c r="A30" s="69" t="s">
        <v>12</v>
      </c>
      <c r="B30" s="8">
        <v>65778.100000000006</v>
      </c>
      <c r="C30" s="8">
        <v>82394.5</v>
      </c>
      <c r="D30" s="8">
        <v>88938.4</v>
      </c>
      <c r="E30" s="8">
        <v>91103.5</v>
      </c>
      <c r="F30" s="8">
        <v>76156.2</v>
      </c>
      <c r="G30" s="9">
        <v>78293.509999999995</v>
      </c>
      <c r="H30" s="9">
        <v>78898.44</v>
      </c>
      <c r="I30" s="9">
        <v>79554.47</v>
      </c>
      <c r="J30" s="8">
        <v>87305.7</v>
      </c>
      <c r="K30" s="8">
        <v>89881.8</v>
      </c>
      <c r="L30" s="8">
        <v>88140.800000000003</v>
      </c>
      <c r="M30" s="8">
        <v>90246</v>
      </c>
      <c r="N30" s="8">
        <v>93115.6</v>
      </c>
      <c r="O30" s="8">
        <v>91160.6</v>
      </c>
      <c r="P30" s="8">
        <v>88983.5</v>
      </c>
      <c r="Q30" s="8">
        <v>88483.6</v>
      </c>
      <c r="R30" s="8">
        <v>87596.3</v>
      </c>
      <c r="S30" s="8">
        <v>89840.4</v>
      </c>
      <c r="T30" s="8">
        <v>87014.8</v>
      </c>
      <c r="U30" s="8">
        <v>87976.5</v>
      </c>
      <c r="V30" s="8">
        <f>[1]Feuil1!$U$140</f>
        <v>89678.446238003366</v>
      </c>
      <c r="W30" s="8">
        <v>90046.6</v>
      </c>
      <c r="X30" s="8">
        <f>[2]Feuil1!$U$140</f>
        <v>91249.723227014212</v>
      </c>
      <c r="Y30" s="58">
        <v>0</v>
      </c>
      <c r="Z30" s="8" t="s">
        <v>73</v>
      </c>
      <c r="AA30" s="8" t="s">
        <v>73</v>
      </c>
      <c r="AB30" s="8" t="s">
        <v>73</v>
      </c>
      <c r="AC30" s="8" t="s">
        <v>73</v>
      </c>
      <c r="AD30" s="8" t="s">
        <v>73</v>
      </c>
      <c r="AE30" s="8" t="s">
        <v>73</v>
      </c>
      <c r="AF30" s="8" t="s">
        <v>73</v>
      </c>
      <c r="AG30" s="9" t="s">
        <v>73</v>
      </c>
      <c r="AH30" s="59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0</v>
      </c>
      <c r="AQ30" s="58">
        <v>0</v>
      </c>
      <c r="AR30" s="58">
        <v>0</v>
      </c>
      <c r="AS30" s="58">
        <v>0</v>
      </c>
      <c r="AT30" s="58">
        <v>0</v>
      </c>
      <c r="AU30" s="60">
        <v>0</v>
      </c>
      <c r="AV30" s="61">
        <v>0</v>
      </c>
      <c r="AW30" s="58">
        <v>0</v>
      </c>
      <c r="AX30" s="60">
        <v>0</v>
      </c>
      <c r="AY30" s="61">
        <v>0</v>
      </c>
      <c r="AZ30" s="58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58">
        <v>0</v>
      </c>
      <c r="BI30" s="58">
        <v>0</v>
      </c>
      <c r="BJ30" s="60">
        <v>0</v>
      </c>
      <c r="BK30" s="60">
        <v>0</v>
      </c>
      <c r="BL30" s="70">
        <v>0</v>
      </c>
      <c r="BM30" s="58">
        <v>0</v>
      </c>
      <c r="BN30" s="58">
        <v>0</v>
      </c>
      <c r="BO30" s="58">
        <v>0</v>
      </c>
      <c r="BP30" s="58">
        <v>0</v>
      </c>
      <c r="BQ30" s="58">
        <v>0</v>
      </c>
      <c r="BR30" s="58">
        <v>0</v>
      </c>
      <c r="BS30" s="58">
        <v>0</v>
      </c>
      <c r="BT30" s="58">
        <v>0</v>
      </c>
      <c r="BU30" s="58">
        <v>0</v>
      </c>
      <c r="BV30" s="58">
        <v>0</v>
      </c>
      <c r="BW30" s="58">
        <v>0</v>
      </c>
      <c r="BX30" s="58">
        <v>0</v>
      </c>
      <c r="BY30" s="58">
        <v>0</v>
      </c>
      <c r="BZ30" s="58">
        <v>0</v>
      </c>
      <c r="CA30" s="58">
        <v>0</v>
      </c>
      <c r="CB30" s="58">
        <v>0</v>
      </c>
      <c r="CC30" s="58">
        <v>0</v>
      </c>
      <c r="CD30" s="58">
        <v>0</v>
      </c>
      <c r="CE30" s="58">
        <v>0</v>
      </c>
      <c r="CF30" s="58">
        <v>0</v>
      </c>
      <c r="CG30" s="58">
        <v>0</v>
      </c>
      <c r="CH30" s="58">
        <v>0</v>
      </c>
      <c r="CI30" s="58">
        <v>0</v>
      </c>
      <c r="CJ30" s="58">
        <v>0</v>
      </c>
      <c r="CK30" s="58">
        <v>0</v>
      </c>
      <c r="CL30" s="58">
        <v>0</v>
      </c>
      <c r="CM30" s="58">
        <v>0</v>
      </c>
      <c r="CN30" s="58">
        <v>0</v>
      </c>
      <c r="CO30" s="58">
        <v>0</v>
      </c>
      <c r="CP30" s="58">
        <v>0</v>
      </c>
      <c r="CQ30" s="58">
        <v>0</v>
      </c>
      <c r="CR30" s="58">
        <v>0</v>
      </c>
      <c r="CS30" s="60">
        <v>0</v>
      </c>
      <c r="CT30" s="60">
        <v>0</v>
      </c>
      <c r="CU30" s="60">
        <v>0</v>
      </c>
      <c r="CV30" s="60">
        <v>0</v>
      </c>
      <c r="CW30" s="60">
        <v>0</v>
      </c>
      <c r="CX30" s="58">
        <v>0</v>
      </c>
      <c r="CY30" s="58">
        <v>0</v>
      </c>
      <c r="CZ30" s="58">
        <v>0</v>
      </c>
      <c r="DA30" s="58">
        <v>0</v>
      </c>
      <c r="DB30" s="58">
        <v>0</v>
      </c>
      <c r="DC30" s="58">
        <v>0</v>
      </c>
      <c r="DD30" s="58">
        <v>0</v>
      </c>
      <c r="DE30" s="59">
        <v>0</v>
      </c>
      <c r="DF30" s="70">
        <v>0</v>
      </c>
      <c r="DG30" s="70">
        <v>0</v>
      </c>
      <c r="DH30" s="70">
        <v>0</v>
      </c>
      <c r="DI30" s="70">
        <v>0</v>
      </c>
    </row>
    <row r="31" spans="1:113" hidden="1" x14ac:dyDescent="0.25">
      <c r="A31" s="69" t="s">
        <v>153</v>
      </c>
      <c r="B31" s="8">
        <v>43537.8</v>
      </c>
      <c r="C31" s="8">
        <v>59348.3</v>
      </c>
      <c r="D31" s="8">
        <v>72270.899999999994</v>
      </c>
      <c r="E31" s="8">
        <v>82967.600000000006</v>
      </c>
      <c r="F31" s="8">
        <v>80534.3</v>
      </c>
      <c r="G31" s="9">
        <v>95849.13</v>
      </c>
      <c r="H31" s="9">
        <v>99308.63</v>
      </c>
      <c r="I31" s="9">
        <v>101948.29</v>
      </c>
      <c r="J31" s="8">
        <v>115996.8</v>
      </c>
      <c r="K31" s="8">
        <v>120383.3</v>
      </c>
      <c r="L31" s="8">
        <v>118646.8</v>
      </c>
      <c r="M31" s="8">
        <v>122118.3</v>
      </c>
      <c r="N31" s="8">
        <v>127064.7</v>
      </c>
      <c r="O31" s="8">
        <v>124472.9</v>
      </c>
      <c r="P31" s="8">
        <v>121752</v>
      </c>
      <c r="Q31" s="8">
        <v>120380.7</v>
      </c>
      <c r="R31" s="8">
        <v>119040.1</v>
      </c>
      <c r="S31" s="8">
        <v>124772.2</v>
      </c>
      <c r="T31" s="8">
        <v>121737.5</v>
      </c>
      <c r="U31" s="8">
        <v>124084.3</v>
      </c>
      <c r="V31" s="8">
        <f>[1]Feuil1!$U$149</f>
        <v>127024.00009721759</v>
      </c>
      <c r="W31" s="8">
        <v>127670.8</v>
      </c>
      <c r="X31" s="8">
        <f>[2]Feuil1!$U$149</f>
        <v>152249.14026006911</v>
      </c>
      <c r="Y31" s="8">
        <v>48900</v>
      </c>
      <c r="Z31" s="9">
        <v>49022.8</v>
      </c>
      <c r="AA31" s="36">
        <v>48900</v>
      </c>
      <c r="AB31" s="37">
        <v>47140.3</v>
      </c>
      <c r="AC31" s="37">
        <v>46820.5</v>
      </c>
      <c r="AD31" s="8">
        <v>45752.2</v>
      </c>
      <c r="AE31" s="8">
        <v>45290.2</v>
      </c>
      <c r="AF31" s="8">
        <v>48448.7</v>
      </c>
      <c r="AG31" s="9">
        <v>48255.199999999997</v>
      </c>
      <c r="AH31" s="8">
        <v>47454.843391965434</v>
      </c>
      <c r="AI31" s="8">
        <v>47805.78048763697</v>
      </c>
      <c r="AJ31" s="8">
        <v>48366.982594603855</v>
      </c>
      <c r="AK31" s="8">
        <v>48955.705742607861</v>
      </c>
      <c r="AL31" s="8">
        <v>49575.177132857214</v>
      </c>
      <c r="AM31" s="8">
        <v>49636.26898737326</v>
      </c>
      <c r="AN31" s="8">
        <v>49773.286771789717</v>
      </c>
      <c r="AO31" s="8">
        <v>49840.693933079827</v>
      </c>
      <c r="AP31" s="9">
        <v>50497.407064070394</v>
      </c>
      <c r="AQ31" s="28">
        <v>49160.973490185497</v>
      </c>
      <c r="AR31" s="8">
        <v>50411.939345179431</v>
      </c>
      <c r="AS31" s="8">
        <v>51612.824727155996</v>
      </c>
      <c r="AT31" s="9">
        <v>52306.745385256312</v>
      </c>
      <c r="AU31" s="8">
        <v>52306.824102411752</v>
      </c>
      <c r="AV31" s="8">
        <v>58358.214570016389</v>
      </c>
      <c r="AW31" s="9">
        <v>52940.369808703443</v>
      </c>
      <c r="AX31" s="8">
        <v>54277.56730203527</v>
      </c>
      <c r="AY31" s="7">
        <v>54296.370701615262</v>
      </c>
      <c r="AZ31" s="8">
        <v>53958.661937431309</v>
      </c>
      <c r="BA31" s="8">
        <v>53875.188089470976</v>
      </c>
      <c r="BB31" s="8">
        <v>53919.41130366236</v>
      </c>
      <c r="BC31" s="8">
        <v>54460.874060687594</v>
      </c>
      <c r="BD31" s="8">
        <v>55052.438746268926</v>
      </c>
      <c r="BE31" s="8">
        <v>56216.261288359674</v>
      </c>
      <c r="BF31" s="8">
        <v>56833.896404473409</v>
      </c>
      <c r="BG31" s="8">
        <v>56995.483668547706</v>
      </c>
      <c r="BH31" s="9">
        <v>59145.012308531092</v>
      </c>
      <c r="BI31" s="2">
        <v>57812.423358596927</v>
      </c>
      <c r="BJ31" s="8">
        <v>54218.043285457323</v>
      </c>
      <c r="BK31" s="8">
        <v>52726.154836860078</v>
      </c>
      <c r="BL31" s="63">
        <v>52571.955029237826</v>
      </c>
      <c r="BM31" s="2">
        <v>61418.531240798591</v>
      </c>
      <c r="BN31" s="2">
        <v>58423.54393023868</v>
      </c>
      <c r="BO31" s="2">
        <v>57858.220473376714</v>
      </c>
      <c r="BP31" s="2">
        <v>57047.089103291932</v>
      </c>
      <c r="BQ31" s="2">
        <v>57288.753626662961</v>
      </c>
      <c r="BR31" s="2">
        <v>57021.148518128044</v>
      </c>
      <c r="BS31" s="2">
        <v>57015.374675537518</v>
      </c>
      <c r="BT31" s="2">
        <v>57137.445729903149</v>
      </c>
      <c r="BU31" s="2">
        <v>57812.156237643678</v>
      </c>
      <c r="BV31" s="2">
        <v>57508.698439951717</v>
      </c>
      <c r="BW31" s="2">
        <v>57812.423358596927</v>
      </c>
      <c r="BX31" s="2">
        <v>59145.012308531092</v>
      </c>
      <c r="BY31" s="2">
        <v>57323.964247443233</v>
      </c>
      <c r="BZ31" s="2">
        <v>57508.479660860161</v>
      </c>
      <c r="CA31" s="2">
        <v>57858.220473376714</v>
      </c>
      <c r="CB31" s="2">
        <v>57824.769643502819</v>
      </c>
      <c r="CC31" s="2">
        <v>56775.458378728581</v>
      </c>
      <c r="CD31" s="2">
        <v>57864.843555090789</v>
      </c>
      <c r="CE31" s="2">
        <v>57755.506521844378</v>
      </c>
      <c r="CF31" s="2">
        <v>57232.535785144777</v>
      </c>
      <c r="CG31" s="2">
        <v>56674.146663222731</v>
      </c>
      <c r="CH31" s="2">
        <v>55811.47668113852</v>
      </c>
      <c r="CI31" s="2">
        <v>55223.844370972627</v>
      </c>
      <c r="CJ31" s="2">
        <v>54543.6511483145</v>
      </c>
      <c r="CK31" s="2">
        <v>54218.043285457323</v>
      </c>
      <c r="CL31" s="2">
        <v>52600.705808971499</v>
      </c>
      <c r="CM31" s="2">
        <v>52230.301958226766</v>
      </c>
      <c r="CN31" s="2">
        <v>51296.70580634108</v>
      </c>
      <c r="CO31" s="2">
        <v>51171.748989122476</v>
      </c>
      <c r="CP31" s="2">
        <v>52044.719101343406</v>
      </c>
      <c r="CQ31" s="2">
        <v>52199.491207784493</v>
      </c>
      <c r="CR31" s="2">
        <v>51578.972310256097</v>
      </c>
      <c r="CS31" s="8">
        <v>52031.758688122653</v>
      </c>
      <c r="CT31" s="8">
        <v>52365.077148315999</v>
      </c>
      <c r="CU31" s="8">
        <v>52474.607137364619</v>
      </c>
      <c r="CV31" s="8">
        <v>52077.197069476257</v>
      </c>
      <c r="CW31" s="8">
        <v>52726.154836860078</v>
      </c>
      <c r="CX31" s="2">
        <v>52381.837629130365</v>
      </c>
      <c r="CY31" s="2">
        <v>53030.869972169297</v>
      </c>
      <c r="CZ31" s="2">
        <v>53255.899484306028</v>
      </c>
      <c r="DA31" s="2">
        <v>53991.158975791543</v>
      </c>
      <c r="DB31" s="2">
        <v>54259.210300307561</v>
      </c>
      <c r="DC31" s="2">
        <v>54272.587348129615</v>
      </c>
      <c r="DD31" s="2">
        <v>53321.618021230723</v>
      </c>
      <c r="DE31" s="63">
        <v>53841.892829930017</v>
      </c>
      <c r="DF31" s="63">
        <v>54090.848661462769</v>
      </c>
      <c r="DG31" s="63">
        <v>53578.73825736087</v>
      </c>
      <c r="DH31" s="63">
        <v>53135.631938916653</v>
      </c>
      <c r="DI31" s="63">
        <v>52571.955029237826</v>
      </c>
    </row>
    <row r="32" spans="1:113" hidden="1" x14ac:dyDescent="0.25">
      <c r="A32" s="68"/>
      <c r="B32" s="8"/>
      <c r="C32" s="8"/>
      <c r="D32" s="8"/>
      <c r="E32" s="8"/>
      <c r="F32" s="8"/>
      <c r="G32" s="9"/>
      <c r="H32" s="9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9"/>
      <c r="AA32" s="2"/>
      <c r="AB32" s="7"/>
      <c r="AC32" s="7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  <c r="AQ32" s="28"/>
      <c r="AR32" s="8"/>
      <c r="AS32" s="8"/>
      <c r="AT32" s="8"/>
      <c r="AU32" s="8"/>
      <c r="AV32" s="8"/>
      <c r="AW32" s="9"/>
      <c r="AX32" s="8"/>
      <c r="AY32" s="7"/>
      <c r="AZ32" s="8"/>
      <c r="BA32" s="8"/>
      <c r="BB32" s="8"/>
      <c r="BC32" s="8"/>
      <c r="BD32" s="8"/>
      <c r="BE32" s="8"/>
      <c r="BF32" s="8"/>
      <c r="BG32" s="8"/>
      <c r="BH32" s="9"/>
      <c r="BI32" s="2"/>
      <c r="BJ32" s="8"/>
      <c r="BK32" s="8"/>
      <c r="BL32" s="63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8"/>
      <c r="CT32" s="8"/>
      <c r="CU32" s="8"/>
      <c r="CV32" s="8"/>
      <c r="CW32" s="8"/>
      <c r="CX32" s="2"/>
      <c r="CY32" s="2"/>
      <c r="CZ32" s="2"/>
      <c r="DA32" s="2"/>
      <c r="DB32" s="2"/>
      <c r="DC32" s="2"/>
      <c r="DD32" s="2"/>
      <c r="DE32" s="63"/>
      <c r="DF32" s="63"/>
      <c r="DG32" s="63"/>
      <c r="DH32" s="63"/>
      <c r="DI32" s="63"/>
    </row>
    <row r="33" spans="1:113" hidden="1" x14ac:dyDescent="0.25">
      <c r="A33" s="69" t="s">
        <v>139</v>
      </c>
      <c r="B33" s="32">
        <v>251481.4</v>
      </c>
      <c r="C33" s="32">
        <f t="shared" ref="C33:I33" si="90">SUM(C35:C39)</f>
        <v>347791.2</v>
      </c>
      <c r="D33" s="32">
        <f t="shared" si="90"/>
        <v>428978.30000000005</v>
      </c>
      <c r="E33" s="32">
        <v>470026.3</v>
      </c>
      <c r="F33" s="33">
        <f t="shared" si="90"/>
        <v>414015.69999999995</v>
      </c>
      <c r="G33" s="33">
        <f t="shared" si="90"/>
        <v>420123.62</v>
      </c>
      <c r="H33" s="33">
        <f>SUM(H35:H39)</f>
        <v>440424.6</v>
      </c>
      <c r="I33" s="33">
        <f t="shared" si="90"/>
        <v>430383.04</v>
      </c>
      <c r="J33" s="32">
        <f t="shared" ref="J33:O33" si="91">SUM(J35:J39)</f>
        <v>461311.4</v>
      </c>
      <c r="K33" s="32">
        <f t="shared" si="91"/>
        <v>481599.9</v>
      </c>
      <c r="L33" s="32">
        <f t="shared" si="91"/>
        <v>473151.30000000005</v>
      </c>
      <c r="M33" s="32">
        <f t="shared" si="91"/>
        <v>486127.3</v>
      </c>
      <c r="N33" s="32">
        <f t="shared" si="91"/>
        <v>493583.80000000005</v>
      </c>
      <c r="O33" s="32">
        <f t="shared" si="91"/>
        <v>483501.4</v>
      </c>
      <c r="P33" s="32">
        <f t="shared" ref="P33:V33" si="92">SUM(P35:P39)</f>
        <v>474221.2</v>
      </c>
      <c r="Q33" s="32">
        <f t="shared" si="92"/>
        <v>471047.30000000005</v>
      </c>
      <c r="R33" s="32">
        <f t="shared" si="92"/>
        <v>467268.5</v>
      </c>
      <c r="S33" s="32">
        <f t="shared" si="92"/>
        <v>489920.7</v>
      </c>
      <c r="T33" s="32">
        <f t="shared" si="92"/>
        <v>475630.1</v>
      </c>
      <c r="U33" s="32">
        <f t="shared" si="92"/>
        <v>484573.70000000007</v>
      </c>
      <c r="V33" s="32">
        <f t="shared" si="92"/>
        <v>496793.88816235226</v>
      </c>
      <c r="W33" s="32">
        <f t="shared" ref="W33:AH33" si="93">SUM(W35:W39)</f>
        <v>498994.2</v>
      </c>
      <c r="X33" s="32">
        <f t="shared" si="93"/>
        <v>487455.01018183224</v>
      </c>
      <c r="Y33" s="32">
        <f t="shared" si="93"/>
        <v>157433.19999999998</v>
      </c>
      <c r="Z33" s="32">
        <f t="shared" si="93"/>
        <v>111384.4</v>
      </c>
      <c r="AA33" s="32">
        <f t="shared" si="93"/>
        <v>157433.19999999998</v>
      </c>
      <c r="AB33" s="32">
        <f t="shared" si="93"/>
        <v>182718.59999999998</v>
      </c>
      <c r="AC33" s="32">
        <f t="shared" si="93"/>
        <v>180350.7</v>
      </c>
      <c r="AD33" s="32">
        <f t="shared" si="93"/>
        <v>174403</v>
      </c>
      <c r="AE33" s="32">
        <f t="shared" si="93"/>
        <v>174407.5</v>
      </c>
      <c r="AF33" s="32">
        <f t="shared" si="93"/>
        <v>186078.4</v>
      </c>
      <c r="AG33" s="32">
        <f t="shared" si="93"/>
        <v>191456.6</v>
      </c>
      <c r="AH33" s="32">
        <f t="shared" si="93"/>
        <v>157448.97505206434</v>
      </c>
      <c r="AI33" s="8">
        <f t="shared" ref="AI33:AR33" si="94">SUM(AI35:AI39)</f>
        <v>118842.61887713123</v>
      </c>
      <c r="AJ33" s="8">
        <f t="shared" si="94"/>
        <v>119799.0584686506</v>
      </c>
      <c r="AK33" s="8">
        <f t="shared" si="94"/>
        <v>122960.50386715337</v>
      </c>
      <c r="AL33" s="8">
        <f t="shared" si="94"/>
        <v>127426.05222640242</v>
      </c>
      <c r="AM33" s="8">
        <f t="shared" si="94"/>
        <v>127930.60928791837</v>
      </c>
      <c r="AN33" s="8">
        <f t="shared" si="94"/>
        <v>125779.05918655101</v>
      </c>
      <c r="AO33" s="8">
        <f t="shared" si="94"/>
        <v>126131.87377482453</v>
      </c>
      <c r="AP33" s="8">
        <f t="shared" si="94"/>
        <v>127459.46598377464</v>
      </c>
      <c r="AQ33" s="8">
        <f t="shared" si="94"/>
        <v>126589.63896374438</v>
      </c>
      <c r="AR33" s="8">
        <f t="shared" si="94"/>
        <v>132659.59098490336</v>
      </c>
      <c r="AS33" s="8">
        <f t="shared" ref="AS33:BB33" si="95">SUM(AS35:AS39)</f>
        <v>132668.56210977965</v>
      </c>
      <c r="AT33" s="8">
        <f t="shared" si="95"/>
        <v>134528.6149796001</v>
      </c>
      <c r="AU33" s="8">
        <f t="shared" si="95"/>
        <v>155455.7339170865</v>
      </c>
      <c r="AV33" s="8">
        <f>SUM(AV35:AV39)</f>
        <v>189411.80666614088</v>
      </c>
      <c r="AW33" s="9">
        <f t="shared" si="95"/>
        <v>135974.78356504865</v>
      </c>
      <c r="AX33" s="8">
        <f t="shared" si="95"/>
        <v>139287.20963244821</v>
      </c>
      <c r="AY33" s="7">
        <f>SUM(AY35:AY39)</f>
        <v>139069.89596107576</v>
      </c>
      <c r="AZ33" s="8">
        <f>SUM(AZ35:AZ39)</f>
        <v>163850.90040130564</v>
      </c>
      <c r="BA33" s="8">
        <f>SUM(BA35:BA39)</f>
        <v>140439.6763538364</v>
      </c>
      <c r="BB33" s="8">
        <f t="shared" si="95"/>
        <v>168346.8507215128</v>
      </c>
      <c r="BC33" s="8">
        <f>SUM(BC35:BC39)</f>
        <v>151665.29231371832</v>
      </c>
      <c r="BD33" s="8">
        <f>SUM(BD35:BD39)</f>
        <v>153171.2790517637</v>
      </c>
      <c r="BE33" s="8">
        <f>SUM(BE35:BE39)</f>
        <v>179307.96152824882</v>
      </c>
      <c r="BF33" s="8">
        <f>SUM(BF35:BF39)</f>
        <v>181283.78634106411</v>
      </c>
      <c r="BG33" s="8">
        <f t="shared" ref="BG33:BQ33" si="96">SUM(BG35:BG39)</f>
        <v>184255.12640953858</v>
      </c>
      <c r="BH33" s="9">
        <f t="shared" si="96"/>
        <v>192620.81571035157</v>
      </c>
      <c r="BI33" s="2">
        <f>SUM(BI35:BI39)</f>
        <v>188915.11944840217</v>
      </c>
      <c r="BJ33" s="8">
        <f t="shared" ref="BJ33" si="97">SUM(BJ35:BJ39)</f>
        <v>190127.17497379379</v>
      </c>
      <c r="BK33" s="8">
        <f>SUM(BK35:BK39)</f>
        <v>187128.4997273951</v>
      </c>
      <c r="BL33" s="63">
        <f t="shared" ref="BL33" si="98">SUM(BL35:BL39)</f>
        <v>206641.76776979509</v>
      </c>
      <c r="BM33" s="2">
        <f t="shared" si="96"/>
        <v>200299.56230234395</v>
      </c>
      <c r="BN33" s="2">
        <f t="shared" si="96"/>
        <v>190779.70331888585</v>
      </c>
      <c r="BO33" s="2">
        <f t="shared" si="96"/>
        <v>188753.98779822467</v>
      </c>
      <c r="BP33" s="2">
        <f t="shared" si="96"/>
        <v>186267.34771809497</v>
      </c>
      <c r="BQ33" s="2">
        <f t="shared" si="96"/>
        <v>186342.33661637091</v>
      </c>
      <c r="BR33" s="2">
        <f>SUM(BR35:BR39)</f>
        <v>188430.99401326294</v>
      </c>
      <c r="BS33" s="2">
        <f t="shared" ref="BS33:BY33" si="99">SUM(BS35:BS39)</f>
        <v>188746.56322234505</v>
      </c>
      <c r="BT33" s="2">
        <f t="shared" si="99"/>
        <v>188655.55059874686</v>
      </c>
      <c r="BU33" s="2">
        <f t="shared" si="99"/>
        <v>189157.4794742965</v>
      </c>
      <c r="BV33" s="2">
        <f t="shared" si="99"/>
        <v>188435.92240184429</v>
      </c>
      <c r="BW33" s="2">
        <f t="shared" ref="BW33" si="100">SUM(BW35:BW39)</f>
        <v>188915.11944840217</v>
      </c>
      <c r="BX33" s="2">
        <f t="shared" si="99"/>
        <v>192620.81571035157</v>
      </c>
      <c r="BY33" s="2">
        <f t="shared" si="99"/>
        <v>188978.98214174469</v>
      </c>
      <c r="BZ33" s="2">
        <f>SUM(BZ35:BZ39)</f>
        <v>191923.67533115612</v>
      </c>
      <c r="CA33" s="2">
        <f t="shared" ref="CA33:CK33" si="101">SUM(CA35:CA39)</f>
        <v>188753.98779822467</v>
      </c>
      <c r="CB33" s="2">
        <f t="shared" si="101"/>
        <v>195148.40099132233</v>
      </c>
      <c r="CC33" s="2">
        <f t="shared" si="101"/>
        <v>191458.5338873654</v>
      </c>
      <c r="CD33" s="2">
        <f t="shared" si="101"/>
        <v>194564.47670877128</v>
      </c>
      <c r="CE33" s="2">
        <f t="shared" si="101"/>
        <v>196032.59197743278</v>
      </c>
      <c r="CF33" s="2">
        <f t="shared" si="101"/>
        <v>196398.0905066226</v>
      </c>
      <c r="CG33" s="2">
        <f t="shared" si="101"/>
        <v>196972.78665095041</v>
      </c>
      <c r="CH33" s="2">
        <f t="shared" si="101"/>
        <v>194772.44358080992</v>
      </c>
      <c r="CI33" s="2">
        <f t="shared" si="101"/>
        <v>192521.54750604078</v>
      </c>
      <c r="CJ33" s="2">
        <f t="shared" si="101"/>
        <v>190919.62508229111</v>
      </c>
      <c r="CK33" s="2">
        <f t="shared" si="101"/>
        <v>190127.17497379379</v>
      </c>
      <c r="CL33" s="2">
        <f t="shared" ref="CL33:CT33" si="102">SUM(CL35:CL39)</f>
        <v>186763.97305641606</v>
      </c>
      <c r="CM33" s="2">
        <f t="shared" si="102"/>
        <v>185755.83084299241</v>
      </c>
      <c r="CN33" s="2">
        <f t="shared" si="102"/>
        <v>182839.19788743556</v>
      </c>
      <c r="CO33" s="2">
        <f t="shared" si="102"/>
        <v>182262.37652518289</v>
      </c>
      <c r="CP33" s="2">
        <f t="shared" si="102"/>
        <v>184064.40361752629</v>
      </c>
      <c r="CQ33" s="2">
        <f t="shared" si="102"/>
        <v>184492.7269046898</v>
      </c>
      <c r="CR33" s="2">
        <f t="shared" si="102"/>
        <v>184148.32750985504</v>
      </c>
      <c r="CS33" s="8">
        <f t="shared" si="102"/>
        <v>185261.95223458105</v>
      </c>
      <c r="CT33" s="8">
        <f t="shared" si="102"/>
        <v>186131.45019118214</v>
      </c>
      <c r="CU33" s="8">
        <f t="shared" ref="CU33:DB33" si="103">SUM(CU35:CU39)</f>
        <v>185753.17600274942</v>
      </c>
      <c r="CV33" s="8">
        <f t="shared" si="103"/>
        <v>184944.10891826474</v>
      </c>
      <c r="CW33" s="8">
        <f t="shared" si="103"/>
        <v>187128.4997273951</v>
      </c>
      <c r="CX33" s="2">
        <f t="shared" si="103"/>
        <v>187348.35723692266</v>
      </c>
      <c r="CY33" s="2">
        <f t="shared" si="103"/>
        <v>189283.46983438951</v>
      </c>
      <c r="CZ33" s="2">
        <f t="shared" ref="CZ33:DA33" si="104">SUM(CZ35:CZ39)</f>
        <v>208437.74685074753</v>
      </c>
      <c r="DA33" s="2">
        <f t="shared" si="104"/>
        <v>210638.84539022722</v>
      </c>
      <c r="DB33" s="2">
        <f t="shared" si="103"/>
        <v>210417.71503361844</v>
      </c>
      <c r="DC33" s="2">
        <f t="shared" ref="DC33:DD33" si="105">SUM(DC35:DC39)</f>
        <v>210645.87091385611</v>
      </c>
      <c r="DD33" s="2">
        <f t="shared" si="105"/>
        <v>209226.58518675866</v>
      </c>
      <c r="DE33" s="63">
        <f t="shared" ref="DE33" si="106">SUM(DE35:DE39)</f>
        <v>210886.00264481248</v>
      </c>
      <c r="DF33" s="63">
        <f t="shared" ref="DF33:DI33" si="107">SUM(DF35:DF39)</f>
        <v>211144.17253690297</v>
      </c>
      <c r="DG33" s="63">
        <f t="shared" ref="DG33:DH33" si="108">SUM(DG35:DG39)</f>
        <v>208855.61961245892</v>
      </c>
      <c r="DH33" s="63">
        <f t="shared" si="108"/>
        <v>207896.69261294286</v>
      </c>
      <c r="DI33" s="63">
        <f t="shared" si="107"/>
        <v>206641.76776979509</v>
      </c>
    </row>
    <row r="34" spans="1:113" hidden="1" x14ac:dyDescent="0.25">
      <c r="A34" s="69" t="s">
        <v>0</v>
      </c>
      <c r="B34" s="8"/>
      <c r="C34" s="8"/>
      <c r="D34" s="8"/>
      <c r="E34" s="8"/>
      <c r="F34" s="8"/>
      <c r="G34" s="9"/>
      <c r="H34" s="9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2"/>
      <c r="AB34" s="7"/>
      <c r="AC34" s="7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  <c r="AQ34" s="28"/>
      <c r="AR34" s="8"/>
      <c r="AS34" s="8"/>
      <c r="AT34" s="8"/>
      <c r="AU34" s="8"/>
      <c r="AV34" s="8"/>
      <c r="AW34" s="9"/>
      <c r="AX34" s="8"/>
      <c r="AY34" s="7"/>
      <c r="AZ34" s="8"/>
      <c r="BA34" s="8"/>
      <c r="BB34" s="8"/>
      <c r="BC34" s="8"/>
      <c r="BD34" s="8"/>
      <c r="BE34" s="8"/>
      <c r="BF34" s="8"/>
      <c r="BG34" s="8"/>
      <c r="BH34" s="9"/>
      <c r="BI34" s="2"/>
      <c r="BJ34" s="8"/>
      <c r="BK34" s="8"/>
      <c r="BL34" s="63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8"/>
      <c r="CT34" s="8"/>
      <c r="CU34" s="8"/>
      <c r="CV34" s="8"/>
      <c r="CW34" s="8"/>
      <c r="CX34" s="2"/>
      <c r="CY34" s="2"/>
      <c r="CZ34" s="2"/>
      <c r="DA34" s="2"/>
      <c r="DB34" s="2"/>
      <c r="DC34" s="2"/>
      <c r="DD34" s="2"/>
      <c r="DE34" s="63"/>
      <c r="DF34" s="63"/>
      <c r="DG34" s="63"/>
      <c r="DH34" s="63"/>
      <c r="DI34" s="63"/>
    </row>
    <row r="35" spans="1:113" ht="18" hidden="1" x14ac:dyDescent="0.25">
      <c r="A35" s="69" t="s">
        <v>14</v>
      </c>
      <c r="B35" s="8">
        <v>154235.5</v>
      </c>
      <c r="C35" s="8">
        <v>197048.2</v>
      </c>
      <c r="D35" s="8">
        <v>222732.6</v>
      </c>
      <c r="E35" s="8">
        <v>233977.7</v>
      </c>
      <c r="F35" s="8">
        <v>200142.4</v>
      </c>
      <c r="G35" s="9">
        <v>190882.3</v>
      </c>
      <c r="H35" s="9">
        <v>207879.07</v>
      </c>
      <c r="I35" s="9">
        <v>195448</v>
      </c>
      <c r="J35" s="8">
        <v>215295.9</v>
      </c>
      <c r="K35" s="8">
        <v>222922.3</v>
      </c>
      <c r="L35" s="8">
        <v>218618.7</v>
      </c>
      <c r="M35" s="8">
        <v>224997.5</v>
      </c>
      <c r="N35" s="8">
        <v>222216.6</v>
      </c>
      <c r="O35" s="8">
        <v>216486.8</v>
      </c>
      <c r="P35" s="8">
        <v>212525.1</v>
      </c>
      <c r="Q35" s="8">
        <v>212097.7</v>
      </c>
      <c r="R35" s="8">
        <v>210090</v>
      </c>
      <c r="S35" s="8">
        <v>218940.2</v>
      </c>
      <c r="T35" s="8">
        <v>212792.6</v>
      </c>
      <c r="U35" s="8">
        <v>216069.1</v>
      </c>
      <c r="V35" s="8">
        <f>[1]Feuil1!$U$161</f>
        <v>220988.43260097943</v>
      </c>
      <c r="W35" s="8">
        <v>221878.7</v>
      </c>
      <c r="X35" s="8">
        <f>[2]Feuil1!$U$162</f>
        <v>204638.89408740689</v>
      </c>
      <c r="Y35" s="8">
        <v>27679.1</v>
      </c>
      <c r="Z35" s="2">
        <v>46171.8</v>
      </c>
      <c r="AA35" s="36">
        <v>27679.1</v>
      </c>
      <c r="AB35" s="37">
        <v>27305.1</v>
      </c>
      <c r="AC35" s="37">
        <v>26541.8</v>
      </c>
      <c r="AD35" s="8">
        <v>23282.799999999999</v>
      </c>
      <c r="AE35" s="8">
        <v>23670.400000000001</v>
      </c>
      <c r="AF35" s="8">
        <v>26178.2</v>
      </c>
      <c r="AG35" s="8">
        <v>26027.3</v>
      </c>
      <c r="AH35" s="8">
        <v>25798.043628471594</v>
      </c>
      <c r="AI35" s="7">
        <v>657.76756575638103</v>
      </c>
      <c r="AJ35" s="8">
        <v>658.57327982425011</v>
      </c>
      <c r="AK35" s="8">
        <v>659.39936669046381</v>
      </c>
      <c r="AL35" s="8">
        <v>660.02127970660013</v>
      </c>
      <c r="AM35" s="8">
        <v>660.98026362868256</v>
      </c>
      <c r="AN35" s="8">
        <v>662.05327954149993</v>
      </c>
      <c r="AO35" s="8">
        <v>665.81861256890011</v>
      </c>
      <c r="AP35" s="9">
        <v>669.15034563153006</v>
      </c>
      <c r="AQ35" s="28">
        <v>674.97448915831842</v>
      </c>
      <c r="AR35" s="8">
        <v>682.69167786463015</v>
      </c>
      <c r="AS35" s="8">
        <v>701.05060970630007</v>
      </c>
      <c r="AT35" s="8">
        <v>719.46180821039013</v>
      </c>
      <c r="AU35" s="58">
        <v>0</v>
      </c>
      <c r="AV35" s="60">
        <v>0</v>
      </c>
      <c r="AW35" s="9" t="s">
        <v>73</v>
      </c>
      <c r="AX35" s="8" t="s">
        <v>73</v>
      </c>
      <c r="AY35" s="60">
        <v>0</v>
      </c>
      <c r="AZ35" s="58" t="s">
        <v>73</v>
      </c>
      <c r="BA35" s="9" t="s">
        <v>73</v>
      </c>
      <c r="BB35" s="60">
        <v>0</v>
      </c>
      <c r="BC35" s="60">
        <v>0</v>
      </c>
      <c r="BD35" s="60">
        <v>0</v>
      </c>
      <c r="BE35" s="60">
        <v>0</v>
      </c>
      <c r="BF35" s="60">
        <v>0</v>
      </c>
      <c r="BG35" s="60">
        <v>0</v>
      </c>
      <c r="BH35" s="59">
        <v>0</v>
      </c>
      <c r="BI35" s="58">
        <v>0</v>
      </c>
      <c r="BJ35" s="60">
        <v>0</v>
      </c>
      <c r="BK35" s="60">
        <v>0</v>
      </c>
      <c r="BL35" s="70">
        <v>0</v>
      </c>
      <c r="BM35" s="58">
        <v>0</v>
      </c>
      <c r="BN35" s="58">
        <v>0</v>
      </c>
      <c r="BO35" s="58">
        <v>0</v>
      </c>
      <c r="BP35" s="58">
        <v>0</v>
      </c>
      <c r="BQ35" s="58">
        <v>0</v>
      </c>
      <c r="BR35" s="58">
        <v>0</v>
      </c>
      <c r="BS35" s="58">
        <v>0</v>
      </c>
      <c r="BT35" s="58">
        <v>0</v>
      </c>
      <c r="BU35" s="58">
        <v>0</v>
      </c>
      <c r="BV35" s="58">
        <v>0</v>
      </c>
      <c r="BW35" s="58">
        <v>0</v>
      </c>
      <c r="BX35" s="58">
        <v>0</v>
      </c>
      <c r="BY35" s="58">
        <v>0</v>
      </c>
      <c r="BZ35" s="58">
        <v>0</v>
      </c>
      <c r="CA35" s="58">
        <v>0</v>
      </c>
      <c r="CB35" s="58">
        <v>0</v>
      </c>
      <c r="CC35" s="58">
        <v>0</v>
      </c>
      <c r="CD35" s="58">
        <v>0</v>
      </c>
      <c r="CE35" s="58">
        <v>0</v>
      </c>
      <c r="CF35" s="58">
        <v>0</v>
      </c>
      <c r="CG35" s="58">
        <v>0</v>
      </c>
      <c r="CH35" s="58">
        <v>0</v>
      </c>
      <c r="CI35" s="58">
        <v>0</v>
      </c>
      <c r="CJ35" s="58">
        <v>0</v>
      </c>
      <c r="CK35" s="58">
        <v>0</v>
      </c>
      <c r="CL35" s="58">
        <v>0</v>
      </c>
      <c r="CM35" s="58">
        <v>0</v>
      </c>
      <c r="CN35" s="58">
        <v>0</v>
      </c>
      <c r="CO35" s="58">
        <v>0</v>
      </c>
      <c r="CP35" s="58">
        <v>0</v>
      </c>
      <c r="CQ35" s="58">
        <v>0</v>
      </c>
      <c r="CR35" s="58">
        <v>0</v>
      </c>
      <c r="CS35" s="60">
        <v>0</v>
      </c>
      <c r="CT35" s="60">
        <v>0</v>
      </c>
      <c r="CU35" s="60">
        <v>0</v>
      </c>
      <c r="CV35" s="60">
        <v>0</v>
      </c>
      <c r="CW35" s="60">
        <v>0</v>
      </c>
      <c r="CX35" s="58">
        <v>0</v>
      </c>
      <c r="CY35" s="58">
        <v>0</v>
      </c>
      <c r="CZ35" s="58">
        <v>0</v>
      </c>
      <c r="DA35" s="58">
        <v>0</v>
      </c>
      <c r="DB35" s="58">
        <v>0</v>
      </c>
      <c r="DC35" s="58">
        <v>0</v>
      </c>
      <c r="DD35" s="58">
        <v>0</v>
      </c>
      <c r="DE35" s="70">
        <v>0</v>
      </c>
      <c r="DF35" s="70">
        <v>0</v>
      </c>
      <c r="DG35" s="70">
        <v>0</v>
      </c>
      <c r="DH35" s="70">
        <v>0</v>
      </c>
      <c r="DI35" s="70">
        <v>0</v>
      </c>
    </row>
    <row r="36" spans="1:113" ht="18" hidden="1" x14ac:dyDescent="0.25">
      <c r="A36" s="69" t="s">
        <v>15</v>
      </c>
      <c r="B36" s="8">
        <v>7087.6</v>
      </c>
      <c r="C36" s="8">
        <v>8820.4</v>
      </c>
      <c r="D36" s="8">
        <v>9434.6</v>
      </c>
      <c r="E36" s="8">
        <v>9571.4</v>
      </c>
      <c r="F36" s="8">
        <v>7999</v>
      </c>
      <c r="G36" s="9">
        <v>8120.08</v>
      </c>
      <c r="H36" s="9">
        <v>8141.11</v>
      </c>
      <c r="I36" s="9">
        <v>8198.99</v>
      </c>
      <c r="J36" s="8">
        <v>8967.2000000000007</v>
      </c>
      <c r="K36" s="8">
        <v>9213.9</v>
      </c>
      <c r="L36" s="8">
        <v>8925.7000000000007</v>
      </c>
      <c r="M36" s="8">
        <v>9145.5</v>
      </c>
      <c r="N36" s="8">
        <v>9329.2999999999993</v>
      </c>
      <c r="O36" s="8">
        <v>9210.7000000000007</v>
      </c>
      <c r="P36" s="8">
        <v>9033.5</v>
      </c>
      <c r="Q36" s="8">
        <v>9008.4</v>
      </c>
      <c r="R36" s="8">
        <v>8910</v>
      </c>
      <c r="S36" s="8">
        <v>9171</v>
      </c>
      <c r="T36" s="8">
        <v>8985.7999999999993</v>
      </c>
      <c r="U36" s="8">
        <v>8995.7000000000007</v>
      </c>
      <c r="V36" s="8">
        <f>[1]Feuil1!$U$187</f>
        <v>9145.4264357279353</v>
      </c>
      <c r="W36" s="8">
        <v>9177.2999999999993</v>
      </c>
      <c r="X36" s="8">
        <f>[2]Feuil1!$U$187</f>
        <v>9250.6717423704285</v>
      </c>
      <c r="Y36" s="60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0</v>
      </c>
      <c r="AH36" s="61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  <c r="AU36" s="58">
        <v>0</v>
      </c>
      <c r="AV36" s="60">
        <v>0</v>
      </c>
      <c r="AW36" s="58">
        <v>0</v>
      </c>
      <c r="AX36" s="60">
        <v>0</v>
      </c>
      <c r="AY36" s="58">
        <v>0</v>
      </c>
      <c r="AZ36" s="58">
        <v>0</v>
      </c>
      <c r="BA36" s="58">
        <v>0</v>
      </c>
      <c r="BB36" s="60">
        <v>0</v>
      </c>
      <c r="BC36" s="60">
        <v>0</v>
      </c>
      <c r="BD36" s="60">
        <v>0</v>
      </c>
      <c r="BE36" s="60">
        <v>0</v>
      </c>
      <c r="BF36" s="60">
        <v>0</v>
      </c>
      <c r="BG36" s="60">
        <v>0</v>
      </c>
      <c r="BH36" s="59">
        <v>0</v>
      </c>
      <c r="BI36" s="58">
        <v>0</v>
      </c>
      <c r="BJ36" s="60">
        <v>0</v>
      </c>
      <c r="BK36" s="60">
        <v>0</v>
      </c>
      <c r="BL36" s="70">
        <v>0</v>
      </c>
      <c r="BM36" s="58">
        <v>0</v>
      </c>
      <c r="BN36" s="58">
        <v>0</v>
      </c>
      <c r="BO36" s="58">
        <v>0</v>
      </c>
      <c r="BP36" s="58">
        <v>0</v>
      </c>
      <c r="BQ36" s="58">
        <v>0</v>
      </c>
      <c r="BR36" s="58">
        <v>0</v>
      </c>
      <c r="BS36" s="58">
        <v>0</v>
      </c>
      <c r="BT36" s="58">
        <v>0</v>
      </c>
      <c r="BU36" s="58">
        <v>0</v>
      </c>
      <c r="BV36" s="58">
        <v>0</v>
      </c>
      <c r="BW36" s="58">
        <v>0</v>
      </c>
      <c r="BX36" s="58">
        <v>0</v>
      </c>
      <c r="BY36" s="58">
        <v>0</v>
      </c>
      <c r="BZ36" s="58">
        <v>0</v>
      </c>
      <c r="CA36" s="58">
        <v>0</v>
      </c>
      <c r="CB36" s="58">
        <v>0</v>
      </c>
      <c r="CC36" s="58">
        <v>0</v>
      </c>
      <c r="CD36" s="58">
        <v>0</v>
      </c>
      <c r="CE36" s="58">
        <v>0</v>
      </c>
      <c r="CF36" s="58">
        <v>0</v>
      </c>
      <c r="CG36" s="58">
        <v>0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60">
        <v>0</v>
      </c>
      <c r="CT36" s="60">
        <v>0</v>
      </c>
      <c r="CU36" s="60">
        <v>0</v>
      </c>
      <c r="CV36" s="60">
        <v>0</v>
      </c>
      <c r="CW36" s="60">
        <v>0</v>
      </c>
      <c r="CX36" s="58">
        <v>0</v>
      </c>
      <c r="CY36" s="58">
        <v>0</v>
      </c>
      <c r="CZ36" s="58">
        <v>0</v>
      </c>
      <c r="DA36" s="58">
        <v>0</v>
      </c>
      <c r="DB36" s="58">
        <v>0</v>
      </c>
      <c r="DC36" s="58">
        <v>0</v>
      </c>
      <c r="DD36" s="58">
        <v>0</v>
      </c>
      <c r="DE36" s="70">
        <v>0</v>
      </c>
      <c r="DF36" s="70">
        <v>0</v>
      </c>
      <c r="DG36" s="70">
        <v>0</v>
      </c>
      <c r="DH36" s="70">
        <v>0</v>
      </c>
      <c r="DI36" s="70">
        <v>0</v>
      </c>
    </row>
    <row r="37" spans="1:113" ht="18" hidden="1" x14ac:dyDescent="0.25">
      <c r="A37" s="69" t="s">
        <v>16</v>
      </c>
      <c r="B37" s="8">
        <v>5799.7</v>
      </c>
      <c r="C37" s="8">
        <v>7411.7</v>
      </c>
      <c r="D37" s="8">
        <v>8309.2000000000007</v>
      </c>
      <c r="E37" s="8">
        <v>8763.2000000000007</v>
      </c>
      <c r="F37" s="8">
        <v>7356.4</v>
      </c>
      <c r="G37" s="9">
        <v>7816.3</v>
      </c>
      <c r="H37" s="9">
        <v>7939.71</v>
      </c>
      <c r="I37" s="9">
        <v>8021.16</v>
      </c>
      <c r="J37" s="8">
        <v>8843.5</v>
      </c>
      <c r="K37" s="8">
        <v>9138.2000000000007</v>
      </c>
      <c r="L37" s="8">
        <v>9014.4</v>
      </c>
      <c r="M37" s="8">
        <v>9251.9</v>
      </c>
      <c r="N37" s="8">
        <v>9644.7000000000007</v>
      </c>
      <c r="O37" s="8">
        <v>9428.6</v>
      </c>
      <c r="P37" s="8">
        <v>9229.5</v>
      </c>
      <c r="Q37" s="8">
        <v>9128.9</v>
      </c>
      <c r="R37" s="8">
        <v>9068</v>
      </c>
      <c r="S37" s="8">
        <v>9257.4</v>
      </c>
      <c r="T37" s="8">
        <v>8994.7000000000007</v>
      </c>
      <c r="U37" s="8">
        <v>9190.1</v>
      </c>
      <c r="V37" s="8">
        <f>[1]Feuil1!$U$193</f>
        <v>9408.0263999253129</v>
      </c>
      <c r="W37" s="8">
        <v>9455.9</v>
      </c>
      <c r="X37" s="8">
        <f>[2]Feuil1!$U$193</f>
        <v>9637.8840589310421</v>
      </c>
      <c r="Y37" s="60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61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58">
        <v>0</v>
      </c>
      <c r="AU37" s="58">
        <v>0</v>
      </c>
      <c r="AV37" s="60">
        <v>0</v>
      </c>
      <c r="AW37" s="58">
        <v>0</v>
      </c>
      <c r="AX37" s="60">
        <v>0</v>
      </c>
      <c r="AY37" s="58">
        <v>0</v>
      </c>
      <c r="AZ37" s="58">
        <v>0</v>
      </c>
      <c r="BA37" s="58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59">
        <v>0</v>
      </c>
      <c r="BI37" s="58">
        <v>0</v>
      </c>
      <c r="BJ37" s="60">
        <v>0</v>
      </c>
      <c r="BK37" s="60">
        <v>0</v>
      </c>
      <c r="BL37" s="70">
        <v>0</v>
      </c>
      <c r="BM37" s="58">
        <v>0</v>
      </c>
      <c r="BN37" s="58">
        <v>0</v>
      </c>
      <c r="BO37" s="58">
        <v>0</v>
      </c>
      <c r="BP37" s="58">
        <v>0</v>
      </c>
      <c r="BQ37" s="58">
        <v>0</v>
      </c>
      <c r="BR37" s="58">
        <v>0</v>
      </c>
      <c r="BS37" s="58">
        <v>0</v>
      </c>
      <c r="BT37" s="58">
        <v>0</v>
      </c>
      <c r="BU37" s="58">
        <v>0</v>
      </c>
      <c r="BV37" s="58">
        <v>0</v>
      </c>
      <c r="BW37" s="58">
        <v>0</v>
      </c>
      <c r="BX37" s="58">
        <v>0</v>
      </c>
      <c r="BY37" s="58">
        <v>0</v>
      </c>
      <c r="BZ37" s="58">
        <v>0</v>
      </c>
      <c r="CA37" s="58">
        <v>0</v>
      </c>
      <c r="CB37" s="58">
        <v>0</v>
      </c>
      <c r="CC37" s="58">
        <v>0</v>
      </c>
      <c r="CD37" s="58">
        <v>0</v>
      </c>
      <c r="CE37" s="58">
        <v>0</v>
      </c>
      <c r="CF37" s="58">
        <v>0</v>
      </c>
      <c r="CG37" s="58">
        <v>0</v>
      </c>
      <c r="CH37" s="58">
        <v>0</v>
      </c>
      <c r="CI37" s="58">
        <v>0</v>
      </c>
      <c r="CJ37" s="58">
        <v>0</v>
      </c>
      <c r="CK37" s="58">
        <v>0</v>
      </c>
      <c r="CL37" s="58">
        <v>0</v>
      </c>
      <c r="CM37" s="58">
        <v>0</v>
      </c>
      <c r="CN37" s="58">
        <v>0</v>
      </c>
      <c r="CO37" s="58">
        <v>0</v>
      </c>
      <c r="CP37" s="58">
        <v>0</v>
      </c>
      <c r="CQ37" s="58">
        <v>0</v>
      </c>
      <c r="CR37" s="58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58">
        <v>0</v>
      </c>
      <c r="CY37" s="58">
        <v>0</v>
      </c>
      <c r="CZ37" s="58">
        <v>0</v>
      </c>
      <c r="DA37" s="58">
        <v>0</v>
      </c>
      <c r="DB37" s="58">
        <v>0</v>
      </c>
      <c r="DC37" s="58">
        <v>0</v>
      </c>
      <c r="DD37" s="58">
        <v>0</v>
      </c>
      <c r="DE37" s="70">
        <v>0</v>
      </c>
      <c r="DF37" s="70">
        <v>0</v>
      </c>
      <c r="DG37" s="70">
        <v>0</v>
      </c>
      <c r="DH37" s="70">
        <v>0</v>
      </c>
      <c r="DI37" s="70">
        <v>0</v>
      </c>
    </row>
    <row r="38" spans="1:113" hidden="1" x14ac:dyDescent="0.25">
      <c r="A38" s="69" t="s">
        <v>140</v>
      </c>
      <c r="B38" s="8">
        <v>10320.299999999999</v>
      </c>
      <c r="C38" s="8">
        <v>17913.400000000001</v>
      </c>
      <c r="D38" s="8">
        <v>24814.799999999999</v>
      </c>
      <c r="E38" s="8">
        <v>27329.7</v>
      </c>
      <c r="F38" s="8">
        <v>22958.799999999999</v>
      </c>
      <c r="G38" s="9">
        <v>24437.63</v>
      </c>
      <c r="H38" s="9">
        <v>24819.5</v>
      </c>
      <c r="I38" s="9">
        <v>25066.99</v>
      </c>
      <c r="J38" s="8">
        <v>27777.1</v>
      </c>
      <c r="K38" s="8">
        <v>28702.9</v>
      </c>
      <c r="L38" s="8">
        <v>28125.599999999999</v>
      </c>
      <c r="M38" s="8">
        <v>28861.7</v>
      </c>
      <c r="N38" s="8">
        <v>30087.3</v>
      </c>
      <c r="O38" s="8">
        <v>29478.1</v>
      </c>
      <c r="P38" s="8">
        <v>28855.7</v>
      </c>
      <c r="Q38" s="8">
        <v>28541.1</v>
      </c>
      <c r="R38" s="8">
        <v>28236.5</v>
      </c>
      <c r="S38" s="8">
        <v>29205.1</v>
      </c>
      <c r="T38" s="8">
        <v>28406.7</v>
      </c>
      <c r="U38" s="8">
        <v>29023.9</v>
      </c>
      <c r="V38" s="8">
        <f>[1]Feuil1!$U$197</f>
        <v>29527.714856039518</v>
      </c>
      <c r="W38" s="8">
        <v>29678.1</v>
      </c>
      <c r="X38" s="8">
        <f>[2]Feuil1!$U$197</f>
        <v>30111.727986260117</v>
      </c>
      <c r="Y38" s="8">
        <v>1287.2</v>
      </c>
      <c r="Z38" s="2">
        <v>1271.5999999999999</v>
      </c>
      <c r="AA38" s="36">
        <v>1287.2</v>
      </c>
      <c r="AB38" s="37">
        <v>1228.7</v>
      </c>
      <c r="AC38" s="37">
        <v>1208.2</v>
      </c>
      <c r="AD38" s="8">
        <v>1180.5999999999999</v>
      </c>
      <c r="AE38" s="8">
        <v>1168.7</v>
      </c>
      <c r="AF38" s="8">
        <v>1250.3</v>
      </c>
      <c r="AG38" s="8">
        <v>1245.3</v>
      </c>
      <c r="AH38" s="8">
        <v>1224.6475219313581</v>
      </c>
      <c r="AI38" s="7">
        <v>1233.7040104549449</v>
      </c>
      <c r="AJ38" s="8">
        <v>1248.3576799562868</v>
      </c>
      <c r="AK38" s="8">
        <v>1263.5526957243542</v>
      </c>
      <c r="AL38" s="8">
        <v>1279.5413273496245</v>
      </c>
      <c r="AM38" s="8">
        <v>1281.1181155153674</v>
      </c>
      <c r="AN38" s="8">
        <v>1284.6545611295285</v>
      </c>
      <c r="AO38" s="8">
        <v>1286.3943481281481</v>
      </c>
      <c r="AP38" s="8">
        <v>1303.5246931896002</v>
      </c>
      <c r="AQ38" s="8">
        <v>1267.2123506122134</v>
      </c>
      <c r="AR38" s="8">
        <v>1299.4582413889484</v>
      </c>
      <c r="AS38" s="8">
        <v>1330.4132180639765</v>
      </c>
      <c r="AT38" s="8">
        <v>1348.3002688251913</v>
      </c>
      <c r="AU38" s="8">
        <v>1319.6876447722402</v>
      </c>
      <c r="AV38" s="8">
        <v>1463.6846987158799</v>
      </c>
      <c r="AW38" s="9">
        <v>1364.6330758881359</v>
      </c>
      <c r="AX38" s="8">
        <v>1399.1017419550535</v>
      </c>
      <c r="AY38" s="7">
        <v>1399.5864333370505</v>
      </c>
      <c r="AZ38" s="8">
        <v>1339.8429346359121</v>
      </c>
      <c r="BA38" s="9">
        <v>1367.0414246832777</v>
      </c>
      <c r="BB38" s="8">
        <v>1338.8683054948801</v>
      </c>
      <c r="BC38" s="62">
        <v>1395.6734778244929</v>
      </c>
      <c r="BD38" s="62">
        <v>1410.9763640196245</v>
      </c>
      <c r="BE38" s="62">
        <v>1409.9562287991603</v>
      </c>
      <c r="BF38" s="8">
        <v>1425.4470931706401</v>
      </c>
      <c r="BG38" s="8">
        <v>1429.4998523590803</v>
      </c>
      <c r="BH38" s="9">
        <v>1496.0202519458401</v>
      </c>
      <c r="BI38" s="2">
        <v>1473.8975126179162</v>
      </c>
      <c r="BJ38" s="8">
        <v>1403.2911035654809</v>
      </c>
      <c r="BK38" s="8">
        <v>1374.0373492082481</v>
      </c>
      <c r="BL38" s="63">
        <v>1394.4941168286057</v>
      </c>
      <c r="BM38" s="2">
        <v>1553.6852015326476</v>
      </c>
      <c r="BN38" s="2">
        <v>1477.9219527348</v>
      </c>
      <c r="BO38" s="2">
        <v>1463.6211436587557</v>
      </c>
      <c r="BP38" s="2">
        <v>1443.1022093771999</v>
      </c>
      <c r="BQ38" s="2">
        <v>1449.2155205572562</v>
      </c>
      <c r="BR38" s="2">
        <v>1454.2617261134255</v>
      </c>
      <c r="BS38" s="2">
        <v>1454.2617261134255</v>
      </c>
      <c r="BT38" s="2">
        <v>1456.6893108126799</v>
      </c>
      <c r="BU38" s="2">
        <v>1473.8907025088479</v>
      </c>
      <c r="BV38" s="2">
        <v>1466.154204586448</v>
      </c>
      <c r="BW38" s="2">
        <v>1473.8975126179162</v>
      </c>
      <c r="BX38" s="2">
        <v>1496.0202519458401</v>
      </c>
      <c r="BY38" s="2">
        <v>1473.8975126179162</v>
      </c>
      <c r="BZ38" s="2">
        <v>1478.7943282002054</v>
      </c>
      <c r="CA38" s="2">
        <v>1463.6211436587557</v>
      </c>
      <c r="CB38" s="2">
        <v>1485.3396344463201</v>
      </c>
      <c r="CC38" s="2">
        <v>1458.3860707737101</v>
      </c>
      <c r="CD38" s="2">
        <v>1486.3690093933521</v>
      </c>
      <c r="CE38" s="2">
        <v>1483.5604788969074</v>
      </c>
      <c r="CF38" s="2">
        <v>1482.806500746744</v>
      </c>
      <c r="CG38" s="2">
        <v>1468.4934799484201</v>
      </c>
      <c r="CH38" s="98">
        <v>1446.1406909145455</v>
      </c>
      <c r="CI38" s="2">
        <v>1429.3236128507931</v>
      </c>
      <c r="CJ38" s="2">
        <v>1411.7186046243582</v>
      </c>
      <c r="CK38" s="2">
        <v>1403.2911035654809</v>
      </c>
      <c r="CL38" s="2">
        <v>1372.6737849472202</v>
      </c>
      <c r="CM38" s="2">
        <v>1363.0076854540441</v>
      </c>
      <c r="CN38" s="2">
        <v>1338.6097410242483</v>
      </c>
      <c r="CO38" s="2">
        <v>1335.3489387932493</v>
      </c>
      <c r="CP38" s="2">
        <v>1358.1294717236412</v>
      </c>
      <c r="CQ38" s="2">
        <v>1362.3494515427371</v>
      </c>
      <c r="CR38" s="2">
        <v>1361.6549753455281</v>
      </c>
      <c r="CS38" s="8">
        <v>1370.4304966000311</v>
      </c>
      <c r="CT38" s="8">
        <v>1364.6277074173677</v>
      </c>
      <c r="CU38" s="8">
        <v>1367.4820459572597</v>
      </c>
      <c r="CV38" s="8">
        <v>1357.1255866645322</v>
      </c>
      <c r="CW38" s="8">
        <v>1374.0373492082481</v>
      </c>
      <c r="CX38" s="2">
        <v>1377.198585075304</v>
      </c>
      <c r="CY38" s="2">
        <v>1394.5496793906439</v>
      </c>
      <c r="CZ38" s="2">
        <v>1400.4672672817799</v>
      </c>
      <c r="DA38" s="2">
        <v>1419.8023430340381</v>
      </c>
      <c r="DB38" s="2">
        <v>1426.8512730036996</v>
      </c>
      <c r="DC38" s="2">
        <v>1427.203048446215</v>
      </c>
      <c r="DD38" s="2">
        <v>1414.3792558034986</v>
      </c>
      <c r="DE38" s="63">
        <v>1428.1797728179749</v>
      </c>
      <c r="DF38" s="63">
        <v>1434.7834352122977</v>
      </c>
      <c r="DG38" s="63">
        <v>1421.1994826031614</v>
      </c>
      <c r="DH38" s="63">
        <v>1409.4458935677831</v>
      </c>
      <c r="DI38" s="63">
        <v>1394.4941168286057</v>
      </c>
    </row>
    <row r="39" spans="1:113" hidden="1" x14ac:dyDescent="0.25">
      <c r="A39" s="69" t="s">
        <v>141</v>
      </c>
      <c r="B39" s="8">
        <v>74043.899999999994</v>
      </c>
      <c r="C39" s="8">
        <v>116597.5</v>
      </c>
      <c r="D39" s="8">
        <v>163687.1</v>
      </c>
      <c r="E39" s="8">
        <v>190384.3</v>
      </c>
      <c r="F39" s="8">
        <v>175559.1</v>
      </c>
      <c r="G39" s="9">
        <v>188867.31</v>
      </c>
      <c r="H39" s="9">
        <v>191645.21</v>
      </c>
      <c r="I39" s="9">
        <v>193647.9</v>
      </c>
      <c r="J39" s="8">
        <v>200427.7</v>
      </c>
      <c r="K39" s="8">
        <v>211622.6</v>
      </c>
      <c r="L39" s="8">
        <v>208466.9</v>
      </c>
      <c r="M39" s="8">
        <v>213870.7</v>
      </c>
      <c r="N39" s="8">
        <f>222305.8+0.1</f>
        <v>222305.9</v>
      </c>
      <c r="O39" s="8">
        <v>218897.2</v>
      </c>
      <c r="P39" s="8">
        <v>214577.4</v>
      </c>
      <c r="Q39" s="8">
        <v>212271.2</v>
      </c>
      <c r="R39" s="8">
        <v>210964</v>
      </c>
      <c r="S39" s="8">
        <v>223347</v>
      </c>
      <c r="T39" s="8">
        <v>216450.3</v>
      </c>
      <c r="U39" s="8">
        <v>221294.9</v>
      </c>
      <c r="V39" s="8">
        <f>[1]Feuil1!$U$203</f>
        <v>227724.28786968</v>
      </c>
      <c r="W39" s="8">
        <v>228804.2</v>
      </c>
      <c r="X39" s="8">
        <f>[2]Feuil1!$U$203</f>
        <v>233815.8323068638</v>
      </c>
      <c r="Y39" s="8">
        <v>128466.9</v>
      </c>
      <c r="Z39" s="2">
        <v>63941</v>
      </c>
      <c r="AA39" s="36">
        <v>128466.9</v>
      </c>
      <c r="AB39" s="37">
        <v>154184.79999999999</v>
      </c>
      <c r="AC39" s="37">
        <v>152600.70000000001</v>
      </c>
      <c r="AD39" s="8">
        <v>149939.6</v>
      </c>
      <c r="AE39" s="8">
        <v>149568.4</v>
      </c>
      <c r="AF39" s="8">
        <v>158649.9</v>
      </c>
      <c r="AG39" s="8">
        <v>164184</v>
      </c>
      <c r="AH39" s="8">
        <v>130426.28390166139</v>
      </c>
      <c r="AI39" s="7">
        <v>116951.14730091991</v>
      </c>
      <c r="AJ39" s="8">
        <v>117892.12750887006</v>
      </c>
      <c r="AK39" s="8">
        <v>121037.55180473856</v>
      </c>
      <c r="AL39" s="8">
        <v>125486.48961934619</v>
      </c>
      <c r="AM39" s="8">
        <v>125988.51090877432</v>
      </c>
      <c r="AN39" s="8">
        <v>123832.35134587997</v>
      </c>
      <c r="AO39" s="8">
        <v>124179.66081412749</v>
      </c>
      <c r="AP39" s="9">
        <v>125486.79094495351</v>
      </c>
      <c r="AQ39" s="28">
        <v>124647.45212397385</v>
      </c>
      <c r="AR39" s="8">
        <v>130677.44106564979</v>
      </c>
      <c r="AS39" s="8">
        <v>130637.09828200936</v>
      </c>
      <c r="AT39" s="8">
        <v>132460.85290256451</v>
      </c>
      <c r="AU39" s="8">
        <v>154136.04627231427</v>
      </c>
      <c r="AV39" s="8">
        <v>187948.12196742499</v>
      </c>
      <c r="AW39" s="9">
        <v>134610.15048916053</v>
      </c>
      <c r="AX39" s="8">
        <v>137888.10789049315</v>
      </c>
      <c r="AY39" s="7">
        <v>137670.30952773872</v>
      </c>
      <c r="AZ39" s="8">
        <v>162511.05746666974</v>
      </c>
      <c r="BA39" s="9">
        <v>139072.63492915314</v>
      </c>
      <c r="BB39" s="8">
        <v>167007.98241601791</v>
      </c>
      <c r="BC39" s="8">
        <v>150269.61883589384</v>
      </c>
      <c r="BD39" s="8">
        <v>151760.30268774409</v>
      </c>
      <c r="BE39" s="8">
        <v>177898.00529944967</v>
      </c>
      <c r="BF39" s="8">
        <v>179858.33924789348</v>
      </c>
      <c r="BG39" s="8">
        <v>182825.62655717949</v>
      </c>
      <c r="BH39" s="9">
        <v>191124.79545840572</v>
      </c>
      <c r="BI39" s="2">
        <v>187441.22193578424</v>
      </c>
      <c r="BJ39" s="8">
        <v>188723.88387022831</v>
      </c>
      <c r="BK39" s="8">
        <v>185754.46237818684</v>
      </c>
      <c r="BL39" s="63">
        <v>205247.27365296648</v>
      </c>
      <c r="BM39" s="2">
        <v>198745.87710081131</v>
      </c>
      <c r="BN39" s="2">
        <v>189301.78136615106</v>
      </c>
      <c r="BO39" s="2">
        <v>187290.36665456591</v>
      </c>
      <c r="BP39" s="2">
        <v>184824.24550871778</v>
      </c>
      <c r="BQ39" s="2">
        <v>184893.12109581367</v>
      </c>
      <c r="BR39" s="2">
        <v>186976.73228714953</v>
      </c>
      <c r="BS39" s="2">
        <v>187292.30149623164</v>
      </c>
      <c r="BT39" s="2">
        <v>187198.86128793418</v>
      </c>
      <c r="BU39" s="2">
        <v>187683.58877178765</v>
      </c>
      <c r="BV39" s="2">
        <v>186969.76819725786</v>
      </c>
      <c r="BW39" s="2">
        <v>187441.22193578424</v>
      </c>
      <c r="BX39" s="2">
        <v>191124.79545840572</v>
      </c>
      <c r="BY39" s="2">
        <v>187505.08462912677</v>
      </c>
      <c r="BZ39" s="2">
        <v>190444.88100295592</v>
      </c>
      <c r="CA39" s="2">
        <v>187290.36665456591</v>
      </c>
      <c r="CB39" s="2">
        <v>193663.06135687602</v>
      </c>
      <c r="CC39" s="2">
        <v>190000.14781659169</v>
      </c>
      <c r="CD39" s="2">
        <v>193078.10769937793</v>
      </c>
      <c r="CE39" s="2">
        <v>194549.03149853586</v>
      </c>
      <c r="CF39" s="2">
        <v>194915.28400587584</v>
      </c>
      <c r="CG39" s="2">
        <v>195504.29317100198</v>
      </c>
      <c r="CH39" s="2">
        <v>193326.30288989536</v>
      </c>
      <c r="CI39" s="2">
        <v>191092.22389318998</v>
      </c>
      <c r="CJ39" s="2">
        <v>189507.90647766675</v>
      </c>
      <c r="CK39" s="2">
        <v>188723.88387022831</v>
      </c>
      <c r="CL39" s="2">
        <v>185391.29927146883</v>
      </c>
      <c r="CM39" s="2">
        <v>184392.82315753837</v>
      </c>
      <c r="CN39" s="2">
        <v>181500.58814641132</v>
      </c>
      <c r="CO39" s="2">
        <v>180927.02758638965</v>
      </c>
      <c r="CP39" s="2">
        <v>182706.27414580266</v>
      </c>
      <c r="CQ39" s="2">
        <v>183130.37745314706</v>
      </c>
      <c r="CR39" s="2">
        <v>182786.6725345095</v>
      </c>
      <c r="CS39" s="8">
        <v>183891.52173798103</v>
      </c>
      <c r="CT39" s="8">
        <v>184766.82248376479</v>
      </c>
      <c r="CU39" s="8">
        <v>184385.69395679215</v>
      </c>
      <c r="CV39" s="8">
        <v>183586.9833316002</v>
      </c>
      <c r="CW39" s="8">
        <v>185754.46237818684</v>
      </c>
      <c r="CX39" s="2">
        <v>185971.15865184736</v>
      </c>
      <c r="CY39" s="2">
        <v>187888.92015499886</v>
      </c>
      <c r="CZ39" s="2">
        <v>207037.27958346574</v>
      </c>
      <c r="DA39" s="2">
        <v>209219.04304719318</v>
      </c>
      <c r="DB39" s="2">
        <v>208990.86376061474</v>
      </c>
      <c r="DC39" s="2">
        <v>209218.66786540989</v>
      </c>
      <c r="DD39" s="2">
        <v>207812.20593095516</v>
      </c>
      <c r="DE39" s="63">
        <v>209457.82287199452</v>
      </c>
      <c r="DF39" s="63">
        <v>209709.38910169067</v>
      </c>
      <c r="DG39" s="63">
        <v>207434.42012985575</v>
      </c>
      <c r="DH39" s="63">
        <v>206487.24671937508</v>
      </c>
      <c r="DI39" s="63">
        <v>205247.27365296648</v>
      </c>
    </row>
    <row r="40" spans="1:113" hidden="1" x14ac:dyDescent="0.25">
      <c r="A40" s="68"/>
      <c r="B40" s="8"/>
      <c r="C40" s="8"/>
      <c r="D40" s="8"/>
      <c r="E40" s="8"/>
      <c r="F40" s="9"/>
      <c r="G40" s="9"/>
      <c r="H40" s="9"/>
      <c r="I40" s="9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2"/>
      <c r="AA40" s="2"/>
      <c r="AB40" s="7"/>
      <c r="AC40" s="7"/>
      <c r="AD40" s="8"/>
      <c r="AE40" s="8"/>
      <c r="AF40" s="8"/>
      <c r="AG40" s="8"/>
      <c r="AH40" s="8"/>
      <c r="AI40" s="7"/>
      <c r="AJ40" s="8"/>
      <c r="AK40" s="8"/>
      <c r="AL40" s="8"/>
      <c r="AM40" s="8"/>
      <c r="AN40" s="8"/>
      <c r="AO40" s="8"/>
      <c r="AP40" s="9"/>
      <c r="AQ40" s="28"/>
      <c r="AR40" s="8"/>
      <c r="AS40" s="8"/>
      <c r="AT40" s="8"/>
      <c r="AU40" s="8"/>
      <c r="AV40" s="8"/>
      <c r="AW40" s="9"/>
      <c r="AX40" s="8"/>
      <c r="AY40" s="7"/>
      <c r="AZ40" s="8"/>
      <c r="BA40" s="9"/>
      <c r="BB40" s="8"/>
      <c r="BC40" s="8"/>
      <c r="BD40" s="8"/>
      <c r="BE40" s="8"/>
      <c r="BF40" s="8"/>
      <c r="BG40" s="8"/>
      <c r="BH40" s="9"/>
      <c r="BI40" s="2"/>
      <c r="BJ40" s="8"/>
      <c r="BK40" s="8"/>
      <c r="BL40" s="63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8"/>
      <c r="CT40" s="8"/>
      <c r="CU40" s="8"/>
      <c r="CV40" s="8"/>
      <c r="CW40" s="8"/>
      <c r="CX40" s="2"/>
      <c r="CY40" s="2"/>
      <c r="CZ40" s="2"/>
      <c r="DA40" s="2"/>
      <c r="DB40" s="2"/>
      <c r="DC40" s="2"/>
      <c r="DD40" s="2"/>
      <c r="DE40" s="63"/>
      <c r="DF40" s="63"/>
      <c r="DG40" s="63"/>
      <c r="DH40" s="63"/>
      <c r="DI40" s="63"/>
    </row>
    <row r="41" spans="1:113" hidden="1" x14ac:dyDescent="0.25">
      <c r="A41" s="129" t="s">
        <v>34</v>
      </c>
      <c r="B41" s="34">
        <f t="shared" ref="B41:G41" si="109">SUM(B43,B48)</f>
        <v>142497.5</v>
      </c>
      <c r="C41" s="32">
        <f t="shared" si="109"/>
        <v>198810.8</v>
      </c>
      <c r="D41" s="32">
        <f t="shared" si="109"/>
        <v>228307.49999999997</v>
      </c>
      <c r="E41" s="32">
        <f t="shared" si="109"/>
        <v>228157.59999999998</v>
      </c>
      <c r="F41" s="33">
        <f t="shared" si="109"/>
        <v>162726.39999999999</v>
      </c>
      <c r="G41" s="33">
        <f t="shared" si="109"/>
        <v>175352.80000000002</v>
      </c>
      <c r="H41" s="33">
        <f t="shared" ref="H41:M41" si="110">SUM(H43,H48)</f>
        <v>176332.44</v>
      </c>
      <c r="I41" s="33">
        <f t="shared" si="110"/>
        <v>178772.72999999998</v>
      </c>
      <c r="J41" s="32">
        <f t="shared" si="110"/>
        <v>199763.1</v>
      </c>
      <c r="K41" s="32">
        <f t="shared" si="110"/>
        <v>207620.6</v>
      </c>
      <c r="L41" s="32">
        <f t="shared" si="110"/>
        <v>203566.09999999998</v>
      </c>
      <c r="M41" s="32">
        <f t="shared" si="110"/>
        <v>207805.8</v>
      </c>
      <c r="N41" s="32">
        <f t="shared" ref="N41:T41" si="111">SUM(N43,N48)</f>
        <v>208734.2</v>
      </c>
      <c r="O41" s="32">
        <f t="shared" si="111"/>
        <v>205049.5</v>
      </c>
      <c r="P41" s="32">
        <f t="shared" si="111"/>
        <v>199104.5</v>
      </c>
      <c r="Q41" s="32">
        <f t="shared" si="111"/>
        <v>202955.9</v>
      </c>
      <c r="R41" s="32">
        <f t="shared" si="111"/>
        <v>189238.8</v>
      </c>
      <c r="S41" s="32">
        <f t="shared" si="111"/>
        <v>197603.9</v>
      </c>
      <c r="T41" s="32">
        <f t="shared" si="111"/>
        <v>188771.8</v>
      </c>
      <c r="U41" s="32">
        <f t="shared" ref="U41:AB41" si="112">SUM(U43,U48)</f>
        <v>196130.4</v>
      </c>
      <c r="V41" s="32">
        <f t="shared" si="112"/>
        <v>201468.85393900101</v>
      </c>
      <c r="W41" s="32">
        <f t="shared" si="112"/>
        <v>202329.4</v>
      </c>
      <c r="X41" s="32">
        <f t="shared" si="112"/>
        <v>206611.95233146078</v>
      </c>
      <c r="Y41" s="32">
        <f t="shared" si="112"/>
        <v>111816.8</v>
      </c>
      <c r="Z41" s="34">
        <f t="shared" si="112"/>
        <v>109780.7</v>
      </c>
      <c r="AA41" s="32">
        <f t="shared" si="112"/>
        <v>111816.70000000001</v>
      </c>
      <c r="AB41" s="32">
        <f t="shared" si="112"/>
        <v>99100</v>
      </c>
      <c r="AC41" s="32">
        <f t="shared" ref="AC41:AR41" si="113">SUM(AC43,AC48)</f>
        <v>98123.7</v>
      </c>
      <c r="AD41" s="8">
        <f t="shared" si="113"/>
        <v>31427.699999999997</v>
      </c>
      <c r="AE41" s="8">
        <f t="shared" si="113"/>
        <v>30722.9</v>
      </c>
      <c r="AF41" s="8">
        <f t="shared" si="113"/>
        <v>33176.400000000001</v>
      </c>
      <c r="AG41" s="8">
        <f t="shared" si="113"/>
        <v>32862.6</v>
      </c>
      <c r="AH41" s="8">
        <v>31415.200000000001</v>
      </c>
      <c r="AI41" s="8">
        <f t="shared" si="113"/>
        <v>7530.9890793379027</v>
      </c>
      <c r="AJ41" s="8">
        <f t="shared" si="113"/>
        <v>7558.0518059323967</v>
      </c>
      <c r="AK41" s="8">
        <f t="shared" si="113"/>
        <v>7647.4563357156949</v>
      </c>
      <c r="AL41" s="8">
        <f t="shared" si="113"/>
        <v>7789.6511250329841</v>
      </c>
      <c r="AM41" s="8">
        <f t="shared" si="113"/>
        <v>7754.1355842425837</v>
      </c>
      <c r="AN41" s="8">
        <f t="shared" si="113"/>
        <v>7284.0993413754277</v>
      </c>
      <c r="AO41" s="8">
        <f t="shared" si="113"/>
        <v>7291.1063565741506</v>
      </c>
      <c r="AP41" s="8">
        <f t="shared" si="113"/>
        <v>7373.3480702665202</v>
      </c>
      <c r="AQ41" s="8">
        <f t="shared" si="113"/>
        <v>7036.5163454638623</v>
      </c>
      <c r="AR41" s="8">
        <f t="shared" si="113"/>
        <v>7077.4191954871503</v>
      </c>
      <c r="AS41" s="8">
        <f t="shared" ref="AS41:BB41" si="114">SUM(AS43,AS48)</f>
        <v>7199.8188273334999</v>
      </c>
      <c r="AT41" s="8">
        <f t="shared" si="114"/>
        <v>6625.9288156554903</v>
      </c>
      <c r="AU41" s="8">
        <f>SUM(AU43,AU48)</f>
        <v>4030.5645610254901</v>
      </c>
      <c r="AV41" s="8">
        <f>SUM(AV43,AV48)</f>
        <v>2683.9003517857632</v>
      </c>
      <c r="AW41" s="9">
        <f t="shared" si="114"/>
        <v>4107.16356887662</v>
      </c>
      <c r="AX41" s="8">
        <f t="shared" si="114"/>
        <v>4242.0148214240799</v>
      </c>
      <c r="AY41" s="7">
        <f t="shared" si="114"/>
        <v>4207.5020430168697</v>
      </c>
      <c r="AZ41" s="8">
        <f>SUM(AZ43,AZ48)</f>
        <v>4178.9714615093553</v>
      </c>
      <c r="BA41" s="8">
        <f>SUM(BA43,BA48)</f>
        <v>4098.3327792827431</v>
      </c>
      <c r="BB41" s="8">
        <f t="shared" si="114"/>
        <v>4085.6391338425101</v>
      </c>
      <c r="BC41" s="8">
        <f>SUM(BC43,BC48)</f>
        <v>4242.91998139104</v>
      </c>
      <c r="BD41" s="8">
        <f>SUM(BD43,BD48)</f>
        <v>3509.5497460269303</v>
      </c>
      <c r="BE41" s="8">
        <f>SUM(BE43,BE48)</f>
        <v>3580.0273860649204</v>
      </c>
      <c r="BF41" s="8">
        <f>SUM(BF43,BF48)</f>
        <v>3642.9937038212806</v>
      </c>
      <c r="BG41" s="8">
        <f t="shared" ref="BG41:BQ41" si="115">SUM(BG43,BG48)</f>
        <v>3474.6560119339701</v>
      </c>
      <c r="BH41" s="9">
        <f t="shared" si="115"/>
        <v>2683.6497599999998</v>
      </c>
      <c r="BI41" s="2">
        <f>SUM(BI43,BI48)</f>
        <v>2591.3391225999999</v>
      </c>
      <c r="BJ41" s="8">
        <f t="shared" ref="BJ41" si="116">SUM(BJ43,BJ48)</f>
        <v>2410.068722</v>
      </c>
      <c r="BK41" s="8">
        <f>SUM(BK43,BK48)</f>
        <v>2249.396514027892</v>
      </c>
      <c r="BL41" s="63">
        <f t="shared" ref="BL41" si="117">SUM(BL43,BL48)</f>
        <v>2209.8389910430747</v>
      </c>
      <c r="BM41" s="2">
        <f t="shared" si="115"/>
        <v>2908.774242</v>
      </c>
      <c r="BN41" s="2">
        <f t="shared" si="115"/>
        <v>2813.1800400000002</v>
      </c>
      <c r="BO41" s="2">
        <f t="shared" si="115"/>
        <v>2860.5967326019813</v>
      </c>
      <c r="BP41" s="2">
        <f t="shared" si="115"/>
        <v>2767.413</v>
      </c>
      <c r="BQ41" s="2">
        <f t="shared" si="115"/>
        <v>2767.413</v>
      </c>
      <c r="BR41" s="2">
        <f>SUM(BR43,BR48)</f>
        <v>2804.5218309811967</v>
      </c>
      <c r="BS41" s="2">
        <f t="shared" ref="BS41:BY41" si="118">SUM(BS43,BS48)</f>
        <v>2778.2290800000001</v>
      </c>
      <c r="BT41" s="2">
        <f t="shared" si="118"/>
        <v>2765.0627399999998</v>
      </c>
      <c r="BU41" s="2">
        <f t="shared" si="118"/>
        <v>2798.74188</v>
      </c>
      <c r="BV41" s="2">
        <f t="shared" si="118"/>
        <v>2547.1094199999998</v>
      </c>
      <c r="BW41" s="2">
        <f t="shared" ref="BW41" si="119">SUM(BW43,BW48)</f>
        <v>2591.3391225999999</v>
      </c>
      <c r="BX41" s="2">
        <f t="shared" si="118"/>
        <v>2683.6497599999998</v>
      </c>
      <c r="BY41" s="2">
        <f t="shared" si="118"/>
        <v>2582.6</v>
      </c>
      <c r="BZ41" s="2">
        <f>SUM(BZ43,BZ48)</f>
        <v>2610.9378000000002</v>
      </c>
      <c r="CA41" s="2">
        <f t="shared" ref="CA41:CK41" si="120">SUM(CA43,CA48)</f>
        <v>2860.5967326019813</v>
      </c>
      <c r="CB41" s="2">
        <f t="shared" si="120"/>
        <v>2617.1378</v>
      </c>
      <c r="CC41" s="2">
        <f t="shared" si="120"/>
        <v>2617.1378</v>
      </c>
      <c r="CD41" s="2">
        <f t="shared" si="120"/>
        <v>2422.7277840199999</v>
      </c>
      <c r="CE41" s="2">
        <f t="shared" si="120"/>
        <v>2434.39744028</v>
      </c>
      <c r="CF41" s="2">
        <f t="shared" si="120"/>
        <v>2435.548992</v>
      </c>
      <c r="CG41" s="2">
        <f t="shared" si="120"/>
        <v>2427.1594109000002</v>
      </c>
      <c r="CH41" s="2">
        <f t="shared" si="120"/>
        <v>2395.3965954</v>
      </c>
      <c r="CI41" s="2">
        <f t="shared" si="120"/>
        <v>2444.6568654000002</v>
      </c>
      <c r="CJ41" s="2">
        <f t="shared" si="120"/>
        <v>2395.7470720000001</v>
      </c>
      <c r="CK41" s="2">
        <f t="shared" si="120"/>
        <v>2410.068722</v>
      </c>
      <c r="CL41" s="2">
        <f t="shared" ref="CL41:CT41" si="121">SUM(CL43,CL48)</f>
        <v>2342.4523800000002</v>
      </c>
      <c r="CM41" s="2">
        <f t="shared" si="121"/>
        <v>2468.86229482</v>
      </c>
      <c r="CN41" s="2">
        <f t="shared" si="121"/>
        <v>2345.3326542000004</v>
      </c>
      <c r="CO41" s="2">
        <f t="shared" si="121"/>
        <v>2265.548846668999</v>
      </c>
      <c r="CP41" s="2">
        <f t="shared" si="121"/>
        <v>2323.0824148870715</v>
      </c>
      <c r="CQ41" s="2">
        <f t="shared" si="121"/>
        <v>2371.609815716331</v>
      </c>
      <c r="CR41" s="2">
        <f t="shared" si="121"/>
        <v>2281.5639114004757</v>
      </c>
      <c r="CS41" s="8">
        <f t="shared" si="121"/>
        <v>2332.9519266778157</v>
      </c>
      <c r="CT41" s="8">
        <f t="shared" si="121"/>
        <v>2328.0063868999964</v>
      </c>
      <c r="CU41" s="8">
        <f t="shared" ref="CU41:DB41" si="122">SUM(CU43,CU48)</f>
        <v>2215.9158048519575</v>
      </c>
      <c r="CV41" s="8">
        <f t="shared" si="122"/>
        <v>2110.9023478497425</v>
      </c>
      <c r="CW41" s="8">
        <f t="shared" si="122"/>
        <v>2249.396514027892</v>
      </c>
      <c r="CX41" s="2">
        <f t="shared" si="122"/>
        <v>2198.7298614625593</v>
      </c>
      <c r="CY41" s="2">
        <f t="shared" si="122"/>
        <v>2261.793069491689</v>
      </c>
      <c r="CZ41" s="2">
        <f t="shared" ref="CZ41:DA41" si="123">SUM(CZ43,CZ48)</f>
        <v>2238.9706506480006</v>
      </c>
      <c r="DA41" s="2">
        <f t="shared" si="123"/>
        <v>2261.1427227291206</v>
      </c>
      <c r="DB41" s="2">
        <f t="shared" si="122"/>
        <v>2178.678356707233</v>
      </c>
      <c r="DC41" s="2">
        <f t="shared" ref="DC41:DD41" si="124">SUM(DC43,DC48)</f>
        <v>2175.3172851725767</v>
      </c>
      <c r="DD41" s="2">
        <f t="shared" si="124"/>
        <v>2181.0846818688756</v>
      </c>
      <c r="DE41" s="63">
        <f t="shared" ref="DE41" si="125">SUM(DE43,DE48)</f>
        <v>2181.0846818688756</v>
      </c>
      <c r="DF41" s="63">
        <f t="shared" ref="DF41:DI41" si="126">SUM(DF43,DF48)</f>
        <v>2229.2904508427027</v>
      </c>
      <c r="DG41" s="63">
        <f t="shared" ref="DG41:DH41" si="127">SUM(DG43,DG48)</f>
        <v>2173.7218421160924</v>
      </c>
      <c r="DH41" s="63">
        <f t="shared" si="127"/>
        <v>2142.7942502956985</v>
      </c>
      <c r="DI41" s="63">
        <f t="shared" si="126"/>
        <v>2209.8389910430747</v>
      </c>
    </row>
    <row r="42" spans="1:113" hidden="1" x14ac:dyDescent="0.25">
      <c r="A42" s="68"/>
      <c r="B42" s="7"/>
      <c r="C42" s="8"/>
      <c r="D42" s="8"/>
      <c r="E42" s="8"/>
      <c r="F42" s="9"/>
      <c r="G42" s="9"/>
      <c r="H42" s="9"/>
      <c r="I42" s="9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2"/>
      <c r="AA42" s="2"/>
      <c r="AB42" s="7"/>
      <c r="AC42" s="7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9"/>
      <c r="AQ42" s="28"/>
      <c r="AR42" s="8"/>
      <c r="AS42" s="8"/>
      <c r="AT42" s="9"/>
      <c r="AU42" s="8"/>
      <c r="AV42" s="8"/>
      <c r="AW42" s="2"/>
      <c r="AX42" s="8"/>
      <c r="AY42" s="7"/>
      <c r="AZ42" s="8"/>
      <c r="BA42" s="8"/>
      <c r="BB42" s="8"/>
      <c r="BC42" s="8"/>
      <c r="BD42" s="8"/>
      <c r="BE42" s="8"/>
      <c r="BF42" s="8"/>
      <c r="BG42" s="8"/>
      <c r="BH42" s="9"/>
      <c r="BI42" s="2"/>
      <c r="BJ42" s="8"/>
      <c r="BK42" s="8"/>
      <c r="BL42" s="63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8"/>
      <c r="CT42" s="8"/>
      <c r="CU42" s="8"/>
      <c r="CV42" s="8"/>
      <c r="CW42" s="8"/>
      <c r="CX42" s="2"/>
      <c r="CY42" s="2"/>
      <c r="CZ42" s="2"/>
      <c r="DA42" s="2"/>
      <c r="DB42" s="2"/>
      <c r="DC42" s="2"/>
      <c r="DD42" s="2"/>
      <c r="DE42" s="63"/>
      <c r="DF42" s="63"/>
      <c r="DG42" s="63"/>
      <c r="DH42" s="63"/>
      <c r="DI42" s="63"/>
    </row>
    <row r="43" spans="1:113" ht="18" hidden="1" x14ac:dyDescent="0.25">
      <c r="A43" s="129" t="s">
        <v>3</v>
      </c>
      <c r="B43" s="34">
        <f t="shared" ref="B43:G43" si="128">SUM(B45,B46)</f>
        <v>28296.800000000003</v>
      </c>
      <c r="C43" s="34">
        <f t="shared" si="128"/>
        <v>36900.5</v>
      </c>
      <c r="D43" s="34">
        <f t="shared" si="128"/>
        <v>41814.400000000001</v>
      </c>
      <c r="E43" s="34">
        <f t="shared" si="128"/>
        <v>43801</v>
      </c>
      <c r="F43" s="34">
        <f t="shared" si="128"/>
        <v>20902.099999999999</v>
      </c>
      <c r="G43" s="35">
        <f t="shared" si="128"/>
        <v>22586.29</v>
      </c>
      <c r="H43" s="32">
        <f t="shared" ref="H43:M43" si="129">SUM(H45,H46)</f>
        <v>22813.16</v>
      </c>
      <c r="I43" s="33">
        <f t="shared" si="129"/>
        <v>23149.87</v>
      </c>
      <c r="J43" s="32">
        <f t="shared" si="129"/>
        <v>25857.4</v>
      </c>
      <c r="K43" s="32">
        <f t="shared" si="129"/>
        <v>26830.899999999998</v>
      </c>
      <c r="L43" s="32">
        <f t="shared" si="129"/>
        <v>26317.199999999997</v>
      </c>
      <c r="M43" s="32">
        <f t="shared" si="129"/>
        <v>27055.7</v>
      </c>
      <c r="N43" s="32">
        <f t="shared" ref="N43:T43" si="130">SUM(N45,N46)</f>
        <v>28399.100000000002</v>
      </c>
      <c r="O43" s="32">
        <f t="shared" si="130"/>
        <v>27747.8</v>
      </c>
      <c r="P43" s="32">
        <f t="shared" si="130"/>
        <v>26927.3</v>
      </c>
      <c r="Q43" s="32">
        <f t="shared" si="130"/>
        <v>26018.3</v>
      </c>
      <c r="R43" s="32">
        <f t="shared" si="130"/>
        <v>25449</v>
      </c>
      <c r="S43" s="32">
        <f t="shared" si="130"/>
        <v>26800.400000000001</v>
      </c>
      <c r="T43" s="32">
        <f t="shared" si="130"/>
        <v>25699.5</v>
      </c>
      <c r="U43" s="32">
        <f t="shared" ref="U43:BR43" si="131">SUM(U45,U46)</f>
        <v>26774.400000000001</v>
      </c>
      <c r="V43" s="32">
        <f t="shared" si="131"/>
        <v>27448.085759641279</v>
      </c>
      <c r="W43" s="32">
        <f t="shared" si="131"/>
        <v>27677.399999999998</v>
      </c>
      <c r="X43" s="32">
        <f t="shared" si="131"/>
        <v>28410.171612910428</v>
      </c>
      <c r="Y43" s="32">
        <f t="shared" si="131"/>
        <v>16229.1</v>
      </c>
      <c r="Z43" s="32">
        <f t="shared" si="131"/>
        <v>15860.800000000001</v>
      </c>
      <c r="AA43" s="32">
        <f t="shared" si="131"/>
        <v>16229.1</v>
      </c>
      <c r="AB43" s="32">
        <f t="shared" si="131"/>
        <v>15073.8</v>
      </c>
      <c r="AC43" s="32">
        <f t="shared" si="131"/>
        <v>14915.199999999999</v>
      </c>
      <c r="AD43" s="32">
        <f t="shared" si="131"/>
        <v>0</v>
      </c>
      <c r="AE43" s="32">
        <f t="shared" si="131"/>
        <v>0</v>
      </c>
      <c r="AF43" s="32">
        <f t="shared" si="131"/>
        <v>0</v>
      </c>
      <c r="AG43" s="32">
        <f t="shared" si="131"/>
        <v>0</v>
      </c>
      <c r="AH43" s="60">
        <f t="shared" si="131"/>
        <v>0</v>
      </c>
      <c r="AI43" s="32">
        <f t="shared" si="131"/>
        <v>0</v>
      </c>
      <c r="AJ43" s="32">
        <f t="shared" si="131"/>
        <v>0</v>
      </c>
      <c r="AK43" s="32">
        <f t="shared" si="131"/>
        <v>0</v>
      </c>
      <c r="AL43" s="32">
        <f t="shared" si="131"/>
        <v>0</v>
      </c>
      <c r="AM43" s="32">
        <f t="shared" si="131"/>
        <v>0</v>
      </c>
      <c r="AN43" s="32">
        <f t="shared" si="131"/>
        <v>0</v>
      </c>
      <c r="AO43" s="32">
        <f t="shared" si="131"/>
        <v>0</v>
      </c>
      <c r="AP43" s="32">
        <f t="shared" si="131"/>
        <v>0</v>
      </c>
      <c r="AQ43" s="32">
        <f t="shared" si="131"/>
        <v>0</v>
      </c>
      <c r="AR43" s="32">
        <f t="shared" si="131"/>
        <v>0</v>
      </c>
      <c r="AS43" s="32">
        <f t="shared" si="131"/>
        <v>0</v>
      </c>
      <c r="AT43" s="32">
        <f t="shared" si="131"/>
        <v>0</v>
      </c>
      <c r="AU43" s="60">
        <f t="shared" si="131"/>
        <v>0</v>
      </c>
      <c r="AV43" s="61">
        <f t="shared" si="131"/>
        <v>0</v>
      </c>
      <c r="AW43" s="58">
        <f t="shared" si="131"/>
        <v>0</v>
      </c>
      <c r="AX43" s="60">
        <f t="shared" si="131"/>
        <v>0</v>
      </c>
      <c r="AY43" s="61">
        <f t="shared" si="131"/>
        <v>0</v>
      </c>
      <c r="AZ43" s="58">
        <f t="shared" si="131"/>
        <v>0</v>
      </c>
      <c r="BA43" s="61">
        <f t="shared" si="131"/>
        <v>0</v>
      </c>
      <c r="BB43" s="60">
        <f t="shared" si="131"/>
        <v>0</v>
      </c>
      <c r="BC43" s="60">
        <f t="shared" ref="BC43:BQ43" si="132">SUM(BC45,BC46)</f>
        <v>0</v>
      </c>
      <c r="BD43" s="58">
        <f t="shared" si="132"/>
        <v>0</v>
      </c>
      <c r="BE43" s="58">
        <f t="shared" si="132"/>
        <v>0</v>
      </c>
      <c r="BF43" s="58">
        <f t="shared" si="132"/>
        <v>0</v>
      </c>
      <c r="BG43" s="58">
        <f>SUM(BG45,BG46)</f>
        <v>0</v>
      </c>
      <c r="BH43" s="58">
        <f t="shared" si="132"/>
        <v>0</v>
      </c>
      <c r="BI43" s="58">
        <f>SUM(BI45,BI46)</f>
        <v>0</v>
      </c>
      <c r="BJ43" s="60">
        <f t="shared" ref="BJ43" si="133">SUM(BJ45,BJ46)</f>
        <v>0</v>
      </c>
      <c r="BK43" s="60">
        <f>SUM(BK45,BK46)</f>
        <v>0</v>
      </c>
      <c r="BL43" s="70">
        <f t="shared" ref="BL43" si="134">SUM(BL45,BL46)</f>
        <v>0</v>
      </c>
      <c r="BM43" s="58">
        <f t="shared" si="132"/>
        <v>0</v>
      </c>
      <c r="BN43" s="58">
        <f t="shared" si="132"/>
        <v>0</v>
      </c>
      <c r="BO43" s="58">
        <f t="shared" si="132"/>
        <v>0</v>
      </c>
      <c r="BP43" s="58">
        <f t="shared" si="132"/>
        <v>0</v>
      </c>
      <c r="BQ43" s="58">
        <f t="shared" si="132"/>
        <v>0</v>
      </c>
      <c r="BR43" s="58">
        <f t="shared" si="131"/>
        <v>0</v>
      </c>
      <c r="BS43" s="58">
        <f t="shared" ref="BS43:BY43" si="135">SUM(BS45,BS46)</f>
        <v>0</v>
      </c>
      <c r="BT43" s="58">
        <f t="shared" si="135"/>
        <v>0</v>
      </c>
      <c r="BU43" s="58">
        <f t="shared" si="135"/>
        <v>0</v>
      </c>
      <c r="BV43" s="58">
        <f t="shared" si="135"/>
        <v>0</v>
      </c>
      <c r="BW43" s="58">
        <f t="shared" ref="BW43" si="136">SUM(BW45,BW46)</f>
        <v>0</v>
      </c>
      <c r="BX43" s="58">
        <f t="shared" si="135"/>
        <v>0</v>
      </c>
      <c r="BY43" s="58">
        <f t="shared" si="135"/>
        <v>0</v>
      </c>
      <c r="BZ43" s="58">
        <f>SUM(BZ45,BZ46)</f>
        <v>0</v>
      </c>
      <c r="CA43" s="58">
        <f t="shared" ref="CA43:CK43" si="137">SUM(CA45,CA46)</f>
        <v>0</v>
      </c>
      <c r="CB43" s="58">
        <f t="shared" si="137"/>
        <v>0</v>
      </c>
      <c r="CC43" s="58">
        <f t="shared" si="137"/>
        <v>0</v>
      </c>
      <c r="CD43" s="58">
        <f t="shared" si="137"/>
        <v>0</v>
      </c>
      <c r="CE43" s="58">
        <f t="shared" si="137"/>
        <v>0</v>
      </c>
      <c r="CF43" s="58">
        <f t="shared" si="137"/>
        <v>0</v>
      </c>
      <c r="CG43" s="58">
        <f t="shared" si="137"/>
        <v>0</v>
      </c>
      <c r="CH43" s="58">
        <f t="shared" si="137"/>
        <v>0</v>
      </c>
      <c r="CI43" s="58">
        <f t="shared" si="137"/>
        <v>0</v>
      </c>
      <c r="CJ43" s="58">
        <f t="shared" si="137"/>
        <v>0</v>
      </c>
      <c r="CK43" s="58">
        <f t="shared" si="137"/>
        <v>0</v>
      </c>
      <c r="CL43" s="58">
        <f t="shared" ref="CL43:CT43" si="138">SUM(CL45,CL46)</f>
        <v>0</v>
      </c>
      <c r="CM43" s="58">
        <f t="shared" si="138"/>
        <v>0</v>
      </c>
      <c r="CN43" s="58">
        <f t="shared" si="138"/>
        <v>0</v>
      </c>
      <c r="CO43" s="58">
        <f t="shared" si="138"/>
        <v>0</v>
      </c>
      <c r="CP43" s="58">
        <f t="shared" si="138"/>
        <v>0</v>
      </c>
      <c r="CQ43" s="58">
        <f t="shared" si="138"/>
        <v>0</v>
      </c>
      <c r="CR43" s="58">
        <f t="shared" si="138"/>
        <v>0</v>
      </c>
      <c r="CS43" s="60">
        <f t="shared" si="138"/>
        <v>0</v>
      </c>
      <c r="CT43" s="60">
        <f t="shared" si="138"/>
        <v>0</v>
      </c>
      <c r="CU43" s="60">
        <f t="shared" ref="CU43:DB43" si="139">SUM(CU45,CU46)</f>
        <v>0</v>
      </c>
      <c r="CV43" s="60">
        <f t="shared" si="139"/>
        <v>0</v>
      </c>
      <c r="CW43" s="60">
        <f t="shared" si="139"/>
        <v>0</v>
      </c>
      <c r="CX43" s="58">
        <f t="shared" si="139"/>
        <v>0</v>
      </c>
      <c r="CY43" s="58">
        <f t="shared" si="139"/>
        <v>0</v>
      </c>
      <c r="CZ43" s="58">
        <f t="shared" ref="CZ43:DA43" si="140">SUM(CZ45,CZ46)</f>
        <v>0</v>
      </c>
      <c r="DA43" s="58">
        <f t="shared" si="140"/>
        <v>0</v>
      </c>
      <c r="DB43" s="58">
        <f t="shared" si="139"/>
        <v>0</v>
      </c>
      <c r="DC43" s="58">
        <f t="shared" ref="DC43:DD43" si="141">SUM(DC45,DC46)</f>
        <v>0</v>
      </c>
      <c r="DD43" s="58">
        <f t="shared" si="141"/>
        <v>0</v>
      </c>
      <c r="DE43" s="70">
        <f t="shared" ref="DE43" si="142">SUM(DE45,DE46)</f>
        <v>0</v>
      </c>
      <c r="DF43" s="70">
        <f t="shared" ref="DF43:DI43" si="143">SUM(DF45,DF46)</f>
        <v>0</v>
      </c>
      <c r="DG43" s="70">
        <f t="shared" ref="DG43:DH43" si="144">SUM(DG45,DG46)</f>
        <v>0</v>
      </c>
      <c r="DH43" s="70">
        <f t="shared" si="144"/>
        <v>0</v>
      </c>
      <c r="DI43" s="70">
        <f t="shared" si="143"/>
        <v>0</v>
      </c>
    </row>
    <row r="44" spans="1:113" hidden="1" x14ac:dyDescent="0.25">
      <c r="A44" s="68"/>
      <c r="B44" s="8"/>
      <c r="C44" s="8"/>
      <c r="D44" s="8"/>
      <c r="E44" s="8"/>
      <c r="F44" s="8"/>
      <c r="G44" s="9"/>
      <c r="H44" s="9"/>
      <c r="I44" s="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9"/>
      <c r="AA44" s="2"/>
      <c r="AB44" s="7"/>
      <c r="AC44" s="7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9"/>
      <c r="AQ44" s="28"/>
      <c r="AR44" s="8"/>
      <c r="AS44" s="8"/>
      <c r="AT44" s="9"/>
      <c r="AU44" s="8"/>
      <c r="AV44" s="8"/>
      <c r="AW44" s="2"/>
      <c r="AX44" s="8"/>
      <c r="AY44" s="7"/>
      <c r="AZ44" s="8"/>
      <c r="BA44" s="8"/>
      <c r="BB44" s="8"/>
      <c r="BC44" s="8"/>
      <c r="BD44" s="8"/>
      <c r="BE44" s="8"/>
      <c r="BF44" s="8"/>
      <c r="BG44" s="8"/>
      <c r="BH44" s="9"/>
      <c r="BI44" s="2"/>
      <c r="BJ44" s="8"/>
      <c r="BK44" s="8"/>
      <c r="BL44" s="63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8"/>
      <c r="CT44" s="8"/>
      <c r="CU44" s="8"/>
      <c r="CV44" s="8"/>
      <c r="CW44" s="8"/>
      <c r="CX44" s="2"/>
      <c r="CY44" s="2"/>
      <c r="CZ44" s="2"/>
      <c r="DA44" s="2"/>
      <c r="DB44" s="2"/>
      <c r="DC44" s="2"/>
      <c r="DD44" s="2"/>
      <c r="DE44" s="63"/>
      <c r="DF44" s="63"/>
      <c r="DG44" s="63"/>
      <c r="DH44" s="63"/>
      <c r="DI44" s="63"/>
    </row>
    <row r="45" spans="1:113" ht="18" hidden="1" x14ac:dyDescent="0.25">
      <c r="A45" s="69" t="s">
        <v>18</v>
      </c>
      <c r="B45" s="8">
        <v>16015.6</v>
      </c>
      <c r="C45" s="8">
        <f>20934.3+93.5</f>
        <v>21027.8</v>
      </c>
      <c r="D45" s="8">
        <f>23639.2+175.5</f>
        <v>23814.7</v>
      </c>
      <c r="E45" s="8">
        <f>25041.2+2.5</f>
        <v>25043.7</v>
      </c>
      <c r="F45" s="8">
        <v>20741.8</v>
      </c>
      <c r="G45" s="9">
        <v>22402.99</v>
      </c>
      <c r="H45" s="9">
        <v>22626.93</v>
      </c>
      <c r="I45" s="9">
        <v>22959.51</v>
      </c>
      <c r="J45" s="8">
        <v>25640.7</v>
      </c>
      <c r="K45" s="8">
        <v>26603.599999999999</v>
      </c>
      <c r="L45" s="8">
        <v>26093.1</v>
      </c>
      <c r="M45" s="8">
        <v>26824.3</v>
      </c>
      <c r="N45" s="8">
        <v>28152.400000000001</v>
      </c>
      <c r="O45" s="8">
        <v>27507.599999999999</v>
      </c>
      <c r="P45" s="8">
        <v>26697.3</v>
      </c>
      <c r="Q45" s="8">
        <v>25802.3</v>
      </c>
      <c r="R45" s="8">
        <v>25239.4</v>
      </c>
      <c r="S45" s="8">
        <v>26574.7</v>
      </c>
      <c r="T45" s="8">
        <v>25487.5</v>
      </c>
      <c r="U45" s="8">
        <v>26548</v>
      </c>
      <c r="V45" s="8">
        <f>[1]Feuil1!$U$239</f>
        <v>27213.815782411744</v>
      </c>
      <c r="W45" s="8">
        <v>27440.1</v>
      </c>
      <c r="X45" s="8">
        <f>[2]Feuil1!$U$240</f>
        <v>28163.592018283609</v>
      </c>
      <c r="Y45" s="8">
        <v>15986</v>
      </c>
      <c r="Z45" s="9">
        <v>15623.2</v>
      </c>
      <c r="AA45" s="36">
        <v>15986</v>
      </c>
      <c r="AB45" s="37">
        <v>14848</v>
      </c>
      <c r="AC45" s="37">
        <v>14691.8</v>
      </c>
      <c r="AD45" s="8">
        <v>0</v>
      </c>
      <c r="AE45" s="8">
        <v>0</v>
      </c>
      <c r="AF45" s="8">
        <v>0</v>
      </c>
      <c r="AG45" s="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0</v>
      </c>
      <c r="AQ45" s="58">
        <v>0</v>
      </c>
      <c r="AR45" s="58">
        <v>0</v>
      </c>
      <c r="AS45" s="58">
        <v>0</v>
      </c>
      <c r="AT45" s="58">
        <v>0</v>
      </c>
      <c r="AU45" s="60">
        <v>0</v>
      </c>
      <c r="AV45" s="61">
        <v>0</v>
      </c>
      <c r="AW45" s="58">
        <v>0</v>
      </c>
      <c r="AX45" s="60">
        <v>0</v>
      </c>
      <c r="AY45" s="61">
        <v>0</v>
      </c>
      <c r="AZ45" s="58">
        <v>0</v>
      </c>
      <c r="BA45" s="61">
        <v>0</v>
      </c>
      <c r="BB45" s="61">
        <v>0</v>
      </c>
      <c r="BC45" s="61">
        <v>0</v>
      </c>
      <c r="BD45" s="61">
        <v>0</v>
      </c>
      <c r="BE45" s="61">
        <v>0</v>
      </c>
      <c r="BF45" s="61">
        <v>0</v>
      </c>
      <c r="BG45" s="61">
        <v>0</v>
      </c>
      <c r="BH45" s="58">
        <v>0</v>
      </c>
      <c r="BI45" s="58">
        <v>0</v>
      </c>
      <c r="BJ45" s="60">
        <v>0</v>
      </c>
      <c r="BK45" s="60">
        <v>0</v>
      </c>
      <c r="BL45" s="70">
        <v>0</v>
      </c>
      <c r="BM45" s="58">
        <v>0</v>
      </c>
      <c r="BN45" s="58">
        <v>0</v>
      </c>
      <c r="BO45" s="58">
        <v>0</v>
      </c>
      <c r="BP45" s="58">
        <v>0</v>
      </c>
      <c r="BQ45" s="58">
        <v>0</v>
      </c>
      <c r="BR45" s="58">
        <v>0</v>
      </c>
      <c r="BS45" s="58">
        <v>0</v>
      </c>
      <c r="BT45" s="58">
        <v>0</v>
      </c>
      <c r="BU45" s="58">
        <v>0</v>
      </c>
      <c r="BV45" s="58">
        <v>0</v>
      </c>
      <c r="BW45" s="58">
        <v>0</v>
      </c>
      <c r="BX45" s="58">
        <v>0</v>
      </c>
      <c r="BY45" s="58">
        <v>0</v>
      </c>
      <c r="BZ45" s="58">
        <v>0</v>
      </c>
      <c r="CA45" s="58">
        <v>0</v>
      </c>
      <c r="CB45" s="58">
        <v>0</v>
      </c>
      <c r="CC45" s="58">
        <v>0</v>
      </c>
      <c r="CD45" s="58">
        <v>0</v>
      </c>
      <c r="CE45" s="58">
        <v>0</v>
      </c>
      <c r="CF45" s="58">
        <v>0</v>
      </c>
      <c r="CG45" s="58">
        <v>0</v>
      </c>
      <c r="CH45" s="58">
        <v>0</v>
      </c>
      <c r="CI45" s="58">
        <v>0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0</v>
      </c>
      <c r="CP45" s="58">
        <v>0</v>
      </c>
      <c r="CQ45" s="58">
        <v>0</v>
      </c>
      <c r="CR45" s="58">
        <v>0</v>
      </c>
      <c r="CS45" s="60">
        <v>0</v>
      </c>
      <c r="CT45" s="60">
        <v>0</v>
      </c>
      <c r="CU45" s="60">
        <v>0</v>
      </c>
      <c r="CV45" s="60">
        <v>0</v>
      </c>
      <c r="CW45" s="60">
        <v>0</v>
      </c>
      <c r="CX45" s="58">
        <v>0</v>
      </c>
      <c r="CY45" s="58">
        <v>0</v>
      </c>
      <c r="CZ45" s="58">
        <v>0</v>
      </c>
      <c r="DA45" s="58">
        <v>0</v>
      </c>
      <c r="DB45" s="58">
        <v>0</v>
      </c>
      <c r="DC45" s="58">
        <v>0</v>
      </c>
      <c r="DD45" s="58">
        <v>0</v>
      </c>
      <c r="DE45" s="70">
        <v>0</v>
      </c>
      <c r="DF45" s="70">
        <v>0</v>
      </c>
      <c r="DG45" s="70">
        <v>0</v>
      </c>
      <c r="DH45" s="70">
        <v>0</v>
      </c>
      <c r="DI45" s="70">
        <v>0</v>
      </c>
    </row>
    <row r="46" spans="1:113" ht="18" hidden="1" x14ac:dyDescent="0.25">
      <c r="A46" s="69" t="s">
        <v>25</v>
      </c>
      <c r="B46" s="8">
        <v>12281.2</v>
      </c>
      <c r="C46" s="8">
        <v>15872.7</v>
      </c>
      <c r="D46" s="8">
        <v>17999.7</v>
      </c>
      <c r="E46" s="8">
        <v>18757.3</v>
      </c>
      <c r="F46" s="9">
        <v>160.30000000000001</v>
      </c>
      <c r="G46" s="9">
        <v>183.3</v>
      </c>
      <c r="H46" s="9">
        <v>186.23</v>
      </c>
      <c r="I46" s="9">
        <v>190.36</v>
      </c>
      <c r="J46" s="8">
        <v>216.7</v>
      </c>
      <c r="K46" s="8">
        <v>227.3</v>
      </c>
      <c r="L46" s="8">
        <v>224.1</v>
      </c>
      <c r="M46" s="8">
        <v>231.4</v>
      </c>
      <c r="N46" s="8">
        <v>246.7</v>
      </c>
      <c r="O46" s="8">
        <v>240.2</v>
      </c>
      <c r="P46" s="8">
        <v>230</v>
      </c>
      <c r="Q46" s="8">
        <v>216</v>
      </c>
      <c r="R46" s="8">
        <v>209.6</v>
      </c>
      <c r="S46" s="8">
        <v>225.7</v>
      </c>
      <c r="T46" s="8">
        <v>212</v>
      </c>
      <c r="U46" s="8">
        <v>226.4</v>
      </c>
      <c r="V46" s="8">
        <f>[1]Feuil1!$U$249</f>
        <v>234.26997722953496</v>
      </c>
      <c r="W46" s="8">
        <v>237.3</v>
      </c>
      <c r="X46" s="8">
        <f>[2]Feuil1!$U$249</f>
        <v>246.57959462681998</v>
      </c>
      <c r="Y46" s="8">
        <v>243.1</v>
      </c>
      <c r="Z46" s="9">
        <v>237.6</v>
      </c>
      <c r="AA46" s="36">
        <v>243.1</v>
      </c>
      <c r="AB46" s="37">
        <v>225.8</v>
      </c>
      <c r="AC46" s="37">
        <v>223.4</v>
      </c>
      <c r="AD46" s="8">
        <v>0</v>
      </c>
      <c r="AE46" s="8">
        <v>0</v>
      </c>
      <c r="AF46" s="8">
        <v>0</v>
      </c>
      <c r="AG46" s="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0</v>
      </c>
      <c r="AS46" s="58">
        <v>0</v>
      </c>
      <c r="AT46" s="58">
        <v>0</v>
      </c>
      <c r="AU46" s="60">
        <v>0</v>
      </c>
      <c r="AV46" s="61">
        <v>0</v>
      </c>
      <c r="AW46" s="58">
        <v>0</v>
      </c>
      <c r="AX46" s="60">
        <v>0</v>
      </c>
      <c r="AY46" s="61">
        <v>0</v>
      </c>
      <c r="AZ46" s="58">
        <v>0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1">
        <v>0</v>
      </c>
      <c r="BG46" s="61">
        <v>0</v>
      </c>
      <c r="BH46" s="58">
        <v>0</v>
      </c>
      <c r="BI46" s="58">
        <v>0</v>
      </c>
      <c r="BJ46" s="60">
        <v>0</v>
      </c>
      <c r="BK46" s="60">
        <v>0</v>
      </c>
      <c r="BL46" s="70">
        <v>0</v>
      </c>
      <c r="BM46" s="58">
        <v>0</v>
      </c>
      <c r="BN46" s="58">
        <v>0</v>
      </c>
      <c r="BO46" s="58">
        <v>0</v>
      </c>
      <c r="BP46" s="58">
        <v>0</v>
      </c>
      <c r="BQ46" s="58">
        <v>0</v>
      </c>
      <c r="BR46" s="58">
        <v>0</v>
      </c>
      <c r="BS46" s="58">
        <v>0</v>
      </c>
      <c r="BT46" s="58">
        <v>0</v>
      </c>
      <c r="BU46" s="58">
        <v>0</v>
      </c>
      <c r="BV46" s="58">
        <v>0</v>
      </c>
      <c r="BW46" s="58">
        <v>0</v>
      </c>
      <c r="BX46" s="58">
        <v>0</v>
      </c>
      <c r="BY46" s="58">
        <v>0</v>
      </c>
      <c r="BZ46" s="58">
        <v>0</v>
      </c>
      <c r="CA46" s="58">
        <v>0</v>
      </c>
      <c r="CB46" s="58">
        <v>0</v>
      </c>
      <c r="CC46" s="58">
        <v>0</v>
      </c>
      <c r="CD46" s="58">
        <v>0</v>
      </c>
      <c r="CE46" s="58">
        <v>0</v>
      </c>
      <c r="CF46" s="58">
        <v>0</v>
      </c>
      <c r="CG46" s="58">
        <v>0</v>
      </c>
      <c r="CH46" s="58">
        <v>0</v>
      </c>
      <c r="CI46" s="58">
        <v>0</v>
      </c>
      <c r="CJ46" s="58">
        <v>0</v>
      </c>
      <c r="CK46" s="58">
        <v>0</v>
      </c>
      <c r="CL46" s="58">
        <v>0</v>
      </c>
      <c r="CM46" s="58">
        <v>0</v>
      </c>
      <c r="CN46" s="58">
        <v>0</v>
      </c>
      <c r="CO46" s="58">
        <v>0</v>
      </c>
      <c r="CP46" s="58">
        <v>0</v>
      </c>
      <c r="CQ46" s="58">
        <v>0</v>
      </c>
      <c r="CR46" s="58">
        <v>0</v>
      </c>
      <c r="CS46" s="60">
        <v>0</v>
      </c>
      <c r="CT46" s="60">
        <v>0</v>
      </c>
      <c r="CU46" s="60">
        <v>0</v>
      </c>
      <c r="CV46" s="60">
        <v>0</v>
      </c>
      <c r="CW46" s="60">
        <v>0</v>
      </c>
      <c r="CX46" s="58">
        <v>0</v>
      </c>
      <c r="CY46" s="58">
        <v>0</v>
      </c>
      <c r="CZ46" s="58">
        <v>0</v>
      </c>
      <c r="DA46" s="58">
        <v>0</v>
      </c>
      <c r="DB46" s="58">
        <v>0</v>
      </c>
      <c r="DC46" s="58">
        <v>0</v>
      </c>
      <c r="DD46" s="58">
        <v>0</v>
      </c>
      <c r="DE46" s="70">
        <v>0</v>
      </c>
      <c r="DF46" s="70">
        <v>0</v>
      </c>
      <c r="DG46" s="70">
        <v>0</v>
      </c>
      <c r="DH46" s="70">
        <v>0</v>
      </c>
      <c r="DI46" s="70">
        <v>0</v>
      </c>
    </row>
    <row r="47" spans="1:113" hidden="1" x14ac:dyDescent="0.25">
      <c r="A47" s="69"/>
      <c r="B47" s="8"/>
      <c r="C47" s="8"/>
      <c r="D47" s="8"/>
      <c r="E47" s="8"/>
      <c r="F47" s="9"/>
      <c r="G47" s="9"/>
      <c r="H47" s="9"/>
      <c r="I47" s="9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9"/>
      <c r="AA47" s="2"/>
      <c r="AB47" s="7"/>
      <c r="AC47" s="7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9"/>
      <c r="AQ47" s="28"/>
      <c r="AR47" s="8"/>
      <c r="AS47" s="8"/>
      <c r="AT47" s="9"/>
      <c r="AU47" s="8"/>
      <c r="AV47" s="8"/>
      <c r="AW47" s="2"/>
      <c r="AX47" s="8"/>
      <c r="AY47" s="7"/>
      <c r="AZ47" s="8"/>
      <c r="BA47" s="8"/>
      <c r="BB47" s="8"/>
      <c r="BC47" s="8"/>
      <c r="BD47" s="8"/>
      <c r="BE47" s="8"/>
      <c r="BF47" s="8"/>
      <c r="BG47" s="8"/>
      <c r="BH47" s="9"/>
      <c r="BI47" s="2"/>
      <c r="BJ47" s="8"/>
      <c r="BK47" s="8"/>
      <c r="BL47" s="63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8"/>
      <c r="CT47" s="8"/>
      <c r="CU47" s="8"/>
      <c r="CV47" s="8"/>
      <c r="CW47" s="8"/>
      <c r="CX47" s="2"/>
      <c r="CY47" s="2"/>
      <c r="CZ47" s="2"/>
      <c r="DA47" s="2"/>
      <c r="DB47" s="2"/>
      <c r="DC47" s="2"/>
      <c r="DD47" s="2"/>
      <c r="DE47" s="63"/>
      <c r="DF47" s="63"/>
      <c r="DG47" s="63"/>
      <c r="DH47" s="63"/>
      <c r="DI47" s="63"/>
    </row>
    <row r="48" spans="1:113" hidden="1" x14ac:dyDescent="0.25">
      <c r="A48" s="129" t="s">
        <v>7</v>
      </c>
      <c r="B48" s="8">
        <f t="shared" ref="B48:G48" si="145">SUM(B50:B53)</f>
        <v>114200.7</v>
      </c>
      <c r="C48" s="8">
        <f t="shared" si="145"/>
        <v>161910.29999999999</v>
      </c>
      <c r="D48" s="8">
        <f t="shared" si="145"/>
        <v>186493.09999999998</v>
      </c>
      <c r="E48" s="8">
        <f t="shared" si="145"/>
        <v>184356.59999999998</v>
      </c>
      <c r="F48" s="9">
        <f t="shared" si="145"/>
        <v>141824.29999999999</v>
      </c>
      <c r="G48" s="9">
        <f t="shared" si="145"/>
        <v>152766.51</v>
      </c>
      <c r="H48" s="9">
        <f t="shared" ref="H48:M48" si="146">SUM(H50:H53)</f>
        <v>153519.28</v>
      </c>
      <c r="I48" s="9">
        <f t="shared" si="146"/>
        <v>155622.85999999999</v>
      </c>
      <c r="J48" s="8">
        <f t="shared" si="146"/>
        <v>173905.7</v>
      </c>
      <c r="K48" s="8">
        <f t="shared" si="146"/>
        <v>180789.7</v>
      </c>
      <c r="L48" s="8">
        <f t="shared" si="146"/>
        <v>177248.9</v>
      </c>
      <c r="M48" s="8">
        <f t="shared" si="146"/>
        <v>180750.09999999998</v>
      </c>
      <c r="N48" s="8">
        <f t="shared" ref="N48:T48" si="147">SUM(N50:N53)</f>
        <v>180335.1</v>
      </c>
      <c r="O48" s="8">
        <f t="shared" si="147"/>
        <v>177301.7</v>
      </c>
      <c r="P48" s="8">
        <f t="shared" si="147"/>
        <v>172177.2</v>
      </c>
      <c r="Q48" s="8">
        <f t="shared" si="147"/>
        <v>176937.60000000001</v>
      </c>
      <c r="R48" s="8">
        <f t="shared" si="147"/>
        <v>163789.79999999999</v>
      </c>
      <c r="S48" s="8">
        <f t="shared" si="147"/>
        <v>170803.5</v>
      </c>
      <c r="T48" s="8">
        <f t="shared" si="147"/>
        <v>163072.29999999999</v>
      </c>
      <c r="U48" s="8">
        <f t="shared" ref="U48:AB48" si="148">SUM(U50:U53)</f>
        <v>169356</v>
      </c>
      <c r="V48" s="8">
        <f t="shared" si="148"/>
        <v>174020.76817935973</v>
      </c>
      <c r="W48" s="8">
        <f t="shared" si="148"/>
        <v>174652</v>
      </c>
      <c r="X48" s="8">
        <f t="shared" si="148"/>
        <v>178201.78071855035</v>
      </c>
      <c r="Y48" s="8">
        <f t="shared" si="148"/>
        <v>95587.7</v>
      </c>
      <c r="Z48" s="8">
        <f t="shared" si="148"/>
        <v>93919.9</v>
      </c>
      <c r="AA48" s="8">
        <f t="shared" si="148"/>
        <v>95587.6</v>
      </c>
      <c r="AB48" s="8">
        <f t="shared" si="148"/>
        <v>84026.2</v>
      </c>
      <c r="AC48" s="8">
        <f t="shared" ref="AC48:AR48" si="149">SUM(AC50:AC53)</f>
        <v>83208.5</v>
      </c>
      <c r="AD48" s="8">
        <f t="shared" si="149"/>
        <v>31427.699999999997</v>
      </c>
      <c r="AE48" s="8">
        <f t="shared" si="149"/>
        <v>30722.9</v>
      </c>
      <c r="AF48" s="8">
        <f t="shared" si="149"/>
        <v>33176.400000000001</v>
      </c>
      <c r="AG48" s="8">
        <f t="shared" si="149"/>
        <v>32862.6</v>
      </c>
      <c r="AH48" s="8">
        <v>31415.200000000001</v>
      </c>
      <c r="AI48" s="8">
        <f t="shared" si="149"/>
        <v>7530.9890793379027</v>
      </c>
      <c r="AJ48" s="8">
        <f t="shared" si="149"/>
        <v>7558.0518059323967</v>
      </c>
      <c r="AK48" s="8">
        <f t="shared" si="149"/>
        <v>7647.4563357156949</v>
      </c>
      <c r="AL48" s="8">
        <f t="shared" si="149"/>
        <v>7789.6511250329841</v>
      </c>
      <c r="AM48" s="8">
        <f t="shared" si="149"/>
        <v>7754.1355842425837</v>
      </c>
      <c r="AN48" s="8">
        <f t="shared" si="149"/>
        <v>7284.0993413754277</v>
      </c>
      <c r="AO48" s="8">
        <f t="shared" si="149"/>
        <v>7291.1063565741506</v>
      </c>
      <c r="AP48" s="8">
        <f t="shared" si="149"/>
        <v>7373.3480702665202</v>
      </c>
      <c r="AQ48" s="8">
        <f t="shared" si="149"/>
        <v>7036.5163454638623</v>
      </c>
      <c r="AR48" s="8">
        <f t="shared" si="149"/>
        <v>7077.4191954871503</v>
      </c>
      <c r="AS48" s="8">
        <f t="shared" ref="AS48:BB48" si="150">SUM(AS50:AS53)</f>
        <v>7199.8188273334999</v>
      </c>
      <c r="AT48" s="9">
        <f t="shared" si="150"/>
        <v>6625.9288156554903</v>
      </c>
      <c r="AU48" s="8">
        <f t="shared" si="150"/>
        <v>4030.5645610254901</v>
      </c>
      <c r="AV48" s="8">
        <f>SUM(AV50:AV53)</f>
        <v>2683.9003517857632</v>
      </c>
      <c r="AW48" s="2">
        <f t="shared" si="150"/>
        <v>4107.16356887662</v>
      </c>
      <c r="AX48" s="8">
        <f t="shared" si="150"/>
        <v>4242.0148214240799</v>
      </c>
      <c r="AY48" s="7">
        <f>SUM(AY50:AY53)</f>
        <v>4207.5020430168697</v>
      </c>
      <c r="AZ48" s="8">
        <f>SUM(AZ50:AZ53)</f>
        <v>4178.9714615093553</v>
      </c>
      <c r="BA48" s="8">
        <f>SUM(BA50:BA53)</f>
        <v>4098.3327792827431</v>
      </c>
      <c r="BB48" s="8">
        <f t="shared" si="150"/>
        <v>4085.6391338425101</v>
      </c>
      <c r="BC48" s="8">
        <f>SUM(BC50:BC53)</f>
        <v>4242.91998139104</v>
      </c>
      <c r="BD48" s="8">
        <f>SUM(BD50:BD53)</f>
        <v>3509.5497460269303</v>
      </c>
      <c r="BE48" s="8">
        <f>SUM(BE50:BE53)</f>
        <v>3580.0273860649204</v>
      </c>
      <c r="BF48" s="8">
        <f>SUM(BF50:BF53)</f>
        <v>3642.9937038212806</v>
      </c>
      <c r="BG48" s="8">
        <f t="shared" ref="BG48:BQ48" si="151">SUM(BG50:BG53)</f>
        <v>3474.6560119339701</v>
      </c>
      <c r="BH48" s="9">
        <f t="shared" si="151"/>
        <v>2683.6497599999998</v>
      </c>
      <c r="BI48" s="2">
        <f>SUM(BI50:BI53)</f>
        <v>2591.3391225999999</v>
      </c>
      <c r="BJ48" s="8">
        <f t="shared" ref="BJ48" si="152">SUM(BJ50:BJ53)</f>
        <v>2410.068722</v>
      </c>
      <c r="BK48" s="8">
        <f>SUM(BK50:BK53)</f>
        <v>2249.396514027892</v>
      </c>
      <c r="BL48" s="63">
        <f t="shared" ref="BL48" si="153">SUM(BL50:BL53)</f>
        <v>2209.8389910430747</v>
      </c>
      <c r="BM48" s="2">
        <f t="shared" si="151"/>
        <v>2908.774242</v>
      </c>
      <c r="BN48" s="2">
        <f t="shared" si="151"/>
        <v>2813.1800400000002</v>
      </c>
      <c r="BO48" s="2">
        <f t="shared" si="151"/>
        <v>2860.5967326019813</v>
      </c>
      <c r="BP48" s="2">
        <f t="shared" si="151"/>
        <v>2767.413</v>
      </c>
      <c r="BQ48" s="2">
        <f t="shared" si="151"/>
        <v>2767.413</v>
      </c>
      <c r="BR48" s="2">
        <f>SUM(BR50:BR53)</f>
        <v>2804.5218309811967</v>
      </c>
      <c r="BS48" s="2">
        <f t="shared" ref="BS48:BY48" si="154">SUM(BS50:BS53)</f>
        <v>2778.2290800000001</v>
      </c>
      <c r="BT48" s="2">
        <f t="shared" si="154"/>
        <v>2765.0627399999998</v>
      </c>
      <c r="BU48" s="2">
        <f t="shared" si="154"/>
        <v>2798.74188</v>
      </c>
      <c r="BV48" s="2">
        <f t="shared" si="154"/>
        <v>2547.1094199999998</v>
      </c>
      <c r="BW48" s="2">
        <f t="shared" ref="BW48" si="155">SUM(BW50:BW53)</f>
        <v>2591.3391225999999</v>
      </c>
      <c r="BX48" s="2">
        <f t="shared" si="154"/>
        <v>2683.6497599999998</v>
      </c>
      <c r="BY48" s="2">
        <f t="shared" si="154"/>
        <v>2582.6</v>
      </c>
      <c r="BZ48" s="2">
        <f>SUM(BZ50:BZ53)</f>
        <v>2610.9378000000002</v>
      </c>
      <c r="CA48" s="2">
        <f t="shared" ref="CA48:CK48" si="156">SUM(CA50:CA53)</f>
        <v>2860.5967326019813</v>
      </c>
      <c r="CB48" s="2">
        <f t="shared" si="156"/>
        <v>2617.1378</v>
      </c>
      <c r="CC48" s="2">
        <f t="shared" si="156"/>
        <v>2617.1378</v>
      </c>
      <c r="CD48" s="2">
        <f t="shared" si="156"/>
        <v>2422.7277840199999</v>
      </c>
      <c r="CE48" s="2">
        <f t="shared" si="156"/>
        <v>2434.39744028</v>
      </c>
      <c r="CF48" s="2">
        <f t="shared" si="156"/>
        <v>2435.548992</v>
      </c>
      <c r="CG48" s="2">
        <f t="shared" si="156"/>
        <v>2427.1594109000002</v>
      </c>
      <c r="CH48" s="2">
        <f t="shared" si="156"/>
        <v>2395.3965954</v>
      </c>
      <c r="CI48" s="2">
        <f t="shared" si="156"/>
        <v>2444.6568654000002</v>
      </c>
      <c r="CJ48" s="2">
        <f t="shared" si="156"/>
        <v>2395.7470720000001</v>
      </c>
      <c r="CK48" s="2">
        <f t="shared" si="156"/>
        <v>2410.068722</v>
      </c>
      <c r="CL48" s="2">
        <f t="shared" ref="CL48:CT48" si="157">SUM(CL50:CL53)</f>
        <v>2342.4523800000002</v>
      </c>
      <c r="CM48" s="2">
        <f t="shared" si="157"/>
        <v>2468.86229482</v>
      </c>
      <c r="CN48" s="2">
        <f t="shared" si="157"/>
        <v>2345.3326542000004</v>
      </c>
      <c r="CO48" s="2">
        <f t="shared" si="157"/>
        <v>2265.548846668999</v>
      </c>
      <c r="CP48" s="2">
        <f t="shared" si="157"/>
        <v>2323.0824148870715</v>
      </c>
      <c r="CQ48" s="2">
        <f t="shared" si="157"/>
        <v>2371.609815716331</v>
      </c>
      <c r="CR48" s="2">
        <f t="shared" si="157"/>
        <v>2281.5639114004757</v>
      </c>
      <c r="CS48" s="8">
        <f t="shared" si="157"/>
        <v>2332.9519266778157</v>
      </c>
      <c r="CT48" s="8">
        <f t="shared" si="157"/>
        <v>2328.0063868999964</v>
      </c>
      <c r="CU48" s="8">
        <f t="shared" ref="CU48:DB48" si="158">SUM(CU50:CU53)</f>
        <v>2215.9158048519575</v>
      </c>
      <c r="CV48" s="8">
        <f t="shared" si="158"/>
        <v>2110.9023478497425</v>
      </c>
      <c r="CW48" s="8">
        <f t="shared" si="158"/>
        <v>2249.396514027892</v>
      </c>
      <c r="CX48" s="2">
        <f t="shared" si="158"/>
        <v>2198.7298614625593</v>
      </c>
      <c r="CY48" s="2">
        <f t="shared" si="158"/>
        <v>2261.793069491689</v>
      </c>
      <c r="CZ48" s="2">
        <f t="shared" ref="CZ48:DA48" si="159">SUM(CZ50:CZ53)</f>
        <v>2238.9706506480006</v>
      </c>
      <c r="DA48" s="2">
        <f t="shared" si="159"/>
        <v>2261.1427227291206</v>
      </c>
      <c r="DB48" s="2">
        <f t="shared" si="158"/>
        <v>2178.678356707233</v>
      </c>
      <c r="DC48" s="2">
        <f t="shared" ref="DC48:DD48" si="160">SUM(DC50:DC53)</f>
        <v>2175.3172851725767</v>
      </c>
      <c r="DD48" s="2">
        <f t="shared" si="160"/>
        <v>2181.0846818688756</v>
      </c>
      <c r="DE48" s="63">
        <f t="shared" ref="DE48" si="161">SUM(DE50:DE53)</f>
        <v>2181.0846818688756</v>
      </c>
      <c r="DF48" s="63">
        <f t="shared" ref="DF48:DI48" si="162">SUM(DF50:DF53)</f>
        <v>2229.2904508427027</v>
      </c>
      <c r="DG48" s="63">
        <f t="shared" ref="DG48:DH48" si="163">SUM(DG50:DG53)</f>
        <v>2173.7218421160924</v>
      </c>
      <c r="DH48" s="63">
        <f t="shared" si="163"/>
        <v>2142.7942502956985</v>
      </c>
      <c r="DI48" s="63">
        <f t="shared" si="162"/>
        <v>2209.8389910430747</v>
      </c>
    </row>
    <row r="49" spans="1:113" hidden="1" x14ac:dyDescent="0.25">
      <c r="A49" s="68"/>
      <c r="B49" s="8"/>
      <c r="C49" s="8"/>
      <c r="D49" s="8"/>
      <c r="E49" s="8"/>
      <c r="F49" s="8"/>
      <c r="G49" s="9"/>
      <c r="H49" s="9"/>
      <c r="I49" s="9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9"/>
      <c r="AA49" s="2"/>
      <c r="AB49" s="7"/>
      <c r="AC49" s="7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9"/>
      <c r="AQ49" s="28"/>
      <c r="AR49" s="8"/>
      <c r="AS49" s="8"/>
      <c r="AT49" s="9"/>
      <c r="AU49" s="8"/>
      <c r="AV49" s="8"/>
      <c r="AW49" s="2"/>
      <c r="AX49" s="8"/>
      <c r="AY49" s="7"/>
      <c r="AZ49" s="8"/>
      <c r="BA49" s="8"/>
      <c r="BB49" s="8"/>
      <c r="BC49" s="8"/>
      <c r="BD49" s="8"/>
      <c r="BE49" s="8"/>
      <c r="BF49" s="8"/>
      <c r="BG49" s="8"/>
      <c r="BH49" s="9"/>
      <c r="BI49" s="2"/>
      <c r="BJ49" s="8"/>
      <c r="BK49" s="8"/>
      <c r="BL49" s="63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8"/>
      <c r="CT49" s="8"/>
      <c r="CU49" s="8"/>
      <c r="CV49" s="8"/>
      <c r="CW49" s="8"/>
      <c r="CX49" s="2"/>
      <c r="CY49" s="2"/>
      <c r="CZ49" s="2"/>
      <c r="DA49" s="2"/>
      <c r="DB49" s="2"/>
      <c r="DC49" s="2"/>
      <c r="DD49" s="2"/>
      <c r="DE49" s="63"/>
      <c r="DF49" s="63"/>
      <c r="DG49" s="63"/>
      <c r="DH49" s="63"/>
      <c r="DI49" s="63"/>
    </row>
    <row r="50" spans="1:113" ht="18" hidden="1" x14ac:dyDescent="0.25">
      <c r="A50" s="69" t="s">
        <v>19</v>
      </c>
      <c r="B50" s="8">
        <v>32582.6</v>
      </c>
      <c r="C50" s="8">
        <f>43989.2+3459.2+6079</f>
        <v>53527.399999999994</v>
      </c>
      <c r="D50" s="8">
        <f>52458.3+3462.5+7134</f>
        <v>63054.8</v>
      </c>
      <c r="E50" s="8">
        <f>54076.8+2790+8137.1</f>
        <v>65003.9</v>
      </c>
      <c r="F50" s="8">
        <v>43841.5</v>
      </c>
      <c r="G50" s="9">
        <v>48492.2</v>
      </c>
      <c r="H50" s="9">
        <v>49264.9</v>
      </c>
      <c r="I50" s="9">
        <v>50165.89</v>
      </c>
      <c r="J50" s="8">
        <v>56546.8</v>
      </c>
      <c r="K50" s="8">
        <v>59023.3</v>
      </c>
      <c r="L50" s="8">
        <v>57593.4</v>
      </c>
      <c r="M50" s="8">
        <v>59351.5</v>
      </c>
      <c r="N50" s="8">
        <v>62837.599999999999</v>
      </c>
      <c r="O50" s="8">
        <v>61277.4</v>
      </c>
      <c r="P50" s="8">
        <v>59085.4</v>
      </c>
      <c r="Q50" s="8">
        <v>56407.3</v>
      </c>
      <c r="R50" s="8">
        <v>54975.5</v>
      </c>
      <c r="S50" s="8">
        <v>58086</v>
      </c>
      <c r="T50" s="7">
        <v>55171.199999999997</v>
      </c>
      <c r="U50" s="8">
        <v>58085.1</v>
      </c>
      <c r="V50" s="8">
        <f>[1]Feuil1!$U$256</f>
        <v>59909.96055132553</v>
      </c>
      <c r="W50" s="8">
        <v>60530.7</v>
      </c>
      <c r="X50" s="8">
        <f>[2]Feuil1!$U$256</f>
        <v>62533.508769316722</v>
      </c>
      <c r="Y50" s="8">
        <v>42323.6</v>
      </c>
      <c r="Z50" s="9">
        <v>41363</v>
      </c>
      <c r="AA50" s="36">
        <v>42323.5</v>
      </c>
      <c r="AB50" s="37">
        <v>39310.5</v>
      </c>
      <c r="AC50" s="37">
        <v>38862.800000000003</v>
      </c>
      <c r="AD50" s="8">
        <v>7598.7</v>
      </c>
      <c r="AE50" s="8">
        <v>7376.3</v>
      </c>
      <c r="AF50" s="8">
        <v>7652.6</v>
      </c>
      <c r="AG50" s="9">
        <v>7538</v>
      </c>
      <c r="AH50" s="8">
        <v>6592.7131596166082</v>
      </c>
      <c r="AI50" s="8">
        <v>2805.1921965765141</v>
      </c>
      <c r="AJ50" s="8">
        <v>2873.8310972235181</v>
      </c>
      <c r="AK50" s="8">
        <v>2949.2830562275972</v>
      </c>
      <c r="AL50" s="8">
        <v>3048.8474265346745</v>
      </c>
      <c r="AM50" s="8">
        <v>3025.8694991232765</v>
      </c>
      <c r="AN50" s="8">
        <v>2546.2087663806028</v>
      </c>
      <c r="AO50" s="8">
        <v>2537.6037412297173</v>
      </c>
      <c r="AP50" s="9">
        <v>2563.2183282565202</v>
      </c>
      <c r="AQ50" s="28">
        <v>2217.6100103927629</v>
      </c>
      <c r="AR50" s="8">
        <v>2230.67337077715</v>
      </c>
      <c r="AS50" s="8">
        <v>2267.2595602335</v>
      </c>
      <c r="AT50" s="9">
        <v>1494.7543610254902</v>
      </c>
      <c r="AU50" s="8">
        <v>1494.7543610254902</v>
      </c>
      <c r="AV50" s="61">
        <v>0</v>
      </c>
      <c r="AW50" s="2">
        <v>1493.8514688766204</v>
      </c>
      <c r="AX50" s="8">
        <v>1556.9058214240804</v>
      </c>
      <c r="AY50" s="7">
        <v>1563.6720430168702</v>
      </c>
      <c r="AZ50" s="8">
        <v>1545.2704615093553</v>
      </c>
      <c r="BA50" s="8">
        <v>1511.1992582827427</v>
      </c>
      <c r="BB50" s="8">
        <v>1498.5056128425101</v>
      </c>
      <c r="BC50" s="8">
        <v>1505.5629813910402</v>
      </c>
      <c r="BD50" s="8">
        <v>746.20244602693037</v>
      </c>
      <c r="BE50" s="8">
        <v>778.12548606492032</v>
      </c>
      <c r="BF50" s="8">
        <v>790.68900382128038</v>
      </c>
      <c r="BG50" s="8">
        <v>791.00625193397036</v>
      </c>
      <c r="BH50" s="58">
        <v>0</v>
      </c>
      <c r="BI50" s="58">
        <v>0</v>
      </c>
      <c r="BJ50" s="60">
        <v>0</v>
      </c>
      <c r="BK50" s="60">
        <v>0</v>
      </c>
      <c r="BL50" s="70">
        <v>0</v>
      </c>
      <c r="BM50" s="58">
        <v>0</v>
      </c>
      <c r="BN50" s="58">
        <v>0</v>
      </c>
      <c r="BO50" s="58">
        <v>0</v>
      </c>
      <c r="BP50" s="58">
        <v>0</v>
      </c>
      <c r="BQ50" s="58">
        <v>0</v>
      </c>
      <c r="BR50" s="58">
        <v>0</v>
      </c>
      <c r="BS50" s="58">
        <v>0</v>
      </c>
      <c r="BT50" s="58">
        <v>0</v>
      </c>
      <c r="BU50" s="58">
        <v>0</v>
      </c>
      <c r="BV50" s="58">
        <v>0</v>
      </c>
      <c r="BW50" s="58">
        <v>0</v>
      </c>
      <c r="BX50" s="58">
        <v>0</v>
      </c>
      <c r="BY50" s="58">
        <v>0</v>
      </c>
      <c r="BZ50" s="58">
        <v>0</v>
      </c>
      <c r="CA50" s="58">
        <v>0</v>
      </c>
      <c r="CB50" s="58">
        <v>0</v>
      </c>
      <c r="CC50" s="58">
        <v>0</v>
      </c>
      <c r="CD50" s="58">
        <v>0</v>
      </c>
      <c r="CE50" s="58">
        <v>0</v>
      </c>
      <c r="CF50" s="58">
        <v>0</v>
      </c>
      <c r="CG50" s="58">
        <v>0</v>
      </c>
      <c r="CH50" s="58">
        <v>0</v>
      </c>
      <c r="CI50" s="58">
        <v>0</v>
      </c>
      <c r="CJ50" s="58">
        <v>0</v>
      </c>
      <c r="CK50" s="58">
        <v>0</v>
      </c>
      <c r="CL50" s="58">
        <v>0</v>
      </c>
      <c r="CM50" s="58">
        <v>0</v>
      </c>
      <c r="CN50" s="58">
        <v>0</v>
      </c>
      <c r="CO50" s="58">
        <v>0</v>
      </c>
      <c r="CP50" s="58">
        <v>0</v>
      </c>
      <c r="CQ50" s="58">
        <v>0</v>
      </c>
      <c r="CR50" s="58">
        <v>0</v>
      </c>
      <c r="CS50" s="60">
        <v>0</v>
      </c>
      <c r="CT50" s="60">
        <v>0</v>
      </c>
      <c r="CU50" s="60">
        <v>0</v>
      </c>
      <c r="CV50" s="60">
        <v>0</v>
      </c>
      <c r="CW50" s="60">
        <v>0</v>
      </c>
      <c r="CX50" s="58">
        <v>0</v>
      </c>
      <c r="CY50" s="58">
        <v>0</v>
      </c>
      <c r="CZ50" s="58">
        <v>0</v>
      </c>
      <c r="DA50" s="58">
        <v>0</v>
      </c>
      <c r="DB50" s="58">
        <v>0</v>
      </c>
      <c r="DC50" s="58">
        <v>0</v>
      </c>
      <c r="DD50" s="58">
        <v>0</v>
      </c>
      <c r="DE50" s="70">
        <v>0</v>
      </c>
      <c r="DF50" s="70">
        <v>0</v>
      </c>
      <c r="DG50" s="70">
        <v>0</v>
      </c>
      <c r="DH50" s="70">
        <v>0</v>
      </c>
      <c r="DI50" s="70">
        <v>0</v>
      </c>
    </row>
    <row r="51" spans="1:113" ht="18" hidden="1" x14ac:dyDescent="0.25">
      <c r="A51" s="69" t="s">
        <v>20</v>
      </c>
      <c r="B51" s="40" t="s">
        <v>17</v>
      </c>
      <c r="C51" s="40" t="s">
        <v>17</v>
      </c>
      <c r="D51" s="40" t="s">
        <v>17</v>
      </c>
      <c r="E51" s="25" t="s">
        <v>17</v>
      </c>
      <c r="F51" s="38" t="s">
        <v>17</v>
      </c>
      <c r="G51" s="38" t="s">
        <v>17</v>
      </c>
      <c r="H51" s="38" t="s">
        <v>17</v>
      </c>
      <c r="I51" s="38" t="s">
        <v>17</v>
      </c>
      <c r="J51" s="25" t="s">
        <v>17</v>
      </c>
      <c r="K51" s="25" t="s">
        <v>17</v>
      </c>
      <c r="L51" s="58">
        <v>0</v>
      </c>
      <c r="M51" s="59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60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9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0</v>
      </c>
      <c r="AO51" s="58">
        <v>0</v>
      </c>
      <c r="AP51" s="58">
        <v>0</v>
      </c>
      <c r="AQ51" s="58">
        <v>0</v>
      </c>
      <c r="AR51" s="58">
        <v>0</v>
      </c>
      <c r="AS51" s="58">
        <v>0</v>
      </c>
      <c r="AT51" s="58">
        <v>0</v>
      </c>
      <c r="AU51" s="60">
        <v>0</v>
      </c>
      <c r="AV51" s="61">
        <v>0</v>
      </c>
      <c r="AW51" s="58">
        <v>0</v>
      </c>
      <c r="AX51" s="60">
        <v>0</v>
      </c>
      <c r="AY51" s="61">
        <v>0</v>
      </c>
      <c r="AZ51" s="58">
        <v>0</v>
      </c>
      <c r="BA51" s="61">
        <v>0</v>
      </c>
      <c r="BB51" s="61">
        <v>0</v>
      </c>
      <c r="BC51" s="61">
        <v>0</v>
      </c>
      <c r="BD51" s="61">
        <v>0</v>
      </c>
      <c r="BE51" s="61">
        <v>0</v>
      </c>
      <c r="BF51" s="61">
        <v>0</v>
      </c>
      <c r="BG51" s="61">
        <v>0</v>
      </c>
      <c r="BH51" s="58">
        <v>0</v>
      </c>
      <c r="BI51" s="58">
        <v>0</v>
      </c>
      <c r="BJ51" s="60">
        <v>0</v>
      </c>
      <c r="BK51" s="60">
        <v>0</v>
      </c>
      <c r="BL51" s="70">
        <v>0</v>
      </c>
      <c r="BM51" s="58">
        <v>0</v>
      </c>
      <c r="BN51" s="58">
        <v>0</v>
      </c>
      <c r="BO51" s="58">
        <v>0</v>
      </c>
      <c r="BP51" s="58">
        <v>0</v>
      </c>
      <c r="BQ51" s="58">
        <v>0</v>
      </c>
      <c r="BR51" s="58">
        <v>0</v>
      </c>
      <c r="BS51" s="58">
        <v>0</v>
      </c>
      <c r="BT51" s="58">
        <v>0</v>
      </c>
      <c r="BU51" s="58">
        <v>0</v>
      </c>
      <c r="BV51" s="58">
        <v>0</v>
      </c>
      <c r="BW51" s="58">
        <v>0</v>
      </c>
      <c r="BX51" s="58">
        <v>0</v>
      </c>
      <c r="BY51" s="58">
        <v>0</v>
      </c>
      <c r="BZ51" s="58">
        <v>0</v>
      </c>
      <c r="CA51" s="58">
        <v>0</v>
      </c>
      <c r="CB51" s="58">
        <v>0</v>
      </c>
      <c r="CC51" s="58">
        <v>0</v>
      </c>
      <c r="CD51" s="58">
        <v>0</v>
      </c>
      <c r="CE51" s="58">
        <v>0</v>
      </c>
      <c r="CF51" s="58">
        <v>0</v>
      </c>
      <c r="CG51" s="58">
        <v>0</v>
      </c>
      <c r="CH51" s="58">
        <v>0</v>
      </c>
      <c r="CI51" s="58">
        <v>0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60">
        <v>0</v>
      </c>
      <c r="CT51" s="60">
        <v>0</v>
      </c>
      <c r="CU51" s="60">
        <v>0</v>
      </c>
      <c r="CV51" s="60">
        <v>0</v>
      </c>
      <c r="CW51" s="60">
        <v>0</v>
      </c>
      <c r="CX51" s="58">
        <v>0</v>
      </c>
      <c r="CY51" s="58">
        <v>0</v>
      </c>
      <c r="CZ51" s="58">
        <v>0</v>
      </c>
      <c r="DA51" s="58">
        <v>0</v>
      </c>
      <c r="DB51" s="58">
        <v>0</v>
      </c>
      <c r="DC51" s="58">
        <v>0</v>
      </c>
      <c r="DD51" s="58">
        <v>0</v>
      </c>
      <c r="DE51" s="70">
        <v>0</v>
      </c>
      <c r="DF51" s="70">
        <v>0</v>
      </c>
      <c r="DG51" s="70">
        <v>0</v>
      </c>
      <c r="DH51" s="70">
        <v>0</v>
      </c>
      <c r="DI51" s="70">
        <v>0</v>
      </c>
    </row>
    <row r="52" spans="1:113" hidden="1" x14ac:dyDescent="0.25">
      <c r="A52" s="69" t="s">
        <v>158</v>
      </c>
      <c r="B52" s="8">
        <v>13077.4</v>
      </c>
      <c r="C52" s="25">
        <f>16712.1+1482.3</f>
        <v>18194.399999999998</v>
      </c>
      <c r="D52" s="8">
        <f>17521.3+1825.1</f>
        <v>19346.399999999998</v>
      </c>
      <c r="E52" s="8">
        <f>17335.5+2025</f>
        <v>19360.5</v>
      </c>
      <c r="F52" s="8">
        <v>15118.4</v>
      </c>
      <c r="G52" s="9">
        <v>15931.9</v>
      </c>
      <c r="H52" s="9">
        <v>15414.93</v>
      </c>
      <c r="I52" s="9">
        <v>15510.94</v>
      </c>
      <c r="J52" s="8">
        <v>16941.900000000001</v>
      </c>
      <c r="K52" s="8">
        <v>17420.2</v>
      </c>
      <c r="L52" s="8">
        <v>17330.5</v>
      </c>
      <c r="M52" s="8">
        <v>17693.400000000001</v>
      </c>
      <c r="N52" s="8">
        <v>18181.2</v>
      </c>
      <c r="O52" s="8">
        <v>18164.099999999999</v>
      </c>
      <c r="P52" s="8">
        <v>17873.599999999999</v>
      </c>
      <c r="Q52" s="8">
        <v>27742.400000000001</v>
      </c>
      <c r="R52" s="9">
        <v>17693.5</v>
      </c>
      <c r="S52" s="8">
        <v>17514.900000000001</v>
      </c>
      <c r="T52" s="7">
        <v>17137</v>
      </c>
      <c r="U52" s="25">
        <v>17463.400000000001</v>
      </c>
      <c r="V52" s="8">
        <f>[1]Feuil1!$U$273</f>
        <v>17704.160073294657</v>
      </c>
      <c r="W52" s="8">
        <v>17765.5</v>
      </c>
      <c r="X52" s="8">
        <f>[2]Feuil1!$U$273</f>
        <v>17940.619900988801</v>
      </c>
      <c r="Y52" s="8">
        <v>17027.3</v>
      </c>
      <c r="Z52" s="9">
        <v>16902.8</v>
      </c>
      <c r="AA52" s="36">
        <v>17027.3</v>
      </c>
      <c r="AB52" s="37">
        <v>10528</v>
      </c>
      <c r="AC52" s="37">
        <v>10424.799999999999</v>
      </c>
      <c r="AD52" s="8">
        <v>10262.1</v>
      </c>
      <c r="AE52" s="8">
        <v>10134.5</v>
      </c>
      <c r="AF52" s="8">
        <v>10644.6</v>
      </c>
      <c r="AG52" s="9">
        <v>10642.6</v>
      </c>
      <c r="AH52" s="8">
        <v>10577.2</v>
      </c>
      <c r="AI52" s="8">
        <v>4725.7968827613886</v>
      </c>
      <c r="AJ52" s="8">
        <v>4684.2207087088791</v>
      </c>
      <c r="AK52" s="8">
        <v>4698.1732794880982</v>
      </c>
      <c r="AL52" s="8">
        <v>4740.80369849831</v>
      </c>
      <c r="AM52" s="8">
        <v>4728.2660851193068</v>
      </c>
      <c r="AN52" s="8">
        <v>4737.8905749948253</v>
      </c>
      <c r="AO52" s="8">
        <v>4753.5026153444333</v>
      </c>
      <c r="AP52" s="9">
        <v>4810.12974201</v>
      </c>
      <c r="AQ52" s="28">
        <v>4818.9063350710994</v>
      </c>
      <c r="AR52" s="8">
        <v>4846.7458247100003</v>
      </c>
      <c r="AS52" s="8">
        <v>4932.5592670999995</v>
      </c>
      <c r="AT52" s="8">
        <v>5131.1744546299997</v>
      </c>
      <c r="AU52" s="8">
        <v>2535.8101999999999</v>
      </c>
      <c r="AV52" s="8">
        <v>2683.9003517857632</v>
      </c>
      <c r="AW52" s="2">
        <v>2613.3121000000001</v>
      </c>
      <c r="AX52" s="8">
        <v>2685.1089999999999</v>
      </c>
      <c r="AY52" s="7">
        <v>2643.83</v>
      </c>
      <c r="AZ52" s="8">
        <v>2633.701</v>
      </c>
      <c r="BA52" s="8">
        <v>2587.1335210000002</v>
      </c>
      <c r="BB52" s="8">
        <v>2587.1335210000002</v>
      </c>
      <c r="BC52" s="8">
        <v>2737.357</v>
      </c>
      <c r="BD52" s="8">
        <v>2763.3472999999999</v>
      </c>
      <c r="BE52" s="8">
        <v>2801.9018999999998</v>
      </c>
      <c r="BF52" s="8">
        <v>2852.3047000000001</v>
      </c>
      <c r="BG52" s="8">
        <v>2683.6497599999998</v>
      </c>
      <c r="BH52" s="9">
        <v>2683.6497599999998</v>
      </c>
      <c r="BI52" s="2">
        <v>2591.3391225999999</v>
      </c>
      <c r="BJ52" s="8">
        <v>2410.068722</v>
      </c>
      <c r="BK52" s="8">
        <v>2249.396514027892</v>
      </c>
      <c r="BL52" s="63">
        <v>2209.8389910430747</v>
      </c>
      <c r="BM52" s="2">
        <v>2908.774242</v>
      </c>
      <c r="BN52" s="2">
        <v>2813.1800400000002</v>
      </c>
      <c r="BO52" s="2">
        <v>2860.5967326019813</v>
      </c>
      <c r="BP52" s="2">
        <v>2767.413</v>
      </c>
      <c r="BQ52" s="2">
        <v>2767.413</v>
      </c>
      <c r="BR52" s="2">
        <v>2804.5218309811967</v>
      </c>
      <c r="BS52" s="2">
        <v>2778.2290800000001</v>
      </c>
      <c r="BT52" s="2">
        <v>2765.0627399999998</v>
      </c>
      <c r="BU52" s="2">
        <v>2798.74188</v>
      </c>
      <c r="BV52" s="2">
        <v>2547.1094199999998</v>
      </c>
      <c r="BW52" s="2">
        <v>2591.3391225999999</v>
      </c>
      <c r="BX52" s="2">
        <v>2683.6497599999998</v>
      </c>
      <c r="BY52" s="2">
        <v>2582.6</v>
      </c>
      <c r="BZ52" s="2">
        <v>2610.9378000000002</v>
      </c>
      <c r="CA52" s="2">
        <v>2860.5967326019813</v>
      </c>
      <c r="CB52" s="2">
        <v>2617.1378</v>
      </c>
      <c r="CC52" s="2">
        <v>2617.1378</v>
      </c>
      <c r="CD52" s="2">
        <v>2422.7277840199999</v>
      </c>
      <c r="CE52" s="2">
        <v>2434.39744028</v>
      </c>
      <c r="CF52" s="2">
        <v>2435.548992</v>
      </c>
      <c r="CG52" s="2">
        <v>2427.1594109000002</v>
      </c>
      <c r="CH52" s="2">
        <v>2395.3965954</v>
      </c>
      <c r="CI52" s="2">
        <v>2444.6568654000002</v>
      </c>
      <c r="CJ52" s="2">
        <v>2395.7470720000001</v>
      </c>
      <c r="CK52" s="2">
        <v>2410.068722</v>
      </c>
      <c r="CL52" s="2">
        <v>2342.4523800000002</v>
      </c>
      <c r="CM52" s="2">
        <v>2468.86229482</v>
      </c>
      <c r="CN52" s="2">
        <v>2345.3326542000004</v>
      </c>
      <c r="CO52" s="2">
        <v>2265.548846668999</v>
      </c>
      <c r="CP52" s="2">
        <v>2323.0824148870715</v>
      </c>
      <c r="CQ52" s="2">
        <v>2371.609815716331</v>
      </c>
      <c r="CR52" s="2">
        <v>2281.5639114004757</v>
      </c>
      <c r="CS52" s="8">
        <v>2332.9519266778157</v>
      </c>
      <c r="CT52" s="8">
        <v>2328.0063868999964</v>
      </c>
      <c r="CU52" s="8">
        <v>2215.9158048519575</v>
      </c>
      <c r="CV52" s="8">
        <v>2110.9023478497425</v>
      </c>
      <c r="CW52" s="8">
        <v>2249.396514027892</v>
      </c>
      <c r="CX52" s="2">
        <v>2198.7298614625593</v>
      </c>
      <c r="CY52" s="2">
        <v>2261.793069491689</v>
      </c>
      <c r="CZ52" s="2">
        <v>2238.9706506480006</v>
      </c>
      <c r="DA52" s="2">
        <v>2261.1427227291206</v>
      </c>
      <c r="DB52" s="2">
        <v>2178.678356707233</v>
      </c>
      <c r="DC52" s="2">
        <v>2175.3172851725767</v>
      </c>
      <c r="DD52" s="2">
        <v>2181.0846818688756</v>
      </c>
      <c r="DE52" s="63">
        <v>2181.0846818688756</v>
      </c>
      <c r="DF52" s="63">
        <v>2229.2904508427027</v>
      </c>
      <c r="DG52" s="63">
        <v>2173.7218421160924</v>
      </c>
      <c r="DH52" s="63">
        <v>2142.7942502956985</v>
      </c>
      <c r="DI52" s="63">
        <v>2209.8389910430747</v>
      </c>
    </row>
    <row r="53" spans="1:113" ht="18" hidden="1" x14ac:dyDescent="0.25">
      <c r="A53" s="69" t="s">
        <v>21</v>
      </c>
      <c r="B53" s="8">
        <v>68540.7</v>
      </c>
      <c r="C53" s="8">
        <v>90188.5</v>
      </c>
      <c r="D53" s="8">
        <v>104091.9</v>
      </c>
      <c r="E53" s="8">
        <v>99992.2</v>
      </c>
      <c r="F53" s="8">
        <v>82864.399999999994</v>
      </c>
      <c r="G53" s="9">
        <v>88342.41</v>
      </c>
      <c r="H53" s="9">
        <v>88839.45</v>
      </c>
      <c r="I53" s="9">
        <v>89946.03</v>
      </c>
      <c r="J53" s="8">
        <v>100417</v>
      </c>
      <c r="K53" s="8">
        <v>104346.2</v>
      </c>
      <c r="L53" s="8">
        <v>102325</v>
      </c>
      <c r="M53" s="8">
        <v>103705.2</v>
      </c>
      <c r="N53" s="8">
        <v>99316.3</v>
      </c>
      <c r="O53" s="8">
        <v>97860.2</v>
      </c>
      <c r="P53" s="8">
        <v>95218.2</v>
      </c>
      <c r="Q53" s="8">
        <v>92787.9</v>
      </c>
      <c r="R53" s="8">
        <v>91120.8</v>
      </c>
      <c r="S53" s="8">
        <v>95202.6</v>
      </c>
      <c r="T53" s="8">
        <v>90764.1</v>
      </c>
      <c r="U53" s="8">
        <v>93807.5</v>
      </c>
      <c r="V53" s="8">
        <f>[1]Feuil1!$U$284</f>
        <v>96406.647554739524</v>
      </c>
      <c r="W53" s="8">
        <v>96355.8</v>
      </c>
      <c r="X53" s="8">
        <f>[2]Feuil1!$U$284</f>
        <v>97727.652048244825</v>
      </c>
      <c r="Y53" s="8">
        <v>36236.800000000003</v>
      </c>
      <c r="Z53" s="9">
        <v>35654.1</v>
      </c>
      <c r="AA53" s="36">
        <v>36236.800000000003</v>
      </c>
      <c r="AB53" s="37">
        <v>34187.699999999997</v>
      </c>
      <c r="AC53" s="37">
        <v>33920.9</v>
      </c>
      <c r="AD53" s="8">
        <v>13566.9</v>
      </c>
      <c r="AE53" s="8">
        <v>13212.1</v>
      </c>
      <c r="AF53" s="8">
        <v>14879.2</v>
      </c>
      <c r="AG53" s="8">
        <v>14682</v>
      </c>
      <c r="AH53" s="8">
        <v>14245.3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60">
        <v>0</v>
      </c>
      <c r="AV53" s="61">
        <v>0</v>
      </c>
      <c r="AW53" s="58">
        <v>0</v>
      </c>
      <c r="AX53" s="60">
        <v>0</v>
      </c>
      <c r="AY53" s="61">
        <v>0</v>
      </c>
      <c r="AZ53" s="58">
        <v>0</v>
      </c>
      <c r="BA53" s="61">
        <v>0</v>
      </c>
      <c r="BB53" s="61">
        <v>0</v>
      </c>
      <c r="BC53" s="61">
        <v>0</v>
      </c>
      <c r="BD53" s="61">
        <v>0</v>
      </c>
      <c r="BE53" s="61">
        <v>0</v>
      </c>
      <c r="BF53" s="61">
        <v>0</v>
      </c>
      <c r="BG53" s="61">
        <v>0</v>
      </c>
      <c r="BH53" s="58">
        <v>0</v>
      </c>
      <c r="BI53" s="58">
        <v>0</v>
      </c>
      <c r="BJ53" s="60">
        <v>0</v>
      </c>
      <c r="BK53" s="60">
        <v>0</v>
      </c>
      <c r="BL53" s="70"/>
      <c r="BM53" s="58">
        <v>0</v>
      </c>
      <c r="BN53" s="58">
        <v>0</v>
      </c>
      <c r="BO53" s="58">
        <v>0</v>
      </c>
      <c r="BP53" s="58">
        <v>0</v>
      </c>
      <c r="BQ53" s="58">
        <v>0</v>
      </c>
      <c r="BR53" s="58">
        <v>0</v>
      </c>
      <c r="BS53" s="58">
        <v>0</v>
      </c>
      <c r="BT53" s="58">
        <v>0</v>
      </c>
      <c r="BU53" s="58">
        <v>0</v>
      </c>
      <c r="BV53" s="58">
        <v>0</v>
      </c>
      <c r="BW53" s="58">
        <v>0</v>
      </c>
      <c r="BX53" s="58">
        <v>0</v>
      </c>
      <c r="BY53" s="58">
        <v>0</v>
      </c>
      <c r="BZ53" s="58">
        <v>0</v>
      </c>
      <c r="CA53" s="58">
        <v>0</v>
      </c>
      <c r="CB53" s="58">
        <v>0</v>
      </c>
      <c r="CC53" s="58">
        <v>0</v>
      </c>
      <c r="CD53" s="58">
        <v>0</v>
      </c>
      <c r="CE53" s="58">
        <v>0</v>
      </c>
      <c r="CF53" s="58">
        <v>0</v>
      </c>
      <c r="CG53" s="58">
        <v>0</v>
      </c>
      <c r="CH53" s="58">
        <v>0</v>
      </c>
      <c r="CI53" s="58">
        <v>0</v>
      </c>
      <c r="CJ53" s="58">
        <v>0</v>
      </c>
      <c r="CK53" s="58">
        <v>0</v>
      </c>
      <c r="CL53" s="58">
        <v>0</v>
      </c>
      <c r="CM53" s="58">
        <v>0</v>
      </c>
      <c r="CN53" s="58">
        <v>0</v>
      </c>
      <c r="CO53" s="58">
        <v>0</v>
      </c>
      <c r="CP53" s="58">
        <v>0</v>
      </c>
      <c r="CQ53" s="58">
        <v>0</v>
      </c>
      <c r="CR53" s="58">
        <v>0</v>
      </c>
      <c r="CS53" s="60">
        <v>0</v>
      </c>
      <c r="CT53" s="60">
        <v>0</v>
      </c>
      <c r="CU53" s="60">
        <v>0</v>
      </c>
      <c r="CV53" s="60">
        <v>0</v>
      </c>
      <c r="CW53" s="60">
        <v>0</v>
      </c>
      <c r="CX53" s="58">
        <v>0</v>
      </c>
      <c r="CY53" s="58">
        <v>0</v>
      </c>
      <c r="CZ53" s="58">
        <v>0</v>
      </c>
      <c r="DA53" s="58">
        <v>0</v>
      </c>
      <c r="DB53" s="58">
        <v>0</v>
      </c>
      <c r="DC53" s="58">
        <v>0</v>
      </c>
      <c r="DD53" s="58">
        <v>0</v>
      </c>
      <c r="DE53" s="70"/>
      <c r="DF53" s="70"/>
      <c r="DG53" s="70"/>
      <c r="DH53" s="70"/>
      <c r="DI53" s="70"/>
    </row>
    <row r="54" spans="1:113" hidden="1" x14ac:dyDescent="0.25">
      <c r="A54" s="71"/>
      <c r="B54" s="14"/>
      <c r="C54" s="14"/>
      <c r="D54" s="14"/>
      <c r="E54" s="14"/>
      <c r="F54" s="14"/>
      <c r="G54" s="15"/>
      <c r="H54" s="15"/>
      <c r="I54" s="15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8"/>
      <c r="W54" s="8"/>
      <c r="X54" s="8"/>
      <c r="Y54" s="8"/>
      <c r="Z54" s="9"/>
      <c r="AA54" s="2"/>
      <c r="AB54" s="7"/>
      <c r="AC54" s="7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9"/>
      <c r="AQ54" s="31"/>
      <c r="AR54" s="14"/>
      <c r="AS54" s="14"/>
      <c r="AT54" s="14"/>
      <c r="AU54" s="14"/>
      <c r="AV54" s="14"/>
      <c r="AW54" s="15"/>
      <c r="AX54" s="14"/>
      <c r="AY54" s="13"/>
      <c r="AZ54" s="14"/>
      <c r="BA54" s="14"/>
      <c r="BB54" s="14"/>
      <c r="BC54" s="14"/>
      <c r="BD54" s="14"/>
      <c r="BE54" s="14"/>
      <c r="BF54" s="14"/>
      <c r="BG54" s="14"/>
      <c r="BH54" s="15"/>
      <c r="BI54" s="2"/>
      <c r="BJ54" s="8"/>
      <c r="BK54" s="8"/>
      <c r="BL54" s="63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8"/>
      <c r="CT54" s="14"/>
      <c r="CU54" s="8"/>
      <c r="CV54" s="8"/>
      <c r="CW54" s="8"/>
      <c r="CX54" s="2"/>
      <c r="CY54" s="2"/>
      <c r="CZ54" s="2"/>
      <c r="DA54" s="2"/>
      <c r="DB54" s="2"/>
      <c r="DC54" s="2"/>
      <c r="DD54" s="2"/>
      <c r="DE54" s="63"/>
      <c r="DF54" s="63"/>
      <c r="DG54" s="63"/>
      <c r="DH54" s="63"/>
      <c r="DI54" s="63"/>
    </row>
    <row r="55" spans="1:113" hidden="1" x14ac:dyDescent="0.25">
      <c r="A55" s="69" t="s">
        <v>23</v>
      </c>
      <c r="B55" s="34">
        <f t="shared" ref="B55:G55" si="164">SUM(B10,B41)</f>
        <v>879839.3</v>
      </c>
      <c r="C55" s="34">
        <f t="shared" si="164"/>
        <v>1174252.5</v>
      </c>
      <c r="D55" s="34">
        <f>SUM(D10,D41)-0.1</f>
        <v>1370528</v>
      </c>
      <c r="E55" s="34">
        <f>SUM(E10,E41)+0.1</f>
        <v>1457754.7000000002</v>
      </c>
      <c r="F55" s="34">
        <f t="shared" si="164"/>
        <v>1244659.1999999997</v>
      </c>
      <c r="G55" s="35">
        <f t="shared" si="164"/>
        <v>1325323.8700000001</v>
      </c>
      <c r="H55" s="41">
        <f>SUM(H10,H41)</f>
        <v>1358708.08</v>
      </c>
      <c r="I55" s="42">
        <f>SUM(I10,I41)</f>
        <v>1363237.7</v>
      </c>
      <c r="J55" s="41">
        <f>SUM(J10,J41)</f>
        <v>1502094.6</v>
      </c>
      <c r="K55" s="41">
        <f>SUM(K10,K41)</f>
        <v>1562803.3</v>
      </c>
      <c r="L55" s="41">
        <f>SUM(L10,L41)</f>
        <v>1530542.8000000003</v>
      </c>
      <c r="M55" s="41">
        <f>SUM(M10,M41)-0.1</f>
        <v>1568975.9000000001</v>
      </c>
      <c r="N55" s="41">
        <f>SUM(N10,N41)-0.1</f>
        <v>1611023.5</v>
      </c>
      <c r="O55" s="41">
        <f t="shared" ref="O55:T55" si="165">+O10+O41</f>
        <v>1580176.8</v>
      </c>
      <c r="P55" s="41">
        <f t="shared" si="165"/>
        <v>1543815.7</v>
      </c>
      <c r="Q55" s="41">
        <f t="shared" si="165"/>
        <v>1532861.2</v>
      </c>
      <c r="R55" s="41">
        <f t="shared" si="165"/>
        <v>1505041.0000000002</v>
      </c>
      <c r="S55" s="41">
        <f t="shared" si="165"/>
        <v>1567958.6</v>
      </c>
      <c r="T55" s="41">
        <f t="shared" si="165"/>
        <v>1525194.2</v>
      </c>
      <c r="U55" s="41">
        <f>+U10+U41</f>
        <v>1566703.4000000001</v>
      </c>
      <c r="V55" s="41">
        <f>+V10+V41-0.2</f>
        <v>1606292.0252353274</v>
      </c>
      <c r="W55" s="41">
        <f>+W10+W41-0.3</f>
        <v>1613820.7</v>
      </c>
      <c r="X55" s="41">
        <f t="shared" ref="X55:AR55" si="166">+X10+X41</f>
        <v>1648718.2102660253</v>
      </c>
      <c r="Y55" s="41">
        <f t="shared" si="166"/>
        <v>561392</v>
      </c>
      <c r="Z55" s="41">
        <f t="shared" si="166"/>
        <v>494256.00000000006</v>
      </c>
      <c r="AA55" s="41">
        <f t="shared" si="166"/>
        <v>561391.89999999991</v>
      </c>
      <c r="AB55" s="41">
        <f t="shared" si="166"/>
        <v>558991.9</v>
      </c>
      <c r="AC55" s="41">
        <f t="shared" si="166"/>
        <v>553523.80000000005</v>
      </c>
      <c r="AD55" s="41">
        <f t="shared" si="166"/>
        <v>483546.6</v>
      </c>
      <c r="AE55" s="41">
        <f t="shared" si="166"/>
        <v>479411.60000000003</v>
      </c>
      <c r="AF55" s="41">
        <f t="shared" si="166"/>
        <v>527739.69999999995</v>
      </c>
      <c r="AG55" s="41">
        <f t="shared" si="166"/>
        <v>531409.5</v>
      </c>
      <c r="AH55" s="41">
        <f t="shared" si="166"/>
        <v>494683.41804394207</v>
      </c>
      <c r="AI55" s="41">
        <f t="shared" si="166"/>
        <v>406958.13745115628</v>
      </c>
      <c r="AJ55" s="41">
        <f t="shared" si="166"/>
        <v>410279.01660122123</v>
      </c>
      <c r="AK55" s="41">
        <f t="shared" si="166"/>
        <v>417583.70217965532</v>
      </c>
      <c r="AL55" s="41">
        <f t="shared" si="166"/>
        <v>425714.57020256278</v>
      </c>
      <c r="AM55" s="41">
        <f t="shared" si="166"/>
        <v>427468.36687306606</v>
      </c>
      <c r="AN55" s="41">
        <f t="shared" si="166"/>
        <v>429637.12894237012</v>
      </c>
      <c r="AO55" s="41">
        <f t="shared" si="166"/>
        <v>437471.48508853867</v>
      </c>
      <c r="AP55" s="41">
        <f t="shared" si="166"/>
        <v>443451.75122183328</v>
      </c>
      <c r="AQ55" s="41">
        <f t="shared" si="166"/>
        <v>435546.41635478428</v>
      </c>
      <c r="AR55" s="41">
        <f t="shared" si="166"/>
        <v>449344.34829327965</v>
      </c>
      <c r="AS55" s="41">
        <f t="shared" ref="AS55:BB55" si="167">+AS10+AS41</f>
        <v>456455.62574760616</v>
      </c>
      <c r="AT55" s="41">
        <f t="shared" si="167"/>
        <v>464105.38658820611</v>
      </c>
      <c r="AU55" s="41">
        <f>+AU10+AU41</f>
        <v>485081.05419143417</v>
      </c>
      <c r="AV55" s="41">
        <f>+AV10+AV41</f>
        <v>607681.42085495393</v>
      </c>
      <c r="AW55" s="41">
        <f t="shared" si="167"/>
        <v>465978.7020499545</v>
      </c>
      <c r="AX55" s="41">
        <f t="shared" si="167"/>
        <v>478179.06777820573</v>
      </c>
      <c r="AY55" s="41">
        <f>+AY10+AY41</f>
        <v>476788.25599499623</v>
      </c>
      <c r="AZ55" s="41">
        <f>+AZ10+AZ41</f>
        <v>506162.45990149921</v>
      </c>
      <c r="BA55" s="41">
        <f>+BA10+BA41</f>
        <v>474216.27725439571</v>
      </c>
      <c r="BB55" s="41">
        <f t="shared" si="167"/>
        <v>512211.83063477714</v>
      </c>
      <c r="BC55" s="41">
        <f>+BC10+BC41</f>
        <v>501008.68425098143</v>
      </c>
      <c r="BD55" s="41">
        <f>+BD10+BD41</f>
        <v>507462.91763685161</v>
      </c>
      <c r="BE55" s="41">
        <f>+BE10+BE41</f>
        <v>546094.10485056322</v>
      </c>
      <c r="BF55" s="41">
        <f>+BF10+BF41</f>
        <v>553681.19520811411</v>
      </c>
      <c r="BG55" s="41">
        <f t="shared" ref="BG55:CK55" si="168">+BG10+BG41</f>
        <v>593102.03578715853</v>
      </c>
      <c r="BH55" s="42">
        <f t="shared" si="168"/>
        <v>620765.61189447355</v>
      </c>
      <c r="BI55" s="42">
        <f>+BI10+BI41</f>
        <v>615707.61733694759</v>
      </c>
      <c r="BJ55" s="41">
        <f t="shared" ref="BJ55" si="169">+BJ10+BJ41</f>
        <v>656563.66281398793</v>
      </c>
      <c r="BK55" s="41">
        <f>+BK10+BK41</f>
        <v>691234.45454142021</v>
      </c>
      <c r="BL55" s="111">
        <f t="shared" ref="BL55" si="170">+BL10+BL41</f>
        <v>724329.74805113592</v>
      </c>
      <c r="BM55" s="110">
        <f t="shared" si="168"/>
        <v>645744.50442601368</v>
      </c>
      <c r="BN55" s="110">
        <f t="shared" si="168"/>
        <v>618342.55746077688</v>
      </c>
      <c r="BO55" s="110">
        <f t="shared" si="168"/>
        <v>613661.5429038218</v>
      </c>
      <c r="BP55" s="110">
        <f t="shared" si="168"/>
        <v>605620.29837760224</v>
      </c>
      <c r="BQ55" s="110">
        <f t="shared" si="168"/>
        <v>607798.31701701286</v>
      </c>
      <c r="BR55" s="110">
        <f t="shared" si="168"/>
        <v>611673.01527175948</v>
      </c>
      <c r="BS55" s="110">
        <f t="shared" si="168"/>
        <v>610600.44730234635</v>
      </c>
      <c r="BT55" s="110">
        <f t="shared" si="168"/>
        <v>611618.3373945225</v>
      </c>
      <c r="BU55" s="110">
        <f t="shared" si="168"/>
        <v>616207.83307373489</v>
      </c>
      <c r="BV55" s="110">
        <f t="shared" si="168"/>
        <v>611969.48757207429</v>
      </c>
      <c r="BW55" s="110">
        <f t="shared" ref="BW55" si="171">+BW10+BW41</f>
        <v>615707.61733694759</v>
      </c>
      <c r="BX55" s="110">
        <f t="shared" si="168"/>
        <v>620765.61189447355</v>
      </c>
      <c r="BY55" s="110">
        <f t="shared" si="168"/>
        <v>627515.61400971946</v>
      </c>
      <c r="BZ55" s="110">
        <f t="shared" si="168"/>
        <v>647292.81914363289</v>
      </c>
      <c r="CA55" s="110">
        <f t="shared" si="168"/>
        <v>613661.5429038218</v>
      </c>
      <c r="CB55" s="110">
        <f t="shared" si="168"/>
        <v>653048.55053063878</v>
      </c>
      <c r="CC55" s="110">
        <f t="shared" si="168"/>
        <v>648263.03097330313</v>
      </c>
      <c r="CD55" s="110">
        <f t="shared" si="168"/>
        <v>657204.58645774086</v>
      </c>
      <c r="CE55" s="110">
        <f t="shared" si="168"/>
        <v>658888.65693997929</v>
      </c>
      <c r="CF55" s="110">
        <f t="shared" si="168"/>
        <v>658767.23835723859</v>
      </c>
      <c r="CG55" s="110">
        <f t="shared" si="168"/>
        <v>667910.24986607197</v>
      </c>
      <c r="CH55" s="110">
        <f t="shared" si="168"/>
        <v>660946.21407487371</v>
      </c>
      <c r="CI55" s="110">
        <f t="shared" si="168"/>
        <v>657139.72120056523</v>
      </c>
      <c r="CJ55" s="110">
        <f t="shared" si="168"/>
        <v>655824.19064360927</v>
      </c>
      <c r="CK55" s="110">
        <f t="shared" si="168"/>
        <v>656563.66281398793</v>
      </c>
      <c r="CL55" s="110">
        <f t="shared" ref="CL55:CS55" si="172">+CL10+CL41</f>
        <v>645107.70631807286</v>
      </c>
      <c r="CM55" s="110">
        <f t="shared" si="172"/>
        <v>647955.80068811274</v>
      </c>
      <c r="CN55" s="110">
        <f t="shared" si="172"/>
        <v>638075.7150277046</v>
      </c>
      <c r="CO55" s="110">
        <f t="shared" si="172"/>
        <v>640016.46937923215</v>
      </c>
      <c r="CP55" s="110">
        <f t="shared" si="172"/>
        <v>652359.80520661816</v>
      </c>
      <c r="CQ55" s="110">
        <f t="shared" si="172"/>
        <v>662011.40019816021</v>
      </c>
      <c r="CR55" s="110">
        <f t="shared" si="172"/>
        <v>658307.65687380161</v>
      </c>
      <c r="CS55" s="41">
        <f t="shared" si="172"/>
        <v>663293.43827680417</v>
      </c>
      <c r="CT55" s="41">
        <f>+CT10+CT41</f>
        <v>660662.68398931902</v>
      </c>
      <c r="CU55" s="41">
        <f t="shared" ref="CU55:DB55" si="173">+CU10+CU41</f>
        <v>661399.14934757992</v>
      </c>
      <c r="CV55" s="41">
        <f t="shared" si="173"/>
        <v>659207.12553212361</v>
      </c>
      <c r="CW55" s="41">
        <f t="shared" si="173"/>
        <v>691234.45454142021</v>
      </c>
      <c r="CX55" s="110">
        <f t="shared" si="173"/>
        <v>676055.40379066847</v>
      </c>
      <c r="CY55" s="110">
        <f t="shared" si="173"/>
        <v>684253.48907342565</v>
      </c>
      <c r="CZ55" s="110">
        <f t="shared" ref="CZ55:DA55" si="174">+CZ10+CZ41</f>
        <v>707439.02892969328</v>
      </c>
      <c r="DA55" s="110">
        <f t="shared" si="174"/>
        <v>713110.92740692408</v>
      </c>
      <c r="DB55" s="110">
        <f t="shared" si="173"/>
        <v>732683.32531244785</v>
      </c>
      <c r="DC55" s="110">
        <f t="shared" ref="DC55:DI55" si="175">+DC10+DC41</f>
        <v>735345.70528382028</v>
      </c>
      <c r="DD55" s="110">
        <f t="shared" si="175"/>
        <v>714517.24673594406</v>
      </c>
      <c r="DE55" s="111">
        <f t="shared" si="175"/>
        <v>738936.52854439721</v>
      </c>
      <c r="DF55" s="111">
        <f t="shared" si="175"/>
        <v>736092.36571901222</v>
      </c>
      <c r="DG55" s="111">
        <f t="shared" si="175"/>
        <v>728754.601402128</v>
      </c>
      <c r="DH55" s="111">
        <f t="shared" ref="DH55" si="176">+DH10+DH41</f>
        <v>726923.99016525201</v>
      </c>
      <c r="DI55" s="111">
        <f t="shared" si="175"/>
        <v>724329.74805113592</v>
      </c>
    </row>
    <row r="56" spans="1:113" ht="16.5" hidden="1" thickBot="1" x14ac:dyDescent="0.3">
      <c r="A56" s="115"/>
      <c r="B56" s="95"/>
      <c r="C56" s="95"/>
      <c r="D56" s="95"/>
      <c r="E56" s="95"/>
      <c r="F56" s="95"/>
      <c r="G56" s="96"/>
      <c r="H56" s="96"/>
      <c r="I56" s="96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85"/>
      <c r="AB56" s="94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6"/>
      <c r="AQ56" s="116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6"/>
      <c r="BI56" s="96"/>
      <c r="BJ56" s="95"/>
      <c r="BK56" s="95"/>
      <c r="BL56" s="86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95"/>
      <c r="CT56" s="95"/>
      <c r="CU56" s="95"/>
      <c r="CV56" s="95"/>
      <c r="CW56" s="95"/>
      <c r="CX56" s="85"/>
      <c r="CY56" s="85"/>
      <c r="CZ56" s="85"/>
      <c r="DA56" s="85"/>
      <c r="DB56" s="85"/>
      <c r="DC56" s="85"/>
      <c r="DD56" s="85"/>
      <c r="DE56" s="86"/>
      <c r="DF56" s="86"/>
      <c r="DG56" s="86"/>
      <c r="DH56" s="86"/>
      <c r="DI56" s="86"/>
    </row>
    <row r="57" spans="1:113" hidden="1" x14ac:dyDescent="0.25">
      <c r="A57" s="128" t="s">
        <v>145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63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63"/>
      <c r="DF57" s="63"/>
      <c r="DG57" s="63"/>
      <c r="DH57" s="63"/>
      <c r="DI57" s="63"/>
    </row>
    <row r="58" spans="1:113" ht="16.5" hidden="1" thickBot="1" x14ac:dyDescent="0.3">
      <c r="A58" s="97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6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6"/>
      <c r="DF58" s="86"/>
      <c r="DG58" s="86"/>
      <c r="DH58" s="86"/>
      <c r="DI58" s="86"/>
    </row>
    <row r="59" spans="1:113" hidden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</row>
    <row r="60" spans="1:113" ht="17.25" customHeight="1" thickBot="1" x14ac:dyDescent="0.3">
      <c r="A60" s="7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</row>
    <row r="61" spans="1:113" x14ac:dyDescent="0.25">
      <c r="A61" s="80"/>
      <c r="B61" s="81"/>
      <c r="C61" s="83"/>
      <c r="D61" s="82"/>
      <c r="E61" s="82"/>
      <c r="F61" s="83"/>
      <c r="G61" s="83"/>
      <c r="H61" s="83"/>
      <c r="I61" s="83"/>
      <c r="J61" s="83"/>
      <c r="K61" s="83"/>
      <c r="L61" s="83"/>
      <c r="M61" s="83"/>
      <c r="N61" s="87"/>
      <c r="O61" s="87"/>
      <c r="P61" s="87"/>
      <c r="Q61" s="87"/>
      <c r="R61" s="87"/>
      <c r="S61" s="83"/>
      <c r="T61" s="87"/>
      <c r="U61" s="88"/>
      <c r="V61" s="88"/>
      <c r="W61" s="89"/>
      <c r="X61" s="83"/>
      <c r="Y61" s="83"/>
      <c r="Z61" s="83"/>
      <c r="AA61" s="83"/>
      <c r="AB61" s="83"/>
      <c r="AC61" s="87"/>
      <c r="AD61" s="88"/>
      <c r="AE61" s="88"/>
      <c r="AF61" s="88"/>
      <c r="AG61" s="89"/>
      <c r="AH61" s="83"/>
      <c r="AI61" s="83"/>
      <c r="AJ61" s="87"/>
      <c r="AK61" s="88"/>
      <c r="AL61" s="88"/>
      <c r="AM61" s="89"/>
      <c r="AN61" s="87"/>
      <c r="AO61" s="87"/>
      <c r="AP61" s="88"/>
      <c r="AQ61" s="83"/>
      <c r="AR61" s="87" t="s">
        <v>53</v>
      </c>
      <c r="AS61" s="87" t="s">
        <v>53</v>
      </c>
      <c r="AT61" s="87"/>
      <c r="AU61" s="83"/>
      <c r="AV61" s="83"/>
      <c r="AW61" s="87" t="s">
        <v>53</v>
      </c>
      <c r="AX61" s="87" t="s">
        <v>53</v>
      </c>
      <c r="AY61" s="87"/>
      <c r="AZ61" s="90"/>
      <c r="BA61" s="90"/>
      <c r="BB61" s="90"/>
      <c r="BC61" s="82"/>
      <c r="BD61" s="82"/>
      <c r="BE61" s="82"/>
      <c r="BF61" s="90"/>
      <c r="BG61" s="90"/>
      <c r="BH61" s="82" t="s">
        <v>53</v>
      </c>
      <c r="BI61" s="82"/>
      <c r="BJ61" s="81"/>
      <c r="BK61" s="83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 t="s">
        <v>53</v>
      </c>
      <c r="BY61" s="82"/>
      <c r="BZ61" s="82"/>
      <c r="CA61" s="82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 t="s">
        <v>102</v>
      </c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 t="s">
        <v>102</v>
      </c>
      <c r="CZ61" s="81" t="s">
        <v>102</v>
      </c>
      <c r="DA61" s="81" t="s">
        <v>102</v>
      </c>
      <c r="DB61" s="81" t="s">
        <v>102</v>
      </c>
      <c r="DC61" s="81" t="s">
        <v>102</v>
      </c>
      <c r="DD61" s="81" t="s">
        <v>102</v>
      </c>
      <c r="DE61" s="91"/>
      <c r="DF61" s="91"/>
      <c r="DG61" s="91"/>
      <c r="DH61" s="91"/>
      <c r="DI61" s="91"/>
    </row>
    <row r="62" spans="1:113" ht="16.5" customHeight="1" x14ac:dyDescent="0.25">
      <c r="A62" s="92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7" t="s">
        <v>30</v>
      </c>
      <c r="O62" s="7" t="s">
        <v>30</v>
      </c>
      <c r="P62" s="7" t="s">
        <v>30</v>
      </c>
      <c r="Q62" s="7" t="s">
        <v>30</v>
      </c>
      <c r="R62" s="7" t="s">
        <v>30</v>
      </c>
      <c r="S62" s="2"/>
      <c r="T62" s="7" t="s">
        <v>40</v>
      </c>
      <c r="U62" s="8" t="s">
        <v>42</v>
      </c>
      <c r="V62" s="8" t="s">
        <v>42</v>
      </c>
      <c r="W62" s="9" t="s">
        <v>42</v>
      </c>
      <c r="X62" s="2"/>
      <c r="Y62" s="2"/>
      <c r="Z62" s="2" t="s">
        <v>42</v>
      </c>
      <c r="AA62" s="43"/>
      <c r="AB62" s="2" t="s">
        <v>42</v>
      </c>
      <c r="AC62" s="7" t="s">
        <v>42</v>
      </c>
      <c r="AD62" s="44" t="s">
        <v>53</v>
      </c>
      <c r="AE62" s="44" t="s">
        <v>53</v>
      </c>
      <c r="AF62" s="44" t="s">
        <v>53</v>
      </c>
      <c r="AG62" s="45" t="s">
        <v>53</v>
      </c>
      <c r="AH62" s="46"/>
      <c r="AI62" s="46" t="s">
        <v>53</v>
      </c>
      <c r="AJ62" s="47" t="s">
        <v>53</v>
      </c>
      <c r="AK62" s="12" t="s">
        <v>40</v>
      </c>
      <c r="AL62" s="12" t="s">
        <v>40</v>
      </c>
      <c r="AM62" s="10" t="s">
        <v>40</v>
      </c>
      <c r="AN62" s="11" t="s">
        <v>40</v>
      </c>
      <c r="AO62" s="11" t="s">
        <v>40</v>
      </c>
      <c r="AP62" s="12" t="s">
        <v>40</v>
      </c>
      <c r="AQ62" s="2"/>
      <c r="AR62" s="7"/>
      <c r="AS62" s="7"/>
      <c r="AT62" s="7"/>
      <c r="AU62" s="2"/>
      <c r="AV62" s="2"/>
      <c r="AW62" s="7"/>
      <c r="AX62" s="7"/>
      <c r="AY62" s="7"/>
      <c r="AZ62" s="7"/>
      <c r="BA62" s="7"/>
      <c r="BB62" s="7"/>
      <c r="BC62" s="2"/>
      <c r="BD62" s="2"/>
      <c r="BE62" s="2"/>
      <c r="BF62" s="7"/>
      <c r="BG62" s="7"/>
      <c r="BH62" s="2"/>
      <c r="BI62" s="2"/>
      <c r="BJ62" s="2"/>
      <c r="BK62" s="2"/>
      <c r="BL62" s="131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100" t="s">
        <v>102</v>
      </c>
      <c r="DF62" s="100" t="s">
        <v>102</v>
      </c>
      <c r="DG62" s="100" t="s">
        <v>102</v>
      </c>
      <c r="DH62" s="100" t="s">
        <v>102</v>
      </c>
      <c r="DI62" s="100" t="s">
        <v>102</v>
      </c>
    </row>
    <row r="63" spans="1:113" x14ac:dyDescent="0.25">
      <c r="A63" s="136" t="s">
        <v>93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8"/>
    </row>
    <row r="64" spans="1:113" ht="16.5" thickBot="1" x14ac:dyDescent="0.3">
      <c r="A64" s="93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94"/>
      <c r="O64" s="94"/>
      <c r="P64" s="94"/>
      <c r="Q64" s="94"/>
      <c r="R64" s="94"/>
      <c r="S64" s="85"/>
      <c r="T64" s="94"/>
      <c r="U64" s="95"/>
      <c r="V64" s="95"/>
      <c r="W64" s="96"/>
      <c r="X64" s="85"/>
      <c r="Y64" s="85"/>
      <c r="Z64" s="85"/>
      <c r="AA64" s="85"/>
      <c r="AB64" s="85"/>
      <c r="AC64" s="94"/>
      <c r="AD64" s="95"/>
      <c r="AE64" s="95"/>
      <c r="AF64" s="95"/>
      <c r="AG64" s="96"/>
      <c r="AH64" s="85"/>
      <c r="AI64" s="85"/>
      <c r="AJ64" s="94"/>
      <c r="AK64" s="95"/>
      <c r="AL64" s="95"/>
      <c r="AM64" s="96"/>
      <c r="AN64" s="94"/>
      <c r="AO64" s="94"/>
      <c r="AP64" s="96"/>
      <c r="AQ64" s="85"/>
      <c r="AR64" s="94"/>
      <c r="AS64" s="94"/>
      <c r="AT64" s="94"/>
      <c r="AU64" s="85"/>
      <c r="AV64" s="85"/>
      <c r="AW64" s="94"/>
      <c r="AX64" s="94"/>
      <c r="AY64" s="94"/>
      <c r="AZ64" s="94"/>
      <c r="BA64" s="94"/>
      <c r="BB64" s="94"/>
      <c r="BC64" s="85"/>
      <c r="BD64" s="85"/>
      <c r="BE64" s="85"/>
      <c r="BF64" s="94"/>
      <c r="BG64" s="94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6"/>
      <c r="DF64" s="86"/>
      <c r="DG64" s="86"/>
      <c r="DH64" s="86"/>
      <c r="DI64" s="86"/>
    </row>
    <row r="65" spans="1:113" x14ac:dyDescent="0.25">
      <c r="A65" s="132"/>
      <c r="B65" s="16">
        <v>2001</v>
      </c>
      <c r="C65" s="103">
        <v>2002</v>
      </c>
      <c r="D65" s="17">
        <v>2003</v>
      </c>
      <c r="E65" s="104">
        <v>2004</v>
      </c>
      <c r="F65" s="18">
        <v>2005</v>
      </c>
      <c r="G65" s="18">
        <v>2006</v>
      </c>
      <c r="H65" s="19" t="s">
        <v>28</v>
      </c>
      <c r="I65" s="48" t="s">
        <v>27</v>
      </c>
      <c r="J65" s="19" t="s">
        <v>29</v>
      </c>
      <c r="K65" s="19" t="s">
        <v>31</v>
      </c>
      <c r="L65" s="19">
        <v>2007</v>
      </c>
      <c r="M65" s="20" t="s">
        <v>32</v>
      </c>
      <c r="N65" s="20" t="s">
        <v>33</v>
      </c>
      <c r="O65" s="20" t="s">
        <v>35</v>
      </c>
      <c r="P65" s="20" t="s">
        <v>36</v>
      </c>
      <c r="Q65" s="20" t="s">
        <v>37</v>
      </c>
      <c r="R65" s="20" t="s">
        <v>38</v>
      </c>
      <c r="S65" s="20" t="s">
        <v>39</v>
      </c>
      <c r="T65" s="21" t="s">
        <v>41</v>
      </c>
      <c r="U65" s="22" t="s">
        <v>43</v>
      </c>
      <c r="V65" s="23" t="s">
        <v>44</v>
      </c>
      <c r="W65" s="20" t="s">
        <v>45</v>
      </c>
      <c r="X65" s="23" t="s">
        <v>46</v>
      </c>
      <c r="Y65" s="23" t="s">
        <v>47</v>
      </c>
      <c r="Z65" s="23" t="s">
        <v>48</v>
      </c>
      <c r="AA65" s="105" t="s">
        <v>49</v>
      </c>
      <c r="AB65" s="23" t="s">
        <v>50</v>
      </c>
      <c r="AC65" s="20" t="s">
        <v>51</v>
      </c>
      <c r="AD65" s="106" t="s">
        <v>52</v>
      </c>
      <c r="AE65" s="106" t="s">
        <v>52</v>
      </c>
      <c r="AF65" s="106" t="s">
        <v>55</v>
      </c>
      <c r="AG65" s="106" t="s">
        <v>56</v>
      </c>
      <c r="AH65" s="20" t="s">
        <v>57</v>
      </c>
      <c r="AI65" s="79" t="s">
        <v>58</v>
      </c>
      <c r="AJ65" s="107" t="s">
        <v>59</v>
      </c>
      <c r="AK65" s="24" t="s">
        <v>60</v>
      </c>
      <c r="AL65" s="24" t="s">
        <v>61</v>
      </c>
      <c r="AM65" s="24" t="s">
        <v>62</v>
      </c>
      <c r="AN65" s="24" t="s">
        <v>63</v>
      </c>
      <c r="AO65" s="24" t="s">
        <v>64</v>
      </c>
      <c r="AP65" s="24" t="s">
        <v>65</v>
      </c>
      <c r="AQ65" s="108" t="s">
        <v>66</v>
      </c>
      <c r="AR65" s="109" t="s">
        <v>67</v>
      </c>
      <c r="AS65" s="109" t="s">
        <v>68</v>
      </c>
      <c r="AT65" s="109"/>
      <c r="AU65" s="20" t="s">
        <v>71</v>
      </c>
      <c r="AV65" s="72">
        <v>2012</v>
      </c>
      <c r="AW65" s="109" t="s">
        <v>72</v>
      </c>
      <c r="AX65" s="109" t="s">
        <v>74</v>
      </c>
      <c r="AY65" s="109" t="s">
        <v>75</v>
      </c>
      <c r="AZ65" s="20" t="s">
        <v>76</v>
      </c>
      <c r="BA65" s="20" t="s">
        <v>77</v>
      </c>
      <c r="BB65" s="20" t="s">
        <v>78</v>
      </c>
      <c r="BC65" s="20" t="s">
        <v>79</v>
      </c>
      <c r="BD65" s="20" t="s">
        <v>80</v>
      </c>
      <c r="BE65" s="20" t="s">
        <v>82</v>
      </c>
      <c r="BF65" s="20" t="s">
        <v>83</v>
      </c>
      <c r="BG65" s="20" t="s">
        <v>84</v>
      </c>
      <c r="BH65" s="23" t="s">
        <v>85</v>
      </c>
      <c r="BI65" s="101" t="s">
        <v>100</v>
      </c>
      <c r="BJ65" s="20" t="s">
        <v>116</v>
      </c>
      <c r="BK65" s="122" t="s">
        <v>130</v>
      </c>
      <c r="BL65" s="99" t="s">
        <v>162</v>
      </c>
      <c r="BM65" s="101" t="s">
        <v>86</v>
      </c>
      <c r="BN65" s="101" t="s">
        <v>88</v>
      </c>
      <c r="BO65" s="101" t="s">
        <v>88</v>
      </c>
      <c r="BP65" s="101" t="s">
        <v>89</v>
      </c>
      <c r="BQ65" s="101" t="s">
        <v>90</v>
      </c>
      <c r="BR65" s="101" t="s">
        <v>91</v>
      </c>
      <c r="BS65" s="101" t="s">
        <v>92</v>
      </c>
      <c r="BT65" s="101" t="s">
        <v>94</v>
      </c>
      <c r="BU65" s="101" t="s">
        <v>95</v>
      </c>
      <c r="BV65" s="101" t="s">
        <v>96</v>
      </c>
      <c r="BW65" s="101" t="s">
        <v>113</v>
      </c>
      <c r="BX65" s="101" t="s">
        <v>85</v>
      </c>
      <c r="BY65" s="101" t="s">
        <v>98</v>
      </c>
      <c r="BZ65" s="101" t="s">
        <v>118</v>
      </c>
      <c r="CA65" s="101" t="s">
        <v>88</v>
      </c>
      <c r="CB65" s="101" t="s">
        <v>103</v>
      </c>
      <c r="CC65" s="101" t="s">
        <v>103</v>
      </c>
      <c r="CD65" s="101" t="s">
        <v>106</v>
      </c>
      <c r="CE65" s="101" t="s">
        <v>107</v>
      </c>
      <c r="CF65" s="101" t="s">
        <v>108</v>
      </c>
      <c r="CG65" s="101" t="s">
        <v>109</v>
      </c>
      <c r="CH65" s="101" t="s">
        <v>110</v>
      </c>
      <c r="CI65" s="101" t="s">
        <v>111</v>
      </c>
      <c r="CJ65" s="101" t="s">
        <v>112</v>
      </c>
      <c r="CK65" s="101" t="s">
        <v>114</v>
      </c>
      <c r="CL65" s="101" t="s">
        <v>115</v>
      </c>
      <c r="CM65" s="101" t="s">
        <v>117</v>
      </c>
      <c r="CN65" s="101" t="s">
        <v>119</v>
      </c>
      <c r="CO65" s="101" t="s">
        <v>120</v>
      </c>
      <c r="CP65" s="101" t="s">
        <v>121</v>
      </c>
      <c r="CQ65" s="101" t="s">
        <v>122</v>
      </c>
      <c r="CR65" s="101" t="s">
        <v>123</v>
      </c>
      <c r="CS65" s="20" t="s">
        <v>124</v>
      </c>
      <c r="CT65" s="20" t="s">
        <v>125</v>
      </c>
      <c r="CU65" s="101" t="s">
        <v>126</v>
      </c>
      <c r="CV65" s="125" t="s">
        <v>127</v>
      </c>
      <c r="CW65" s="123" t="s">
        <v>129</v>
      </c>
      <c r="CX65" s="101" t="s">
        <v>131</v>
      </c>
      <c r="CY65" s="101" t="s">
        <v>132</v>
      </c>
      <c r="CZ65" s="101" t="s">
        <v>134</v>
      </c>
      <c r="DA65" s="101" t="s">
        <v>135</v>
      </c>
      <c r="DB65" s="101" t="s">
        <v>146</v>
      </c>
      <c r="DC65" s="101" t="s">
        <v>148</v>
      </c>
      <c r="DD65" s="101" t="s">
        <v>151</v>
      </c>
      <c r="DE65" s="99" t="s">
        <v>152</v>
      </c>
      <c r="DF65" s="99" t="s">
        <v>154</v>
      </c>
      <c r="DG65" s="99" t="s">
        <v>155</v>
      </c>
      <c r="DH65" s="99" t="s">
        <v>156</v>
      </c>
      <c r="DI65" s="99" t="s">
        <v>160</v>
      </c>
    </row>
    <row r="66" spans="1:113" x14ac:dyDescent="0.25">
      <c r="A66" s="68"/>
      <c r="B66" s="25"/>
      <c r="C66" s="25"/>
      <c r="D66" s="27"/>
      <c r="E66" s="49"/>
      <c r="F66" s="18"/>
      <c r="G66" s="18"/>
      <c r="H66" s="18"/>
      <c r="I66" s="18"/>
      <c r="J66" s="49"/>
      <c r="K66" s="49"/>
      <c r="L66" s="49"/>
      <c r="M66" s="27"/>
      <c r="N66" s="27"/>
      <c r="O66" s="27"/>
      <c r="P66" s="27"/>
      <c r="Q66" s="27"/>
      <c r="R66" s="27"/>
      <c r="S66" s="27"/>
      <c r="T66" s="27"/>
      <c r="U66" s="8"/>
      <c r="V66" s="8"/>
      <c r="W66" s="8"/>
      <c r="X66" s="8"/>
      <c r="Y66" s="9"/>
      <c r="Z66" s="9"/>
      <c r="AA66" s="2"/>
      <c r="AB66" s="2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2"/>
      <c r="AQ66" s="2"/>
      <c r="AR66" s="7"/>
      <c r="AS66" s="7"/>
      <c r="AT66" s="7"/>
      <c r="AU66" s="8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2"/>
      <c r="BI66" s="2"/>
      <c r="BJ66" s="8"/>
      <c r="BK66" s="8"/>
      <c r="BL66" s="63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8"/>
      <c r="CT66" s="8"/>
      <c r="CU66" s="2"/>
      <c r="CV66" s="7"/>
      <c r="CW66" s="8"/>
      <c r="CX66" s="2"/>
      <c r="CY66" s="2"/>
      <c r="CZ66" s="2"/>
      <c r="DA66" s="2"/>
      <c r="DB66" s="2"/>
      <c r="DC66" s="2"/>
      <c r="DD66" s="2"/>
      <c r="DE66" s="63"/>
      <c r="DF66" s="63"/>
      <c r="DG66" s="63"/>
      <c r="DH66" s="63"/>
      <c r="DI66" s="63"/>
    </row>
    <row r="67" spans="1:113" x14ac:dyDescent="0.25">
      <c r="A67" s="68"/>
      <c r="B67" s="14"/>
      <c r="C67" s="14"/>
      <c r="D67" s="14"/>
      <c r="E67" s="14"/>
      <c r="F67" s="14"/>
      <c r="G67" s="15"/>
      <c r="H67" s="15"/>
      <c r="I67" s="1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5"/>
      <c r="Z67" s="15"/>
      <c r="AA67" s="3"/>
      <c r="AB67" s="3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5"/>
      <c r="AQ67" s="3"/>
      <c r="AR67" s="13"/>
      <c r="AS67" s="13"/>
      <c r="AT67" s="13"/>
      <c r="AU67" s="14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3"/>
      <c r="BI67" s="3"/>
      <c r="BJ67" s="14"/>
      <c r="BK67" s="14"/>
      <c r="BL67" s="64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14"/>
      <c r="CT67" s="14"/>
      <c r="CU67" s="3"/>
      <c r="CV67" s="13"/>
      <c r="CW67" s="14"/>
      <c r="CX67" s="3"/>
      <c r="CY67" s="3"/>
      <c r="CZ67" s="3"/>
      <c r="DA67" s="3"/>
      <c r="DB67" s="3"/>
      <c r="DC67" s="3"/>
      <c r="DD67" s="3"/>
      <c r="DE67" s="64"/>
      <c r="DF67" s="64"/>
      <c r="DG67" s="64"/>
      <c r="DH67" s="64"/>
      <c r="DI67" s="64"/>
    </row>
    <row r="68" spans="1:113" x14ac:dyDescent="0.25">
      <c r="A68" s="68"/>
      <c r="B68" s="8"/>
      <c r="C68" s="8"/>
      <c r="D68" s="6"/>
      <c r="E68" s="8"/>
      <c r="F68" s="8"/>
      <c r="G68" s="9"/>
      <c r="H68" s="9"/>
      <c r="I68" s="9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2"/>
      <c r="AB68" s="2"/>
      <c r="AC68" s="7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2"/>
      <c r="AQ68" s="2"/>
      <c r="AR68" s="7"/>
      <c r="AS68" s="7"/>
      <c r="AT68" s="7"/>
      <c r="AU68" s="8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2"/>
      <c r="BI68" s="2"/>
      <c r="BJ68" s="8"/>
      <c r="BK68" s="8"/>
      <c r="BL68" s="63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8"/>
      <c r="CT68" s="8"/>
      <c r="CU68" s="2"/>
      <c r="CV68" s="7"/>
      <c r="CW68" s="8"/>
      <c r="CX68" s="2"/>
      <c r="CY68" s="2"/>
      <c r="CZ68" s="2"/>
      <c r="DA68" s="2"/>
      <c r="DB68" s="2"/>
      <c r="DC68" s="2"/>
      <c r="DD68" s="2"/>
      <c r="DE68" s="63"/>
      <c r="DF68" s="63"/>
      <c r="DG68" s="63"/>
      <c r="DH68" s="63"/>
      <c r="DI68" s="63"/>
    </row>
    <row r="69" spans="1:113" x14ac:dyDescent="0.25">
      <c r="A69" s="68"/>
      <c r="B69" s="8"/>
      <c r="C69" s="8"/>
      <c r="D69" s="8"/>
      <c r="E69" s="8"/>
      <c r="F69" s="8"/>
      <c r="G69" s="9"/>
      <c r="H69" s="9"/>
      <c r="I69" s="9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2"/>
      <c r="AB69" s="2"/>
      <c r="AC69" s="7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2"/>
      <c r="AQ69" s="2"/>
      <c r="AR69" s="7"/>
      <c r="AS69" s="7"/>
      <c r="AT69" s="7"/>
      <c r="AU69" s="8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2"/>
      <c r="BI69" s="2"/>
      <c r="BJ69" s="8"/>
      <c r="BK69" s="8"/>
      <c r="BL69" s="63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8"/>
      <c r="CT69" s="8"/>
      <c r="CU69" s="2"/>
      <c r="CV69" s="7"/>
      <c r="CW69" s="8"/>
      <c r="CX69" s="2"/>
      <c r="CY69" s="2"/>
      <c r="CZ69" s="2"/>
      <c r="DA69" s="2"/>
      <c r="DB69" s="2"/>
      <c r="DC69" s="2"/>
      <c r="DD69" s="2"/>
      <c r="DE69" s="63"/>
      <c r="DF69" s="63"/>
      <c r="DG69" s="63"/>
      <c r="DH69" s="63"/>
      <c r="DI69" s="63"/>
    </row>
    <row r="70" spans="1:113" x14ac:dyDescent="0.25">
      <c r="A70" s="129" t="s">
        <v>3</v>
      </c>
      <c r="B70" s="50">
        <f t="shared" ref="B70:G70" si="177">SUM(B72:B74)</f>
        <v>30.786190159953073</v>
      </c>
      <c r="C70" s="50">
        <f t="shared" si="177"/>
        <v>29.966485061773341</v>
      </c>
      <c r="D70" s="50">
        <f t="shared" si="177"/>
        <v>29.070927408998578</v>
      </c>
      <c r="E70" s="50">
        <f t="shared" si="177"/>
        <v>29.194150428738112</v>
      </c>
      <c r="F70" s="51">
        <f t="shared" si="177"/>
        <v>29.040126003969611</v>
      </c>
      <c r="G70" s="51">
        <f t="shared" si="177"/>
        <v>29.912493011991099</v>
      </c>
      <c r="H70" s="51">
        <f t="shared" ref="H70:O70" si="178">SUM(H72:H74)</f>
        <v>29.604158974310366</v>
      </c>
      <c r="I70" s="51">
        <f t="shared" si="178"/>
        <v>30.001998917723597</v>
      </c>
      <c r="J70" s="50">
        <f t="shared" si="178"/>
        <v>30.499610344115474</v>
      </c>
      <c r="K70" s="50">
        <f t="shared" si="178"/>
        <v>30.279850317695129</v>
      </c>
      <c r="L70" s="50">
        <f t="shared" si="178"/>
        <v>30.199429901600915</v>
      </c>
      <c r="M70" s="50">
        <f t="shared" si="178"/>
        <v>30.19361865277854</v>
      </c>
      <c r="N70" s="50">
        <f t="shared" si="178"/>
        <v>30.508027971038292</v>
      </c>
      <c r="O70" s="50">
        <f t="shared" si="178"/>
        <v>30.588615147368323</v>
      </c>
      <c r="P70" s="50">
        <f t="shared" ref="P70:Y70" si="179">SUM(P72:P74)</f>
        <v>30.52311878937363</v>
      </c>
      <c r="Q70" s="50">
        <f t="shared" si="179"/>
        <v>30.21263764781834</v>
      </c>
      <c r="R70" s="50">
        <f t="shared" si="179"/>
        <v>30.317087707245179</v>
      </c>
      <c r="S70" s="50">
        <f t="shared" si="179"/>
        <v>30.296947891353767</v>
      </c>
      <c r="T70" s="50">
        <f t="shared" si="179"/>
        <v>30.621759511018332</v>
      </c>
      <c r="U70" s="50">
        <f t="shared" si="179"/>
        <v>30.990115933877469</v>
      </c>
      <c r="V70" s="50">
        <f t="shared" si="179"/>
        <v>31.049448721809778</v>
      </c>
      <c r="W70" s="50">
        <f t="shared" si="179"/>
        <v>31.063568586026939</v>
      </c>
      <c r="X70" s="50">
        <f t="shared" si="179"/>
        <v>31.215231171490636</v>
      </c>
      <c r="Y70" s="50">
        <f t="shared" si="179"/>
        <v>34.560788183657763</v>
      </c>
      <c r="Z70" s="50">
        <f t="shared" ref="Z70:AE70" si="180">SUM(Z72:Z74)</f>
        <v>33.92339192645106</v>
      </c>
      <c r="AA70" s="50">
        <f t="shared" si="180"/>
        <v>34.560794339925472</v>
      </c>
      <c r="AB70" s="50">
        <f t="shared" si="180"/>
        <v>32.602976894656258</v>
      </c>
      <c r="AC70" s="50">
        <f t="shared" si="180"/>
        <v>32.674764842993198</v>
      </c>
      <c r="AD70" s="52">
        <f t="shared" si="180"/>
        <v>36.653571755028366</v>
      </c>
      <c r="AE70" s="52">
        <f t="shared" si="180"/>
        <v>36.473835843771823</v>
      </c>
      <c r="AF70" s="52">
        <f>SUM(AF72:AF74)</f>
        <v>38.296000850419247</v>
      </c>
      <c r="AG70" s="52">
        <f>SUM(AG72:AG74)</f>
        <v>37.854197186915179</v>
      </c>
      <c r="AH70" s="52">
        <f>SUM(AH72:AH74)</f>
        <v>40.22881371328171</v>
      </c>
      <c r="AI70" s="52">
        <f t="shared" ref="AI70:AV70" si="181">SUM(AI72:AI74)</f>
        <v>43.162834308408641</v>
      </c>
      <c r="AJ70" s="52">
        <f t="shared" si="181"/>
        <v>43.09004328755573</v>
      </c>
      <c r="AK70" s="52">
        <f t="shared" si="181"/>
        <v>43.006464171832008</v>
      </c>
      <c r="AL70" s="52">
        <f t="shared" si="181"/>
        <v>42.693938986791828</v>
      </c>
      <c r="AM70" s="52">
        <f t="shared" si="181"/>
        <v>42.787968088987071</v>
      </c>
      <c r="AN70" s="52">
        <f t="shared" si="181"/>
        <v>43.617046213551184</v>
      </c>
      <c r="AO70" s="52">
        <f t="shared" si="181"/>
        <v>44.510543148173419</v>
      </c>
      <c r="AP70" s="52">
        <f t="shared" si="181"/>
        <v>44.616748230831035</v>
      </c>
      <c r="AQ70" s="52">
        <f t="shared" si="181"/>
        <v>44.591213327824732</v>
      </c>
      <c r="AR70" s="52">
        <f t="shared" si="181"/>
        <v>44.323322232724408</v>
      </c>
      <c r="AS70" s="52">
        <f t="shared" si="181"/>
        <v>44.585446368528949</v>
      </c>
      <c r="AT70" s="52">
        <f t="shared" si="181"/>
        <v>44.893622480387222</v>
      </c>
      <c r="AU70" s="52">
        <f t="shared" si="181"/>
        <v>43.596784607218076</v>
      </c>
      <c r="AV70" s="52">
        <f t="shared" si="181"/>
        <v>41.26571706186683</v>
      </c>
      <c r="AW70" s="52">
        <f t="shared" ref="AW70:BB70" si="182">SUM(AW72:AW74)</f>
        <v>44.871944566258705</v>
      </c>
      <c r="AX70" s="52">
        <f t="shared" si="182"/>
        <v>44.949376690672047</v>
      </c>
      <c r="AY70" s="52">
        <f t="shared" si="182"/>
        <v>44.84202701176276</v>
      </c>
      <c r="AZ70" s="52">
        <f t="shared" si="182"/>
        <v>43.357470858918504</v>
      </c>
      <c r="BA70" s="52">
        <f t="shared" si="182"/>
        <v>44.471245944727578</v>
      </c>
      <c r="BB70" s="52">
        <f t="shared" si="182"/>
        <v>43.179295255650068</v>
      </c>
      <c r="BC70" s="52">
        <f t="shared" ref="BC70:BI70" si="183">SUM(BC72:BC74)</f>
        <v>44.716288734825675</v>
      </c>
      <c r="BD70" s="52">
        <f t="shared" si="183"/>
        <v>45.016453965629125</v>
      </c>
      <c r="BE70" s="52">
        <f t="shared" si="183"/>
        <v>43.664007855292319</v>
      </c>
      <c r="BF70" s="52">
        <f t="shared" si="183"/>
        <v>43.741876883904631</v>
      </c>
      <c r="BG70" s="52">
        <f t="shared" si="183"/>
        <v>41.124816904275065</v>
      </c>
      <c r="BH70" s="75">
        <f t="shared" si="183"/>
        <v>41.419937272577457</v>
      </c>
      <c r="BI70" s="102">
        <f t="shared" si="183"/>
        <v>41.485159523666283</v>
      </c>
      <c r="BJ70" s="52">
        <f t="shared" ref="BJ70:CX70" si="184">SUM(BJ72:BJ74)</f>
        <v>45.043535161362939</v>
      </c>
      <c r="BK70" s="52">
        <f>SUM(BK72:BK75)</f>
        <v>47.190164821949914</v>
      </c>
      <c r="BL70" s="76">
        <f t="shared" ref="BL70" si="185">SUM(BL72:BL75)</f>
        <v>46.002073434421327</v>
      </c>
      <c r="BM70" s="102">
        <f t="shared" si="184"/>
        <v>41.360647429391705</v>
      </c>
      <c r="BN70" s="102">
        <f t="shared" si="184"/>
        <v>41.454530479055045</v>
      </c>
      <c r="BO70" s="102">
        <f t="shared" si="184"/>
        <v>41.595065782065731</v>
      </c>
      <c r="BP70" s="102">
        <f t="shared" si="184"/>
        <v>41.609892592809331</v>
      </c>
      <c r="BQ70" s="102">
        <f t="shared" si="184"/>
        <v>41.759279485228973</v>
      </c>
      <c r="BR70" s="102">
        <f t="shared" si="184"/>
        <v>41.723963567961832</v>
      </c>
      <c r="BS70" s="102">
        <f t="shared" si="184"/>
        <v>41.575166966167984</v>
      </c>
      <c r="BT70" s="102">
        <f t="shared" si="184"/>
        <v>41.56599884839423</v>
      </c>
      <c r="BU70" s="102">
        <f t="shared" si="184"/>
        <v>41.57560271635198</v>
      </c>
      <c r="BV70" s="102">
        <f t="shared" si="184"/>
        <v>41.404371111408899</v>
      </c>
      <c r="BW70" s="102">
        <f t="shared" si="184"/>
        <v>41.485159523666283</v>
      </c>
      <c r="BX70" s="102">
        <f t="shared" si="184"/>
        <v>41.419937272577457</v>
      </c>
      <c r="BY70" s="102">
        <f t="shared" si="184"/>
        <v>42.61013852285005</v>
      </c>
      <c r="BZ70" s="102">
        <f t="shared" si="184"/>
        <v>43.714317436205249</v>
      </c>
      <c r="CA70" s="102">
        <f t="shared" si="184"/>
        <v>41.595065782065731</v>
      </c>
      <c r="CB70" s="102">
        <f t="shared" si="184"/>
        <v>43.460675501122971</v>
      </c>
      <c r="CC70" s="102">
        <f t="shared" si="184"/>
        <v>43.994995248575378</v>
      </c>
      <c r="CD70" s="102">
        <f t="shared" si="184"/>
        <v>43.918250834535051</v>
      </c>
      <c r="CE70" s="102">
        <f t="shared" si="184"/>
        <v>43.868601880924246</v>
      </c>
      <c r="CF70" s="102">
        <f t="shared" si="184"/>
        <v>43.826834669603137</v>
      </c>
      <c r="CG70" s="102">
        <f t="shared" si="184"/>
        <v>44.542156170683576</v>
      </c>
      <c r="CH70" s="102">
        <f t="shared" si="184"/>
        <v>44.506538028898376</v>
      </c>
      <c r="CI70" s="102">
        <f t="shared" si="184"/>
        <v>44.733646438684744</v>
      </c>
      <c r="CJ70" s="102">
        <f t="shared" si="184"/>
        <v>44.848292796151583</v>
      </c>
      <c r="CK70" s="102">
        <f t="shared" si="184"/>
        <v>45.043535161362939</v>
      </c>
      <c r="CL70" s="102">
        <f t="shared" si="184"/>
        <v>45.01504858875176</v>
      </c>
      <c r="CM70" s="102">
        <f t="shared" si="184"/>
        <v>45.364600766493211</v>
      </c>
      <c r="CN70" s="102">
        <f t="shared" si="184"/>
        <v>44.941131682575111</v>
      </c>
      <c r="CO70" s="102">
        <f t="shared" si="184"/>
        <v>45.252466179173098</v>
      </c>
      <c r="CP70" s="102">
        <f t="shared" si="184"/>
        <v>45.592873697447409</v>
      </c>
      <c r="CQ70" s="102">
        <f t="shared" si="184"/>
        <v>46.236794103691309</v>
      </c>
      <c r="CR70" s="102">
        <f t="shared" si="184"/>
        <v>46.062598586721457</v>
      </c>
      <c r="CS70" s="52">
        <f t="shared" si="184"/>
        <v>46.046960295436996</v>
      </c>
      <c r="CT70" s="52">
        <f t="shared" si="184"/>
        <v>45.529064867862004</v>
      </c>
      <c r="CU70" s="102">
        <f t="shared" si="184"/>
        <v>45.607330698404638</v>
      </c>
      <c r="CV70" s="126">
        <f t="shared" si="184"/>
        <v>45.623710343716638</v>
      </c>
      <c r="CW70" s="52">
        <f t="shared" si="184"/>
        <v>44.570405525798343</v>
      </c>
      <c r="CX70" s="102">
        <f t="shared" si="184"/>
        <v>45.962884940666726</v>
      </c>
      <c r="CY70" s="102">
        <f t="shared" ref="CY70:DB70" si="186">SUM(CY72:CY74)</f>
        <v>46.069609286274741</v>
      </c>
      <c r="CZ70" s="102">
        <f t="shared" ref="CZ70:DA70" si="187">SUM(CZ72:CZ74)</f>
        <v>44.713434704498624</v>
      </c>
      <c r="DA70" s="102">
        <f t="shared" si="187"/>
        <v>44.547154104604552</v>
      </c>
      <c r="DB70" s="102">
        <f t="shared" si="186"/>
        <v>43.433615329556062</v>
      </c>
      <c r="DC70" s="102">
        <f t="shared" ref="DC70:DI70" si="188">SUM(DC72:DC75)</f>
        <v>45.976052026889157</v>
      </c>
      <c r="DD70" s="102">
        <f t="shared" si="188"/>
        <v>44.78249098249421</v>
      </c>
      <c r="DE70" s="76">
        <f t="shared" si="188"/>
        <v>45.84738692889821</v>
      </c>
      <c r="DF70" s="76">
        <f t="shared" si="188"/>
        <v>45.79650051964321</v>
      </c>
      <c r="DG70" s="76">
        <f t="shared" si="188"/>
        <v>45.794087115465587</v>
      </c>
      <c r="DH70" s="76">
        <f t="shared" ref="DH70" si="189">SUM(DH72:DH75)</f>
        <v>45.8876924631873</v>
      </c>
      <c r="DI70" s="76">
        <f t="shared" si="188"/>
        <v>46.002073434421327</v>
      </c>
    </row>
    <row r="71" spans="1:113" x14ac:dyDescent="0.25">
      <c r="A71" s="69" t="s">
        <v>0</v>
      </c>
      <c r="B71" s="8"/>
      <c r="C71" s="8"/>
      <c r="D71" s="8"/>
      <c r="E71" s="8"/>
      <c r="F71" s="9"/>
      <c r="G71" s="9"/>
      <c r="H71" s="9"/>
      <c r="I71" s="9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9"/>
      <c r="BI71" s="2"/>
      <c r="BJ71" s="8"/>
      <c r="BK71" s="8"/>
      <c r="BL71" s="63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8"/>
      <c r="CT71" s="8"/>
      <c r="CU71" s="2"/>
      <c r="CV71" s="7"/>
      <c r="CW71" s="8"/>
      <c r="CX71" s="2"/>
      <c r="CY71" s="2"/>
      <c r="CZ71" s="2"/>
      <c r="DA71" s="2"/>
      <c r="DB71" s="2"/>
      <c r="DC71" s="2"/>
      <c r="DD71" s="2"/>
      <c r="DE71" s="63"/>
      <c r="DF71" s="63"/>
      <c r="DG71" s="63"/>
      <c r="DH71" s="63"/>
      <c r="DI71" s="63"/>
    </row>
    <row r="72" spans="1:113" x14ac:dyDescent="0.25">
      <c r="A72" s="69" t="s">
        <v>4</v>
      </c>
      <c r="B72" s="32">
        <f t="shared" ref="B72:AG72" si="190">B14/B55*100</f>
        <v>20.032419556616759</v>
      </c>
      <c r="C72" s="32">
        <f t="shared" si="190"/>
        <v>19.146742289243583</v>
      </c>
      <c r="D72" s="32">
        <f t="shared" si="190"/>
        <v>18.103329519717949</v>
      </c>
      <c r="E72" s="32">
        <f t="shared" si="190"/>
        <v>17.46052336514504</v>
      </c>
      <c r="F72" s="33">
        <f t="shared" si="190"/>
        <v>17.017935511985939</v>
      </c>
      <c r="G72" s="33">
        <f t="shared" si="190"/>
        <v>17.532364372189267</v>
      </c>
      <c r="H72" s="33">
        <f t="shared" si="190"/>
        <v>17.408521630341671</v>
      </c>
      <c r="I72" s="33">
        <f t="shared" si="190"/>
        <v>17.699591201152963</v>
      </c>
      <c r="J72" s="32">
        <f t="shared" si="190"/>
        <v>18.130489251475904</v>
      </c>
      <c r="K72" s="32">
        <f t="shared" si="190"/>
        <v>17.996794606205398</v>
      </c>
      <c r="L72" s="32">
        <f t="shared" si="190"/>
        <v>17.917793608907896</v>
      </c>
      <c r="M72" s="32">
        <f t="shared" si="190"/>
        <v>17.916094186022868</v>
      </c>
      <c r="N72" s="32">
        <f t="shared" si="190"/>
        <v>18.065714125212949</v>
      </c>
      <c r="O72" s="32">
        <f t="shared" si="190"/>
        <v>18.133426588720958</v>
      </c>
      <c r="P72" s="32">
        <f t="shared" si="190"/>
        <v>18.104810049541538</v>
      </c>
      <c r="Q72" s="32">
        <f t="shared" si="190"/>
        <v>17.949263768957032</v>
      </c>
      <c r="R72" s="32">
        <f t="shared" si="190"/>
        <v>18.008718699357686</v>
      </c>
      <c r="S72" s="32">
        <f t="shared" si="190"/>
        <v>17.972387791361331</v>
      </c>
      <c r="T72" s="32">
        <f t="shared" si="190"/>
        <v>18.374643701110323</v>
      </c>
      <c r="U72" s="32">
        <f t="shared" si="190"/>
        <v>18.767087631264477</v>
      </c>
      <c r="V72" s="32">
        <f t="shared" si="190"/>
        <v>18.885590596549569</v>
      </c>
      <c r="W72" s="32">
        <f t="shared" si="190"/>
        <v>18.88849857979886</v>
      </c>
      <c r="X72" s="32">
        <f t="shared" si="190"/>
        <v>19.06269374690703</v>
      </c>
      <c r="Y72" s="32">
        <f t="shared" si="190"/>
        <v>21.024809758600053</v>
      </c>
      <c r="Z72" s="32">
        <f t="shared" si="190"/>
        <v>25.006879026253596</v>
      </c>
      <c r="AA72" s="32">
        <f t="shared" si="190"/>
        <v>21.024813503721738</v>
      </c>
      <c r="AB72" s="32">
        <f t="shared" si="190"/>
        <v>19.739964031679172</v>
      </c>
      <c r="AC72" s="32">
        <f t="shared" si="190"/>
        <v>19.800810732980224</v>
      </c>
      <c r="AD72" s="8">
        <f t="shared" si="190"/>
        <v>26.538931304656053</v>
      </c>
      <c r="AE72" s="8">
        <f t="shared" si="190"/>
        <v>26.422472881340376</v>
      </c>
      <c r="AF72" s="8">
        <f t="shared" si="190"/>
        <v>28.387801789404886</v>
      </c>
      <c r="AG72" s="8">
        <f t="shared" si="190"/>
        <v>28.081225495592388</v>
      </c>
      <c r="AH72" s="8">
        <f t="shared" ref="AH72:BH72" si="191">AH14/AH55*100</f>
        <v>29.943239506410475</v>
      </c>
      <c r="AI72" s="8">
        <f t="shared" si="191"/>
        <v>33.835997804045363</v>
      </c>
      <c r="AJ72" s="8">
        <f t="shared" si="191"/>
        <v>33.732008054191553</v>
      </c>
      <c r="AK72" s="8">
        <f t="shared" si="191"/>
        <v>33.703432688319928</v>
      </c>
      <c r="AL72" s="8">
        <f t="shared" si="191"/>
        <v>33.456511390643087</v>
      </c>
      <c r="AM72" s="8">
        <f t="shared" si="191"/>
        <v>33.577039016257977</v>
      </c>
      <c r="AN72" s="8">
        <f t="shared" si="191"/>
        <v>34.427642179091656</v>
      </c>
      <c r="AO72" s="8">
        <f t="shared" si="191"/>
        <v>35.472257073067368</v>
      </c>
      <c r="AP72" s="8">
        <f t="shared" si="191"/>
        <v>35.58394794241137</v>
      </c>
      <c r="AQ72" s="8">
        <f t="shared" si="191"/>
        <v>35.651683774280549</v>
      </c>
      <c r="AR72" s="8">
        <f t="shared" si="191"/>
        <v>35.441740019500763</v>
      </c>
      <c r="AS72" s="8">
        <f t="shared" si="191"/>
        <v>35.633098648052041</v>
      </c>
      <c r="AT72" s="8">
        <f t="shared" si="191"/>
        <v>35.966836300507495</v>
      </c>
      <c r="AU72" s="8">
        <f t="shared" si="191"/>
        <v>35.393341672880581</v>
      </c>
      <c r="AV72" s="8">
        <f t="shared" si="191"/>
        <v>34.0341420101133</v>
      </c>
      <c r="AW72" s="8">
        <f t="shared" si="191"/>
        <v>36.165541073804455</v>
      </c>
      <c r="AX72" s="8">
        <f t="shared" si="191"/>
        <v>36.250809938829178</v>
      </c>
      <c r="AY72" s="8">
        <f t="shared" si="191"/>
        <v>36.115063929434115</v>
      </c>
      <c r="AZ72" s="8">
        <f t="shared" si="191"/>
        <v>35.328135021259499</v>
      </c>
      <c r="BA72" s="8">
        <f t="shared" si="191"/>
        <v>35.852317221214932</v>
      </c>
      <c r="BB72" s="8">
        <f t="shared" si="191"/>
        <v>35.250559932770827</v>
      </c>
      <c r="BC72" s="8">
        <f t="shared" si="191"/>
        <v>36.387408005975153</v>
      </c>
      <c r="BD72" s="8">
        <f t="shared" si="191"/>
        <v>36.703344528713295</v>
      </c>
      <c r="BE72" s="8">
        <f t="shared" si="191"/>
        <v>35.912263070870516</v>
      </c>
      <c r="BF72" s="8">
        <f t="shared" si="191"/>
        <v>36.012354618630091</v>
      </c>
      <c r="BG72" s="8">
        <f>BG14/BG55*100</f>
        <v>33.888525897097601</v>
      </c>
      <c r="BH72" s="9">
        <f t="shared" si="191"/>
        <v>34.18439399232755</v>
      </c>
      <c r="BI72" s="2">
        <f>BI14/BI55*100</f>
        <v>34.337738561740203</v>
      </c>
      <c r="BJ72" s="8">
        <f t="shared" ref="BJ72:CX72" si="192">BJ14/BJ55*100</f>
        <v>38.730124602918153</v>
      </c>
      <c r="BK72" s="8">
        <f t="shared" si="192"/>
        <v>38.668254057801782</v>
      </c>
      <c r="BL72" s="63">
        <f t="shared" si="192"/>
        <v>37.973238312721861</v>
      </c>
      <c r="BM72" s="2">
        <f t="shared" si="192"/>
        <v>34.136882019023659</v>
      </c>
      <c r="BN72" s="2">
        <f t="shared" si="192"/>
        <v>34.278509729724888</v>
      </c>
      <c r="BO72" s="2">
        <f t="shared" si="192"/>
        <v>34.434273259289505</v>
      </c>
      <c r="BP72" s="2">
        <f t="shared" si="192"/>
        <v>34.455743406355602</v>
      </c>
      <c r="BQ72" s="2">
        <f t="shared" si="192"/>
        <v>34.600568868340062</v>
      </c>
      <c r="BR72" s="2">
        <f t="shared" si="192"/>
        <v>34.585831540948</v>
      </c>
      <c r="BS72" s="2">
        <f t="shared" si="192"/>
        <v>34.424496245795119</v>
      </c>
      <c r="BT72" s="2">
        <f t="shared" si="192"/>
        <v>34.454796482269579</v>
      </c>
      <c r="BU72" s="2">
        <f t="shared" si="192"/>
        <v>34.434016775794937</v>
      </c>
      <c r="BV72" s="2">
        <f t="shared" si="192"/>
        <v>34.251070384441661</v>
      </c>
      <c r="BW72" s="2">
        <f t="shared" si="192"/>
        <v>34.337738561740203</v>
      </c>
      <c r="BX72" s="2">
        <f t="shared" si="192"/>
        <v>34.18439399232755</v>
      </c>
      <c r="BY72" s="2">
        <f t="shared" si="192"/>
        <v>35.597210983960956</v>
      </c>
      <c r="BZ72" s="2">
        <f t="shared" si="192"/>
        <v>36.893073366232933</v>
      </c>
      <c r="CA72" s="2">
        <f t="shared" si="192"/>
        <v>34.434273259289505</v>
      </c>
      <c r="CB72" s="2">
        <f t="shared" si="192"/>
        <v>36.705936762842811</v>
      </c>
      <c r="CC72" s="2">
        <f t="shared" si="192"/>
        <v>37.313871618468234</v>
      </c>
      <c r="CD72" s="2">
        <f t="shared" si="192"/>
        <v>37.201576182020226</v>
      </c>
      <c r="CE72" s="2">
        <f t="shared" si="192"/>
        <v>37.181753432589076</v>
      </c>
      <c r="CF72" s="2">
        <f t="shared" si="192"/>
        <v>37.142152786323145</v>
      </c>
      <c r="CG72" s="2">
        <f t="shared" si="192"/>
        <v>38.012622431404701</v>
      </c>
      <c r="CH72" s="2">
        <f t="shared" si="192"/>
        <v>38.008643123050739</v>
      </c>
      <c r="CI72" s="2">
        <f t="shared" si="192"/>
        <v>38.308752647289189</v>
      </c>
      <c r="CJ72" s="2">
        <f t="shared" si="192"/>
        <v>38.489805472793634</v>
      </c>
      <c r="CK72" s="2">
        <f t="shared" si="192"/>
        <v>38.730124602918153</v>
      </c>
      <c r="CL72" s="2">
        <f t="shared" si="192"/>
        <v>38.729716723826996</v>
      </c>
      <c r="CM72" s="2">
        <f t="shared" si="192"/>
        <v>39.150961651290203</v>
      </c>
      <c r="CN72" s="2">
        <f t="shared" si="192"/>
        <v>38.743402213551065</v>
      </c>
      <c r="CO72" s="2">
        <f t="shared" si="192"/>
        <v>39.088582050775251</v>
      </c>
      <c r="CP72" s="2">
        <f t="shared" si="192"/>
        <v>39.442452911715868</v>
      </c>
      <c r="CQ72" s="2">
        <f t="shared" si="192"/>
        <v>40.158017874543063</v>
      </c>
      <c r="CR72" s="2">
        <f t="shared" si="192"/>
        <v>39.952738371065848</v>
      </c>
      <c r="CS72" s="8">
        <f t="shared" si="192"/>
        <v>39.943134030077765</v>
      </c>
      <c r="CT72" s="8">
        <f t="shared" si="192"/>
        <v>39.39608417152489</v>
      </c>
      <c r="CU72" s="2">
        <f t="shared" si="192"/>
        <v>39.468365219603967</v>
      </c>
      <c r="CV72" s="7">
        <f t="shared" si="192"/>
        <v>39.510978623000462</v>
      </c>
      <c r="CW72" s="8">
        <f t="shared" si="192"/>
        <v>38.668254057801782</v>
      </c>
      <c r="CX72" s="2">
        <f t="shared" si="192"/>
        <v>39.914332232814942</v>
      </c>
      <c r="CY72" s="2">
        <f t="shared" ref="CY72:DB72" si="193">CY14/CY55*100</f>
        <v>40.018232990327789</v>
      </c>
      <c r="CZ72" s="2">
        <f t="shared" ref="CZ72:DA72" si="194">CZ14/CZ55*100</f>
        <v>38.835549000408939</v>
      </c>
      <c r="DA72" s="2">
        <f t="shared" si="194"/>
        <v>38.635513992824741</v>
      </c>
      <c r="DB72" s="2">
        <f t="shared" si="193"/>
        <v>37.651329053736568</v>
      </c>
      <c r="DC72" s="2">
        <f t="shared" ref="DC72:DI72" si="195">DC14/DC55*100</f>
        <v>37.845684966207337</v>
      </c>
      <c r="DD72" s="2">
        <f t="shared" si="195"/>
        <v>38.904964588744875</v>
      </c>
      <c r="DE72" s="63">
        <f t="shared" si="195"/>
        <v>37.781542526236613</v>
      </c>
      <c r="DF72" s="63">
        <f t="shared" si="195"/>
        <v>37.651557874275483</v>
      </c>
      <c r="DG72" s="63">
        <f t="shared" si="195"/>
        <v>37.672394969946872</v>
      </c>
      <c r="DH72" s="63">
        <f t="shared" ref="DH72" si="196">DH14/DH55*100</f>
        <v>37.811333607344793</v>
      </c>
      <c r="DI72" s="63">
        <f t="shared" si="195"/>
        <v>37.973238312721861</v>
      </c>
    </row>
    <row r="73" spans="1:113" ht="18" x14ac:dyDescent="0.25">
      <c r="A73" s="69" t="s">
        <v>22</v>
      </c>
      <c r="B73" s="8">
        <f t="shared" ref="B73:AG73" si="197">B45/B55*100</f>
        <v>1.8202869546745639</v>
      </c>
      <c r="C73" s="8">
        <f t="shared" si="197"/>
        <v>1.7907392149473813</v>
      </c>
      <c r="D73" s="8">
        <f t="shared" si="197"/>
        <v>1.7376295850942118</v>
      </c>
      <c r="E73" s="8">
        <f t="shared" si="197"/>
        <v>1.717963934535762</v>
      </c>
      <c r="F73" s="9">
        <f t="shared" si="197"/>
        <v>1.6664642016063516</v>
      </c>
      <c r="G73" s="9">
        <f t="shared" si="197"/>
        <v>1.6903785185729734</v>
      </c>
      <c r="H73" s="9">
        <f t="shared" si="197"/>
        <v>1.6653268154554584</v>
      </c>
      <c r="I73" s="9">
        <f t="shared" si="197"/>
        <v>1.6841897784957089</v>
      </c>
      <c r="J73" s="8">
        <f t="shared" si="197"/>
        <v>1.7069963502964458</v>
      </c>
      <c r="K73" s="8">
        <f t="shared" si="197"/>
        <v>1.702299963149553</v>
      </c>
      <c r="L73" s="8">
        <f t="shared" si="197"/>
        <v>1.704826549117084</v>
      </c>
      <c r="M73" s="8">
        <f t="shared" si="197"/>
        <v>1.7096693454628589</v>
      </c>
      <c r="N73" s="8">
        <f t="shared" si="197"/>
        <v>1.7474853718769465</v>
      </c>
      <c r="O73" s="8">
        <f t="shared" si="197"/>
        <v>1.7407925492894212</v>
      </c>
      <c r="P73" s="8">
        <f t="shared" si="197"/>
        <v>1.7293061600552451</v>
      </c>
      <c r="Q73" s="8">
        <f t="shared" si="197"/>
        <v>1.6832769985958285</v>
      </c>
      <c r="R73" s="8">
        <f t="shared" si="197"/>
        <v>1.6769908593852259</v>
      </c>
      <c r="S73" s="8">
        <f t="shared" si="197"/>
        <v>1.6948598005074877</v>
      </c>
      <c r="T73" s="8">
        <f t="shared" si="197"/>
        <v>1.6710986705824085</v>
      </c>
      <c r="U73" s="8">
        <f t="shared" si="197"/>
        <v>1.6945134605567334</v>
      </c>
      <c r="V73" s="8">
        <f t="shared" si="197"/>
        <v>1.6942010141913533</v>
      </c>
      <c r="W73" s="8">
        <f t="shared" si="197"/>
        <v>1.7003190007415323</v>
      </c>
      <c r="X73" s="8">
        <f t="shared" si="197"/>
        <v>1.7082113755351398</v>
      </c>
      <c r="Y73" s="8">
        <f t="shared" si="197"/>
        <v>2.8475646250748143</v>
      </c>
      <c r="Z73" s="8">
        <f t="shared" si="197"/>
        <v>3.1609530283901455</v>
      </c>
      <c r="AA73" s="8">
        <f t="shared" si="197"/>
        <v>2.8475651323077522</v>
      </c>
      <c r="AB73" s="8">
        <f t="shared" si="197"/>
        <v>2.6562102241553052</v>
      </c>
      <c r="AC73" s="8">
        <f t="shared" si="197"/>
        <v>2.6542309472510484</v>
      </c>
      <c r="AD73" s="8">
        <f t="shared" si="197"/>
        <v>0</v>
      </c>
      <c r="AE73" s="8">
        <f t="shared" si="197"/>
        <v>0</v>
      </c>
      <c r="AF73" s="8">
        <f t="shared" si="197"/>
        <v>0</v>
      </c>
      <c r="AG73" s="8">
        <f t="shared" si="197"/>
        <v>0</v>
      </c>
      <c r="AH73" s="61">
        <f t="shared" ref="AH73:DB73" si="198">AH45/AH55*100</f>
        <v>0</v>
      </c>
      <c r="AI73" s="61">
        <f t="shared" si="198"/>
        <v>0</v>
      </c>
      <c r="AJ73" s="61">
        <f t="shared" si="198"/>
        <v>0</v>
      </c>
      <c r="AK73" s="61">
        <f t="shared" si="198"/>
        <v>0</v>
      </c>
      <c r="AL73" s="61">
        <f t="shared" si="198"/>
        <v>0</v>
      </c>
      <c r="AM73" s="61">
        <f t="shared" si="198"/>
        <v>0</v>
      </c>
      <c r="AN73" s="61">
        <f t="shared" si="198"/>
        <v>0</v>
      </c>
      <c r="AO73" s="61">
        <f t="shared" si="198"/>
        <v>0</v>
      </c>
      <c r="AP73" s="61">
        <f t="shared" si="198"/>
        <v>0</v>
      </c>
      <c r="AQ73" s="61">
        <f t="shared" si="198"/>
        <v>0</v>
      </c>
      <c r="AR73" s="61">
        <f t="shared" si="198"/>
        <v>0</v>
      </c>
      <c r="AS73" s="61">
        <f t="shared" si="198"/>
        <v>0</v>
      </c>
      <c r="AT73" s="61">
        <f t="shared" si="198"/>
        <v>0</v>
      </c>
      <c r="AU73" s="60">
        <f t="shared" si="198"/>
        <v>0</v>
      </c>
      <c r="AV73" s="61">
        <f t="shared" si="198"/>
        <v>0</v>
      </c>
      <c r="AW73" s="61">
        <f t="shared" si="198"/>
        <v>0</v>
      </c>
      <c r="AX73" s="61">
        <f t="shared" si="198"/>
        <v>0</v>
      </c>
      <c r="AY73" s="61">
        <f t="shared" si="198"/>
        <v>0</v>
      </c>
      <c r="AZ73" s="61">
        <f t="shared" si="198"/>
        <v>0</v>
      </c>
      <c r="BA73" s="61">
        <f t="shared" si="198"/>
        <v>0</v>
      </c>
      <c r="BB73" s="61">
        <f t="shared" si="198"/>
        <v>0</v>
      </c>
      <c r="BC73" s="61">
        <f t="shared" si="198"/>
        <v>0</v>
      </c>
      <c r="BD73" s="61">
        <f t="shared" si="198"/>
        <v>0</v>
      </c>
      <c r="BE73" s="61">
        <f t="shared" si="198"/>
        <v>0</v>
      </c>
      <c r="BF73" s="61">
        <f t="shared" si="198"/>
        <v>0</v>
      </c>
      <c r="BG73" s="61">
        <f t="shared" si="198"/>
        <v>0</v>
      </c>
      <c r="BH73" s="58">
        <f t="shared" si="198"/>
        <v>0</v>
      </c>
      <c r="BI73" s="58">
        <f t="shared" si="198"/>
        <v>0</v>
      </c>
      <c r="BJ73" s="60">
        <f t="shared" si="198"/>
        <v>0</v>
      </c>
      <c r="BK73" s="60">
        <f t="shared" si="198"/>
        <v>0</v>
      </c>
      <c r="BL73" s="70">
        <f t="shared" si="198"/>
        <v>0</v>
      </c>
      <c r="BM73" s="58">
        <f t="shared" si="198"/>
        <v>0</v>
      </c>
      <c r="BN73" s="58">
        <f t="shared" si="198"/>
        <v>0</v>
      </c>
      <c r="BO73" s="58">
        <f t="shared" si="198"/>
        <v>0</v>
      </c>
      <c r="BP73" s="58">
        <f t="shared" si="198"/>
        <v>0</v>
      </c>
      <c r="BQ73" s="58">
        <f t="shared" si="198"/>
        <v>0</v>
      </c>
      <c r="BR73" s="58">
        <f t="shared" si="198"/>
        <v>0</v>
      </c>
      <c r="BS73" s="58">
        <f t="shared" si="198"/>
        <v>0</v>
      </c>
      <c r="BT73" s="58">
        <f t="shared" si="198"/>
        <v>0</v>
      </c>
      <c r="BU73" s="58">
        <f t="shared" si="198"/>
        <v>0</v>
      </c>
      <c r="BV73" s="58">
        <f t="shared" si="198"/>
        <v>0</v>
      </c>
      <c r="BW73" s="58">
        <f t="shared" si="198"/>
        <v>0</v>
      </c>
      <c r="BX73" s="58">
        <f t="shared" si="198"/>
        <v>0</v>
      </c>
      <c r="BY73" s="58">
        <f t="shared" si="198"/>
        <v>0</v>
      </c>
      <c r="BZ73" s="58">
        <f t="shared" si="198"/>
        <v>0</v>
      </c>
      <c r="CA73" s="58">
        <f t="shared" si="198"/>
        <v>0</v>
      </c>
      <c r="CB73" s="58">
        <f t="shared" si="198"/>
        <v>0</v>
      </c>
      <c r="CC73" s="58">
        <f t="shared" si="198"/>
        <v>0</v>
      </c>
      <c r="CD73" s="58">
        <f t="shared" si="198"/>
        <v>0</v>
      </c>
      <c r="CE73" s="58">
        <f t="shared" si="198"/>
        <v>0</v>
      </c>
      <c r="CF73" s="58">
        <f t="shared" si="198"/>
        <v>0</v>
      </c>
      <c r="CG73" s="58">
        <f t="shared" si="198"/>
        <v>0</v>
      </c>
      <c r="CH73" s="58">
        <f t="shared" si="198"/>
        <v>0</v>
      </c>
      <c r="CI73" s="58">
        <f t="shared" si="198"/>
        <v>0</v>
      </c>
      <c r="CJ73" s="58">
        <f t="shared" si="198"/>
        <v>0</v>
      </c>
      <c r="CK73" s="58">
        <f t="shared" si="198"/>
        <v>0</v>
      </c>
      <c r="CL73" s="58">
        <f t="shared" si="198"/>
        <v>0</v>
      </c>
      <c r="CM73" s="58">
        <f t="shared" si="198"/>
        <v>0</v>
      </c>
      <c r="CN73" s="58">
        <f t="shared" si="198"/>
        <v>0</v>
      </c>
      <c r="CO73" s="58">
        <f t="shared" si="198"/>
        <v>0</v>
      </c>
      <c r="CP73" s="58">
        <f t="shared" si="198"/>
        <v>0</v>
      </c>
      <c r="CQ73" s="58">
        <f t="shared" si="198"/>
        <v>0</v>
      </c>
      <c r="CR73" s="58">
        <f t="shared" si="198"/>
        <v>0</v>
      </c>
      <c r="CS73" s="60">
        <f t="shared" si="198"/>
        <v>0</v>
      </c>
      <c r="CT73" s="60">
        <f t="shared" si="198"/>
        <v>0</v>
      </c>
      <c r="CU73" s="58">
        <f t="shared" si="198"/>
        <v>0</v>
      </c>
      <c r="CV73" s="61">
        <f t="shared" si="198"/>
        <v>0</v>
      </c>
      <c r="CW73" s="60">
        <f t="shared" si="198"/>
        <v>0</v>
      </c>
      <c r="CX73" s="58">
        <f t="shared" si="198"/>
        <v>0</v>
      </c>
      <c r="CY73" s="58">
        <f t="shared" ref="CY73:DA73" si="199">CY45/CY55*100</f>
        <v>0</v>
      </c>
      <c r="CZ73" s="58">
        <f t="shared" si="199"/>
        <v>0</v>
      </c>
      <c r="DA73" s="58">
        <f t="shared" si="199"/>
        <v>0</v>
      </c>
      <c r="DB73" s="58">
        <f t="shared" si="198"/>
        <v>0</v>
      </c>
      <c r="DC73" s="58">
        <f t="shared" ref="DC73:DD73" si="200">DC45/DC55*100</f>
        <v>0</v>
      </c>
      <c r="DD73" s="58">
        <f t="shared" si="200"/>
        <v>0</v>
      </c>
      <c r="DE73" s="70">
        <f t="shared" ref="DE73" si="201">DE45/DE55*100</f>
        <v>0</v>
      </c>
      <c r="DF73" s="70">
        <f t="shared" ref="DF73:DI73" si="202">DF45/DF55*100</f>
        <v>0</v>
      </c>
      <c r="DG73" s="70">
        <f t="shared" ref="DG73:DH73" si="203">DG45/DG55*100</f>
        <v>0</v>
      </c>
      <c r="DH73" s="70">
        <f t="shared" si="203"/>
        <v>0</v>
      </c>
      <c r="DI73" s="70">
        <f t="shared" si="202"/>
        <v>0</v>
      </c>
    </row>
    <row r="74" spans="1:113" x14ac:dyDescent="0.25">
      <c r="A74" s="69" t="s">
        <v>150</v>
      </c>
      <c r="B74" s="32">
        <f t="shared" ref="B74:AG74" si="204">(+B18+B46)/B55*100</f>
        <v>8.933483648661749</v>
      </c>
      <c r="C74" s="32">
        <f t="shared" si="204"/>
        <v>9.0290035575823762</v>
      </c>
      <c r="D74" s="32">
        <f t="shared" si="204"/>
        <v>9.229968304186416</v>
      </c>
      <c r="E74" s="32">
        <f t="shared" si="204"/>
        <v>10.015663129057307</v>
      </c>
      <c r="F74" s="32">
        <f t="shared" si="204"/>
        <v>10.355726290377321</v>
      </c>
      <c r="G74" s="33">
        <f t="shared" si="204"/>
        <v>10.689750121228858</v>
      </c>
      <c r="H74" s="33">
        <f t="shared" si="204"/>
        <v>10.530310528513235</v>
      </c>
      <c r="I74" s="33">
        <f t="shared" si="204"/>
        <v>10.618217938074922</v>
      </c>
      <c r="J74" s="32">
        <f t="shared" si="204"/>
        <v>10.662124742343124</v>
      </c>
      <c r="K74" s="32">
        <f t="shared" si="204"/>
        <v>10.580755748340177</v>
      </c>
      <c r="L74" s="32">
        <f t="shared" si="204"/>
        <v>10.576809743575938</v>
      </c>
      <c r="M74" s="32">
        <f t="shared" si="204"/>
        <v>10.567855121292812</v>
      </c>
      <c r="N74" s="32">
        <f t="shared" si="204"/>
        <v>10.694828473948395</v>
      </c>
      <c r="O74" s="32">
        <f t="shared" si="204"/>
        <v>10.714396009357943</v>
      </c>
      <c r="P74" s="32">
        <f t="shared" si="204"/>
        <v>10.689002579776847</v>
      </c>
      <c r="Q74" s="32">
        <f t="shared" si="204"/>
        <v>10.580096880265481</v>
      </c>
      <c r="R74" s="32">
        <f t="shared" si="204"/>
        <v>10.631378148502266</v>
      </c>
      <c r="S74" s="32">
        <f t="shared" si="204"/>
        <v>10.629700299484949</v>
      </c>
      <c r="T74" s="32">
        <f t="shared" si="204"/>
        <v>10.576017139325602</v>
      </c>
      <c r="U74" s="32">
        <f t="shared" si="204"/>
        <v>10.528514842056255</v>
      </c>
      <c r="V74" s="32">
        <f t="shared" si="204"/>
        <v>10.469657111068855</v>
      </c>
      <c r="W74" s="32">
        <f t="shared" si="204"/>
        <v>10.474751005486544</v>
      </c>
      <c r="X74" s="32">
        <f t="shared" si="204"/>
        <v>10.444326049048469</v>
      </c>
      <c r="Y74" s="32">
        <f t="shared" si="204"/>
        <v>10.6884137999829</v>
      </c>
      <c r="Z74" s="32">
        <f t="shared" si="204"/>
        <v>5.7555598718073213</v>
      </c>
      <c r="AA74" s="32">
        <f t="shared" si="204"/>
        <v>10.688415703895979</v>
      </c>
      <c r="AB74" s="32">
        <f t="shared" si="204"/>
        <v>10.206802638821779</v>
      </c>
      <c r="AC74" s="32">
        <f t="shared" si="204"/>
        <v>10.219723162761925</v>
      </c>
      <c r="AD74" s="8">
        <f t="shared" si="204"/>
        <v>10.114640450372312</v>
      </c>
      <c r="AE74" s="8">
        <f t="shared" si="204"/>
        <v>10.051362962431448</v>
      </c>
      <c r="AF74" s="8">
        <f t="shared" si="204"/>
        <v>9.9081990610143613</v>
      </c>
      <c r="AG74" s="8">
        <f t="shared" si="204"/>
        <v>9.7729716913227929</v>
      </c>
      <c r="AH74" s="8">
        <f t="shared" ref="AH74:BH74" si="205">(+AH18+AH46)/AH55*100</f>
        <v>10.285574206871239</v>
      </c>
      <c r="AI74" s="8">
        <f t="shared" si="205"/>
        <v>9.3268365043632784</v>
      </c>
      <c r="AJ74" s="8">
        <f t="shared" si="205"/>
        <v>9.3580352333641788</v>
      </c>
      <c r="AK74" s="8">
        <f t="shared" si="205"/>
        <v>9.3030314835120773</v>
      </c>
      <c r="AL74" s="8">
        <f t="shared" si="205"/>
        <v>9.2374275961487431</v>
      </c>
      <c r="AM74" s="8">
        <f t="shared" si="205"/>
        <v>9.2109290727290958</v>
      </c>
      <c r="AN74" s="8">
        <f t="shared" si="205"/>
        <v>9.18940403445953</v>
      </c>
      <c r="AO74" s="8">
        <f t="shared" si="205"/>
        <v>9.0382860751060523</v>
      </c>
      <c r="AP74" s="8">
        <f t="shared" si="205"/>
        <v>9.0328002884196632</v>
      </c>
      <c r="AQ74" s="8">
        <f t="shared" si="205"/>
        <v>8.939529553544185</v>
      </c>
      <c r="AR74" s="8">
        <f t="shared" si="205"/>
        <v>8.8815822132236413</v>
      </c>
      <c r="AS74" s="8">
        <f t="shared" si="205"/>
        <v>8.9523477204769097</v>
      </c>
      <c r="AT74" s="8">
        <f t="shared" si="205"/>
        <v>8.9267861798797234</v>
      </c>
      <c r="AU74" s="8">
        <f t="shared" si="205"/>
        <v>8.2034429343374935</v>
      </c>
      <c r="AV74" s="8">
        <f t="shared" si="205"/>
        <v>7.231575051753528</v>
      </c>
      <c r="AW74" s="8">
        <f t="shared" si="205"/>
        <v>8.7064034924542497</v>
      </c>
      <c r="AX74" s="8">
        <f t="shared" si="205"/>
        <v>8.6985667518428684</v>
      </c>
      <c r="AY74" s="8">
        <f t="shared" si="205"/>
        <v>8.7269630823286448</v>
      </c>
      <c r="AZ74" s="8">
        <f t="shared" si="205"/>
        <v>8.0293358376590032</v>
      </c>
      <c r="BA74" s="8">
        <f t="shared" si="205"/>
        <v>8.6189287235126457</v>
      </c>
      <c r="BB74" s="8">
        <f t="shared" si="205"/>
        <v>7.9287353228792403</v>
      </c>
      <c r="BC74" s="8">
        <f t="shared" si="205"/>
        <v>8.3288807288505229</v>
      </c>
      <c r="BD74" s="8">
        <f t="shared" si="205"/>
        <v>8.3131094369158269</v>
      </c>
      <c r="BE74" s="8">
        <f t="shared" si="205"/>
        <v>7.7517447844218035</v>
      </c>
      <c r="BF74" s="8">
        <f t="shared" si="205"/>
        <v>7.7295222652745412</v>
      </c>
      <c r="BG74" s="8">
        <f>(+BG18+BG46)/BG55*100</f>
        <v>7.2362910071774627</v>
      </c>
      <c r="BH74" s="9">
        <f t="shared" si="205"/>
        <v>7.235543280249904</v>
      </c>
      <c r="BI74" s="2">
        <f>(+BI18+BI46)/BI55*100</f>
        <v>7.1474209619260822</v>
      </c>
      <c r="BJ74" s="8">
        <f t="shared" ref="BJ74:CX74" si="206">(+BJ18+BJ46)/BJ55*100</f>
        <v>6.313410558444783</v>
      </c>
      <c r="BK74" s="8">
        <f t="shared" si="206"/>
        <v>5.9021514679965588</v>
      </c>
      <c r="BL74" s="63">
        <f t="shared" si="206"/>
        <v>5.6833297253845174</v>
      </c>
      <c r="BM74" s="2">
        <f t="shared" si="206"/>
        <v>7.2237654103680464</v>
      </c>
      <c r="BN74" s="2">
        <f t="shared" si="206"/>
        <v>7.1760207493301573</v>
      </c>
      <c r="BO74" s="2">
        <f t="shared" si="206"/>
        <v>7.1607925227762284</v>
      </c>
      <c r="BP74" s="2">
        <f t="shared" si="206"/>
        <v>7.1541491864537328</v>
      </c>
      <c r="BQ74" s="2">
        <f t="shared" si="206"/>
        <v>7.1587106168889081</v>
      </c>
      <c r="BR74" s="2">
        <f t="shared" si="206"/>
        <v>7.1381320270138282</v>
      </c>
      <c r="BS74" s="2">
        <f t="shared" si="206"/>
        <v>7.1506707203728688</v>
      </c>
      <c r="BT74" s="2">
        <f t="shared" si="206"/>
        <v>7.1112023661246475</v>
      </c>
      <c r="BU74" s="2">
        <f t="shared" si="206"/>
        <v>7.1415859405570465</v>
      </c>
      <c r="BV74" s="2">
        <f t="shared" si="206"/>
        <v>7.1533007269672408</v>
      </c>
      <c r="BW74" s="2">
        <f t="shared" si="206"/>
        <v>7.1474209619260822</v>
      </c>
      <c r="BX74" s="2">
        <f t="shared" si="206"/>
        <v>7.235543280249904</v>
      </c>
      <c r="BY74" s="2">
        <f t="shared" si="206"/>
        <v>7.0129275388890964</v>
      </c>
      <c r="BZ74" s="2">
        <f t="shared" si="206"/>
        <v>6.8212440699723151</v>
      </c>
      <c r="CA74" s="2">
        <f t="shared" si="206"/>
        <v>7.1607925227762284</v>
      </c>
      <c r="CB74" s="2">
        <f t="shared" si="206"/>
        <v>6.7547387382801611</v>
      </c>
      <c r="CC74" s="2">
        <f t="shared" si="206"/>
        <v>6.6811236301071473</v>
      </c>
      <c r="CD74" s="2">
        <f t="shared" si="206"/>
        <v>6.7166746525148255</v>
      </c>
      <c r="CE74" s="2">
        <f t="shared" si="206"/>
        <v>6.6868484483351693</v>
      </c>
      <c r="CF74" s="2">
        <f t="shared" si="206"/>
        <v>6.6846818832799899</v>
      </c>
      <c r="CG74" s="2">
        <f t="shared" si="206"/>
        <v>6.5295337392788744</v>
      </c>
      <c r="CH74" s="2">
        <f t="shared" si="206"/>
        <v>6.4978949058476374</v>
      </c>
      <c r="CI74" s="2">
        <f t="shared" si="206"/>
        <v>6.4248937913955553</v>
      </c>
      <c r="CJ74" s="2">
        <f t="shared" si="206"/>
        <v>6.3584873233579486</v>
      </c>
      <c r="CK74" s="2">
        <f t="shared" si="206"/>
        <v>6.313410558444783</v>
      </c>
      <c r="CL74" s="2">
        <f t="shared" si="206"/>
        <v>6.2853318649247623</v>
      </c>
      <c r="CM74" s="2">
        <f t="shared" si="206"/>
        <v>6.2136391152030086</v>
      </c>
      <c r="CN74" s="2">
        <f t="shared" si="206"/>
        <v>6.1977294690240452</v>
      </c>
      <c r="CO74" s="2">
        <f t="shared" si="206"/>
        <v>6.1638841283978465</v>
      </c>
      <c r="CP74" s="2">
        <f t="shared" si="206"/>
        <v>6.1504207857315425</v>
      </c>
      <c r="CQ74" s="2">
        <f t="shared" si="206"/>
        <v>6.0787762291482457</v>
      </c>
      <c r="CR74" s="2">
        <f t="shared" si="206"/>
        <v>6.1098602156556101</v>
      </c>
      <c r="CS74" s="8">
        <f t="shared" si="206"/>
        <v>6.1038262653592303</v>
      </c>
      <c r="CT74" s="8">
        <f t="shared" si="206"/>
        <v>6.1329806963371141</v>
      </c>
      <c r="CU74" s="2">
        <f t="shared" si="206"/>
        <v>6.1389654788006682</v>
      </c>
      <c r="CV74" s="7">
        <f t="shared" si="206"/>
        <v>6.1127317207161758</v>
      </c>
      <c r="CW74" s="8">
        <f t="shared" si="206"/>
        <v>5.9021514679965588</v>
      </c>
      <c r="CX74" s="2">
        <f t="shared" si="206"/>
        <v>6.0485527078517869</v>
      </c>
      <c r="CY74" s="2">
        <f t="shared" ref="CY74:DB74" si="207">(+CY18+CY46)/CY55*100</f>
        <v>6.0513762959469517</v>
      </c>
      <c r="CZ74" s="2">
        <f t="shared" ref="CZ74:DA74" si="208">(+CZ18+CZ46)/CZ55*100</f>
        <v>5.8778857040896844</v>
      </c>
      <c r="DA74" s="2">
        <f t="shared" si="208"/>
        <v>5.9116401117798096</v>
      </c>
      <c r="DB74" s="2">
        <f t="shared" si="207"/>
        <v>5.7822862758194926</v>
      </c>
      <c r="DC74" s="2">
        <f t="shared" ref="DC74:DD74" si="209">(+DC18+DC46)/DC55*100</f>
        <v>5.7627714314926148</v>
      </c>
      <c r="DD74" s="2">
        <f t="shared" si="209"/>
        <v>5.8774690674629007</v>
      </c>
      <c r="DE74" s="63">
        <f t="shared" ref="DE74" si="210">(+DE18+DE46)/DE55*100</f>
        <v>5.7386922066706267</v>
      </c>
      <c r="DF74" s="63">
        <f t="shared" ref="DF74:DI74" si="211">(+DF18+DF46)/DF55*100</f>
        <v>5.7540883908147267</v>
      </c>
      <c r="DG74" s="63">
        <f t="shared" ref="DG74:DH74" si="212">(+DG18+DG46)/DG55*100</f>
        <v>5.7569998645351204</v>
      </c>
      <c r="DH74" s="63">
        <f t="shared" si="212"/>
        <v>5.7237663261161682</v>
      </c>
      <c r="DI74" s="63">
        <f t="shared" si="211"/>
        <v>5.6833297253845174</v>
      </c>
    </row>
    <row r="75" spans="1:113" ht="18" x14ac:dyDescent="0.25">
      <c r="A75" s="69" t="s">
        <v>149</v>
      </c>
      <c r="B75" s="32"/>
      <c r="C75" s="32"/>
      <c r="D75" s="32"/>
      <c r="E75" s="32"/>
      <c r="F75" s="33"/>
      <c r="G75" s="33"/>
      <c r="H75" s="33"/>
      <c r="I75" s="33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60">
        <f t="shared" ref="AU75:BJ75" si="213">+AU19*100/AU55</f>
        <v>0</v>
      </c>
      <c r="AV75" s="60">
        <f t="shared" si="213"/>
        <v>0</v>
      </c>
      <c r="AW75" s="8">
        <f t="shared" si="213"/>
        <v>0</v>
      </c>
      <c r="AX75" s="8">
        <f t="shared" si="213"/>
        <v>0</v>
      </c>
      <c r="AY75" s="8">
        <f t="shared" si="213"/>
        <v>0</v>
      </c>
      <c r="AZ75" s="8">
        <f t="shared" si="213"/>
        <v>0</v>
      </c>
      <c r="BA75" s="8">
        <f t="shared" si="213"/>
        <v>0</v>
      </c>
      <c r="BB75" s="8">
        <f t="shared" si="213"/>
        <v>0</v>
      </c>
      <c r="BC75" s="8">
        <f t="shared" si="213"/>
        <v>0</v>
      </c>
      <c r="BD75" s="8">
        <f t="shared" si="213"/>
        <v>0</v>
      </c>
      <c r="BE75" s="8">
        <f t="shared" si="213"/>
        <v>0</v>
      </c>
      <c r="BF75" s="8">
        <f t="shared" si="213"/>
        <v>0</v>
      </c>
      <c r="BG75" s="8">
        <f t="shared" si="213"/>
        <v>0</v>
      </c>
      <c r="BH75" s="8">
        <f t="shared" si="213"/>
        <v>0</v>
      </c>
      <c r="BI75" s="60">
        <f t="shared" si="213"/>
        <v>0</v>
      </c>
      <c r="BJ75" s="60">
        <f t="shared" si="213"/>
        <v>0</v>
      </c>
      <c r="BK75" s="8">
        <f>+BK19*100/BK55</f>
        <v>2.6197592961515714</v>
      </c>
      <c r="BL75" s="63">
        <f t="shared" ref="BL75" si="214">+BL19*100/BL55</f>
        <v>2.3455053963149504</v>
      </c>
      <c r="BM75" s="8">
        <f t="shared" ref="BM75:CV75" si="215">+BM19*100/BM55</f>
        <v>0</v>
      </c>
      <c r="BN75" s="8">
        <f t="shared" si="215"/>
        <v>0</v>
      </c>
      <c r="BO75" s="8">
        <f t="shared" si="215"/>
        <v>0</v>
      </c>
      <c r="BP75" s="8">
        <f t="shared" si="215"/>
        <v>0</v>
      </c>
      <c r="BQ75" s="8">
        <f t="shared" si="215"/>
        <v>0</v>
      </c>
      <c r="BR75" s="8">
        <f t="shared" si="215"/>
        <v>0</v>
      </c>
      <c r="BS75" s="8">
        <f t="shared" si="215"/>
        <v>0</v>
      </c>
      <c r="BT75" s="8">
        <f t="shared" si="215"/>
        <v>0</v>
      </c>
      <c r="BU75" s="8">
        <f t="shared" si="215"/>
        <v>0</v>
      </c>
      <c r="BV75" s="8">
        <f t="shared" si="215"/>
        <v>0</v>
      </c>
      <c r="BW75" s="8">
        <f t="shared" si="215"/>
        <v>0</v>
      </c>
      <c r="BX75" s="8">
        <f t="shared" si="215"/>
        <v>0</v>
      </c>
      <c r="BY75" s="8">
        <f t="shared" si="215"/>
        <v>0</v>
      </c>
      <c r="BZ75" s="8">
        <f t="shared" si="215"/>
        <v>0</v>
      </c>
      <c r="CA75" s="8">
        <f t="shared" si="215"/>
        <v>0</v>
      </c>
      <c r="CB75" s="8">
        <f t="shared" si="215"/>
        <v>0</v>
      </c>
      <c r="CC75" s="8">
        <f t="shared" si="215"/>
        <v>0</v>
      </c>
      <c r="CD75" s="8">
        <f t="shared" si="215"/>
        <v>0</v>
      </c>
      <c r="CE75" s="8">
        <f t="shared" si="215"/>
        <v>0</v>
      </c>
      <c r="CF75" s="8">
        <f t="shared" si="215"/>
        <v>0</v>
      </c>
      <c r="CG75" s="8">
        <f t="shared" si="215"/>
        <v>0</v>
      </c>
      <c r="CH75" s="8">
        <f t="shared" si="215"/>
        <v>0</v>
      </c>
      <c r="CI75" s="8">
        <f t="shared" si="215"/>
        <v>0</v>
      </c>
      <c r="CJ75" s="8">
        <f t="shared" si="215"/>
        <v>0</v>
      </c>
      <c r="CK75" s="8">
        <f t="shared" si="215"/>
        <v>0</v>
      </c>
      <c r="CL75" s="8">
        <f t="shared" si="215"/>
        <v>0</v>
      </c>
      <c r="CM75" s="8">
        <f t="shared" si="215"/>
        <v>0</v>
      </c>
      <c r="CN75" s="8">
        <f t="shared" si="215"/>
        <v>0</v>
      </c>
      <c r="CO75" s="8">
        <f t="shared" si="215"/>
        <v>0</v>
      </c>
      <c r="CP75" s="8">
        <f t="shared" si="215"/>
        <v>0</v>
      </c>
      <c r="CQ75" s="8">
        <f t="shared" si="215"/>
        <v>0</v>
      </c>
      <c r="CR75" s="8">
        <f t="shared" si="215"/>
        <v>0</v>
      </c>
      <c r="CS75" s="8">
        <f t="shared" si="215"/>
        <v>0</v>
      </c>
      <c r="CT75" s="8">
        <f t="shared" si="215"/>
        <v>0</v>
      </c>
      <c r="CU75" s="8">
        <f t="shared" si="215"/>
        <v>0</v>
      </c>
      <c r="CV75" s="60">
        <f t="shared" si="215"/>
        <v>0</v>
      </c>
      <c r="CW75" s="8"/>
      <c r="CX75" s="2"/>
      <c r="CY75" s="2"/>
      <c r="CZ75" s="2"/>
      <c r="DA75" s="2"/>
      <c r="DB75" s="2"/>
      <c r="DC75" s="2">
        <f t="shared" ref="DC75:DI75" si="216">+DC19*100/DC55</f>
        <v>2.3675956291892049</v>
      </c>
      <c r="DD75" s="2">
        <f t="shared" si="216"/>
        <v>5.7326286437780199E-5</v>
      </c>
      <c r="DE75" s="63">
        <f t="shared" si="216"/>
        <v>2.3271521959909687</v>
      </c>
      <c r="DF75" s="63">
        <f t="shared" si="216"/>
        <v>2.3908542545529983</v>
      </c>
      <c r="DG75" s="63">
        <f t="shared" si="216"/>
        <v>2.3646922809835988</v>
      </c>
      <c r="DH75" s="63">
        <f t="shared" ref="DH75" si="217">+DH19*100/DH55</f>
        <v>2.3525925297263361</v>
      </c>
      <c r="DI75" s="63">
        <f t="shared" si="216"/>
        <v>2.3455053963149504</v>
      </c>
    </row>
    <row r="76" spans="1:113" x14ac:dyDescent="0.25">
      <c r="A76" s="69" t="s">
        <v>0</v>
      </c>
      <c r="B76" s="8"/>
      <c r="C76" s="8"/>
      <c r="D76" s="8"/>
      <c r="E76" s="8"/>
      <c r="F76" s="9"/>
      <c r="G76" s="9"/>
      <c r="H76" s="9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9"/>
      <c r="BI76" s="2"/>
      <c r="BJ76" s="8"/>
      <c r="BK76" s="50"/>
      <c r="BL76" s="63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8"/>
      <c r="CT76" s="8"/>
      <c r="CU76" s="2"/>
      <c r="CV76" s="7"/>
      <c r="CW76" s="8"/>
      <c r="CX76" s="2"/>
      <c r="CY76" s="2"/>
      <c r="CZ76" s="2"/>
      <c r="DA76" s="2"/>
      <c r="DB76" s="2"/>
      <c r="DC76" s="2"/>
      <c r="DD76" s="2"/>
      <c r="DE76" s="63"/>
      <c r="DF76" s="63"/>
      <c r="DG76" s="63"/>
      <c r="DH76" s="63"/>
      <c r="DI76" s="63"/>
    </row>
    <row r="77" spans="1:113" x14ac:dyDescent="0.25">
      <c r="A77" s="129" t="s">
        <v>7</v>
      </c>
      <c r="B77" s="50">
        <f t="shared" ref="B77:G77" si="218">SUM(B79:B82)</f>
        <v>28.162233716998088</v>
      </c>
      <c r="C77" s="50">
        <f t="shared" si="218"/>
        <v>28.301562057564283</v>
      </c>
      <c r="D77" s="50">
        <f t="shared" si="218"/>
        <v>27.825312580261038</v>
      </c>
      <c r="E77" s="50">
        <f t="shared" si="218"/>
        <v>26.581790475448301</v>
      </c>
      <c r="F77" s="51">
        <f t="shared" si="218"/>
        <v>25.06882205185163</v>
      </c>
      <c r="G77" s="51">
        <f t="shared" si="218"/>
        <v>25.209914162339807</v>
      </c>
      <c r="H77" s="51">
        <f t="shared" ref="H77:O77" si="219">SUM(H79:H82)</f>
        <v>24.827058509875052</v>
      </c>
      <c r="I77" s="51">
        <f t="shared" si="219"/>
        <v>25.075084117758774</v>
      </c>
      <c r="J77" s="50">
        <f t="shared" si="219"/>
        <v>25.216580899764903</v>
      </c>
      <c r="K77" s="50">
        <f t="shared" si="219"/>
        <v>25.411636896338777</v>
      </c>
      <c r="L77" s="50">
        <f t="shared" si="219"/>
        <v>25.338820972533401</v>
      </c>
      <c r="M77" s="50">
        <f t="shared" si="219"/>
        <v>25.252752448268964</v>
      </c>
      <c r="N77" s="50">
        <f t="shared" si="219"/>
        <v>25.151756011007908</v>
      </c>
      <c r="O77" s="50">
        <f t="shared" si="219"/>
        <v>25.13209914232382</v>
      </c>
      <c r="P77" s="50">
        <f t="shared" ref="P77:Y77" si="220">SUM(P79:P82)</f>
        <v>25.079042789887421</v>
      </c>
      <c r="Q77" s="50">
        <f t="shared" si="220"/>
        <v>25.401693251809103</v>
      </c>
      <c r="R77" s="50">
        <f t="shared" si="220"/>
        <v>24.876099720871387</v>
      </c>
      <c r="S77" s="50">
        <f t="shared" si="220"/>
        <v>24.739702948789592</v>
      </c>
      <c r="T77" s="50">
        <f t="shared" si="220"/>
        <v>24.477381306590338</v>
      </c>
      <c r="U77" s="50">
        <f t="shared" si="220"/>
        <v>24.515999646135956</v>
      </c>
      <c r="V77" s="50">
        <f t="shared" si="220"/>
        <v>24.502867219961459</v>
      </c>
      <c r="W77" s="50">
        <f t="shared" si="220"/>
        <v>24.496730027071781</v>
      </c>
      <c r="X77" s="50">
        <f t="shared" si="220"/>
        <v>24.421295574293296</v>
      </c>
      <c r="Y77" s="50">
        <f t="shared" si="220"/>
        <v>28.685357112320801</v>
      </c>
      <c r="Z77" s="50">
        <f t="shared" ref="Z77:AE77" si="221">SUM(Z79:Z82)</f>
        <v>33.622333365705217</v>
      </c>
      <c r="AA77" s="50">
        <f t="shared" si="221"/>
        <v>28.685344409137365</v>
      </c>
      <c r="AB77" s="50">
        <f t="shared" si="221"/>
        <v>26.276767158880119</v>
      </c>
      <c r="AC77" s="50">
        <f t="shared" si="221"/>
        <v>26.284325985621578</v>
      </c>
      <c r="AD77" s="52">
        <f t="shared" si="221"/>
        <v>17.817165915343011</v>
      </c>
      <c r="AE77" s="52">
        <f t="shared" si="221"/>
        <v>17.699634301714852</v>
      </c>
      <c r="AF77" s="52">
        <f>SUM(AF79:AF82)</f>
        <v>17.264079242096056</v>
      </c>
      <c r="AG77" s="52">
        <f>SUM(AG79:AG82)</f>
        <v>17.037124853808599</v>
      </c>
      <c r="AH77" s="52">
        <f>SUM(AH79:AH82)</f>
        <v>18.349986826539126</v>
      </c>
      <c r="AI77" s="52">
        <f t="shared" ref="AI77:AV77" si="222">SUM(AI79:AI82)</f>
        <v>15.887401077345352</v>
      </c>
      <c r="AJ77" s="52">
        <f t="shared" si="222"/>
        <v>15.921742775413508</v>
      </c>
      <c r="AK77" s="52">
        <f t="shared" si="222"/>
        <v>15.824254385330828</v>
      </c>
      <c r="AL77" s="52">
        <f t="shared" si="222"/>
        <v>15.728618814074782</v>
      </c>
      <c r="AM77" s="52">
        <f t="shared" si="222"/>
        <v>15.672846316019193</v>
      </c>
      <c r="AN77" s="52">
        <f t="shared" si="222"/>
        <v>15.52234511640795</v>
      </c>
      <c r="AO77" s="52">
        <f t="shared" si="222"/>
        <v>15.264533924040826</v>
      </c>
      <c r="AP77" s="52">
        <f t="shared" si="222"/>
        <v>15.253322739116834</v>
      </c>
      <c r="AQ77" s="52">
        <f t="shared" si="222"/>
        <v>15.057034056498081</v>
      </c>
      <c r="AR77" s="52">
        <f t="shared" si="222"/>
        <v>14.934754334738061</v>
      </c>
      <c r="AS77" s="52">
        <f t="shared" si="222"/>
        <v>15.042307909861131</v>
      </c>
      <c r="AT77" s="52">
        <f t="shared" si="222"/>
        <v>14.84927950608925</v>
      </c>
      <c r="AU77" s="52">
        <f t="shared" si="222"/>
        <v>13.572732481877303</v>
      </c>
      <c r="AV77" s="52">
        <f t="shared" si="222"/>
        <v>17.961270512055265</v>
      </c>
      <c r="AW77" s="52">
        <f t="shared" ref="AW77:BB77" si="223">SUM(AW79:AW82)</f>
        <v>14.586470047398949</v>
      </c>
      <c r="AX77" s="52">
        <f t="shared" si="223"/>
        <v>14.57106450432714</v>
      </c>
      <c r="AY77" s="52">
        <f t="shared" si="223"/>
        <v>14.601968466028447</v>
      </c>
      <c r="AZ77" s="52">
        <f t="shared" si="223"/>
        <v>13.610977101223906</v>
      </c>
      <c r="BA77" s="52">
        <f t="shared" si="223"/>
        <v>14.552753491068625</v>
      </c>
      <c r="BB77" s="52">
        <f t="shared" si="223"/>
        <v>13.427278678863786</v>
      </c>
      <c r="BC77" s="52">
        <f t="shared" ref="BC77:BI77" si="224">SUM(BC79:BC82)</f>
        <v>14.141477037723964</v>
      </c>
      <c r="BD77" s="52">
        <f t="shared" si="224"/>
        <v>13.95124385795042</v>
      </c>
      <c r="BE77" s="52">
        <f t="shared" si="224"/>
        <v>13.207120998761347</v>
      </c>
      <c r="BF77" s="52">
        <f t="shared" si="224"/>
        <v>13.251843544683256</v>
      </c>
      <c r="BG77" s="52">
        <f t="shared" si="224"/>
        <v>18.199111269753011</v>
      </c>
      <c r="BH77" s="75">
        <f t="shared" si="224"/>
        <v>18.022753624791186</v>
      </c>
      <c r="BI77" s="102">
        <f t="shared" si="224"/>
        <v>18.442647789463511</v>
      </c>
      <c r="BJ77" s="52">
        <f t="shared" ref="BJ77:CX77" si="225">SUM(BJ79:BJ82)</f>
        <v>17.740695508363146</v>
      </c>
      <c r="BK77" s="52">
        <f t="shared" si="225"/>
        <v>18.110370620343701</v>
      </c>
      <c r="BL77" s="76">
        <f t="shared" si="225"/>
        <v>18.211225343315334</v>
      </c>
      <c r="BM77" s="102">
        <f t="shared" si="225"/>
        <v>18.109686154666093</v>
      </c>
      <c r="BN77" s="102">
        <f t="shared" si="225"/>
        <v>18.243658778291657</v>
      </c>
      <c r="BO77" s="102">
        <f t="shared" si="225"/>
        <v>18.217927043809865</v>
      </c>
      <c r="BP77" s="102">
        <f t="shared" si="225"/>
        <v>18.214037108159662</v>
      </c>
      <c r="BQ77" s="102">
        <f t="shared" si="225"/>
        <v>18.156520966680745</v>
      </c>
      <c r="BR77" s="102">
        <f t="shared" si="225"/>
        <v>18.148037255494579</v>
      </c>
      <c r="BS77" s="102">
        <f t="shared" si="225"/>
        <v>18.175609669573575</v>
      </c>
      <c r="BT77" s="102">
        <f t="shared" si="225"/>
        <v>18.246684764768617</v>
      </c>
      <c r="BU77" s="102">
        <f t="shared" si="225"/>
        <v>18.345446245323899</v>
      </c>
      <c r="BV77" s="102">
        <f t="shared" si="225"/>
        <v>18.406595638329566</v>
      </c>
      <c r="BW77" s="102">
        <f t="shared" si="225"/>
        <v>18.442647789463511</v>
      </c>
      <c r="BX77" s="102">
        <f t="shared" si="225"/>
        <v>18.022753624791186</v>
      </c>
      <c r="BY77" s="102">
        <f t="shared" si="225"/>
        <v>18.139372582482711</v>
      </c>
      <c r="BZ77" s="102">
        <f t="shared" si="225"/>
        <v>17.751012069224075</v>
      </c>
      <c r="CA77" s="102">
        <f t="shared" si="225"/>
        <v>18.217927043809865</v>
      </c>
      <c r="CB77" s="102">
        <f t="shared" si="225"/>
        <v>17.802055971250688</v>
      </c>
      <c r="CC77" s="102">
        <f t="shared" si="225"/>
        <v>17.7128331473467</v>
      </c>
      <c r="CD77" s="102">
        <f t="shared" si="225"/>
        <v>17.672199770134668</v>
      </c>
      <c r="CE77" s="102">
        <f t="shared" si="225"/>
        <v>17.613797940932823</v>
      </c>
      <c r="CF77" s="102">
        <f t="shared" si="225"/>
        <v>17.672369977512645</v>
      </c>
      <c r="CG77" s="102">
        <f t="shared" si="225"/>
        <v>17.481643678916893</v>
      </c>
      <c r="CH77" s="102">
        <f t="shared" si="225"/>
        <v>17.580555455298256</v>
      </c>
      <c r="CI77" s="102">
        <f t="shared" si="225"/>
        <v>17.565787930555093</v>
      </c>
      <c r="CJ77" s="102">
        <f t="shared" si="225"/>
        <v>17.723494013097675</v>
      </c>
      <c r="CK77" s="102">
        <f t="shared" si="225"/>
        <v>17.740695508363146</v>
      </c>
      <c r="CL77" s="102">
        <f t="shared" si="225"/>
        <v>17.880344456302339</v>
      </c>
      <c r="CM77" s="102">
        <f t="shared" si="225"/>
        <v>17.906638946387837</v>
      </c>
      <c r="CN77" s="102">
        <f t="shared" si="225"/>
        <v>18.364805500191562</v>
      </c>
      <c r="CO77" s="102">
        <f t="shared" si="225"/>
        <v>18.274390287392691</v>
      </c>
      <c r="CP77" s="102">
        <f t="shared" si="225"/>
        <v>18.214043768277168</v>
      </c>
      <c r="CQ77" s="102">
        <f t="shared" si="225"/>
        <v>18.009710104298911</v>
      </c>
      <c r="CR77" s="102">
        <f t="shared" si="225"/>
        <v>18.129326365277034</v>
      </c>
      <c r="CS77" s="52">
        <f t="shared" si="225"/>
        <v>18.177966828947302</v>
      </c>
      <c r="CT77" s="52">
        <f t="shared" si="225"/>
        <v>18.37134405195615</v>
      </c>
      <c r="CU77" s="102">
        <f t="shared" si="225"/>
        <v>18.373907654395236</v>
      </c>
      <c r="CV77" s="126">
        <f t="shared" si="225"/>
        <v>18.420776311913286</v>
      </c>
      <c r="CW77" s="52">
        <f t="shared" si="225"/>
        <v>18.110370620343705</v>
      </c>
      <c r="CX77" s="102">
        <f t="shared" si="225"/>
        <v>18.576974733277627</v>
      </c>
      <c r="CY77" s="102">
        <f t="shared" ref="CY77:DB77" si="226">SUM(CY79:CY82)</f>
        <v>18.517441612846547</v>
      </c>
      <c r="CZ77" s="102">
        <f t="shared" ref="CZ77:DA77" si="227">SUM(CZ79:CZ82)</f>
        <v>18.294876169870562</v>
      </c>
      <c r="DA77" s="102">
        <f t="shared" si="227"/>
        <v>18.343611666116523</v>
      </c>
      <c r="DB77" s="102">
        <f t="shared" si="226"/>
        <v>18.032206392384975</v>
      </c>
      <c r="DC77" s="102">
        <f t="shared" ref="DC77:DD77" si="228">SUM(DC79:DC82)</f>
        <v>17.997565231168331</v>
      </c>
      <c r="DD77" s="102">
        <f t="shared" si="228"/>
        <v>18.472671239640885</v>
      </c>
      <c r="DE77" s="76">
        <f t="shared" ref="DE77" si="229">SUM(DE79:DE82)</f>
        <v>18.327087434113736</v>
      </c>
      <c r="DF77" s="76">
        <f t="shared" ref="DF77:DI77" si="230">SUM(DF79:DF82)</f>
        <v>18.170654480084963</v>
      </c>
      <c r="DG77" s="76">
        <f t="shared" ref="DG77:DH77" si="231">SUM(DG79:DG82)</f>
        <v>18.194564569903605</v>
      </c>
      <c r="DH77" s="76">
        <f t="shared" si="231"/>
        <v>18.203143981415547</v>
      </c>
      <c r="DI77" s="76">
        <f t="shared" si="230"/>
        <v>18.211225343315334</v>
      </c>
    </row>
    <row r="78" spans="1:113" x14ac:dyDescent="0.25">
      <c r="A78" s="69" t="s">
        <v>0</v>
      </c>
      <c r="B78" s="8"/>
      <c r="C78" s="8"/>
      <c r="D78" s="8"/>
      <c r="E78" s="8"/>
      <c r="F78" s="9"/>
      <c r="G78" s="9"/>
      <c r="H78" s="9"/>
      <c r="I78" s="9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9"/>
      <c r="BI78" s="2"/>
      <c r="BJ78" s="8"/>
      <c r="BK78" s="32"/>
      <c r="BL78" s="63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8"/>
      <c r="CT78" s="8"/>
      <c r="CU78" s="2"/>
      <c r="CV78" s="7"/>
      <c r="CW78" s="8"/>
      <c r="CX78" s="2"/>
      <c r="CY78" s="2"/>
      <c r="CZ78" s="2"/>
      <c r="DA78" s="2"/>
      <c r="DB78" s="2"/>
      <c r="DC78" s="2"/>
      <c r="DD78" s="2"/>
      <c r="DE78" s="63"/>
      <c r="DF78" s="63"/>
      <c r="DG78" s="63"/>
      <c r="DH78" s="63"/>
      <c r="DI78" s="63"/>
    </row>
    <row r="79" spans="1:113" x14ac:dyDescent="0.25">
      <c r="A79" s="69" t="s">
        <v>8</v>
      </c>
      <c r="B79" s="32">
        <f t="shared" ref="B79:AG79" si="232">(+B23+B50)/B55*100</f>
        <v>16.079379495778376</v>
      </c>
      <c r="C79" s="32">
        <f t="shared" si="232"/>
        <v>16.381289373452471</v>
      </c>
      <c r="D79" s="32">
        <f t="shared" si="232"/>
        <v>16.257296458007424</v>
      </c>
      <c r="E79" s="32">
        <f t="shared" si="232"/>
        <v>15.926691918743256</v>
      </c>
      <c r="F79" s="32">
        <f t="shared" si="232"/>
        <v>15.077348080502684</v>
      </c>
      <c r="G79" s="33">
        <f t="shared" si="232"/>
        <v>15.283531413344271</v>
      </c>
      <c r="H79" s="33">
        <f t="shared" si="232"/>
        <v>15.117403290926184</v>
      </c>
      <c r="I79" s="33">
        <f t="shared" si="232"/>
        <v>15.288737980177633</v>
      </c>
      <c r="J79" s="32">
        <f t="shared" si="232"/>
        <v>15.349026619228908</v>
      </c>
      <c r="K79" s="32">
        <f t="shared" si="232"/>
        <v>15.579375856193803</v>
      </c>
      <c r="L79" s="32">
        <f t="shared" si="232"/>
        <v>15.547157518234705</v>
      </c>
      <c r="M79" s="32">
        <f t="shared" si="232"/>
        <v>15.540786827892003</v>
      </c>
      <c r="N79" s="32">
        <f t="shared" si="232"/>
        <v>15.856118796529039</v>
      </c>
      <c r="O79" s="32">
        <f t="shared" si="232"/>
        <v>15.797194339266341</v>
      </c>
      <c r="P79" s="32">
        <f t="shared" si="232"/>
        <v>15.762704058522012</v>
      </c>
      <c r="Q79" s="32">
        <f t="shared" si="232"/>
        <v>15.561043622214459</v>
      </c>
      <c r="R79" s="32">
        <f t="shared" si="232"/>
        <v>15.656430622155806</v>
      </c>
      <c r="S79" s="32">
        <f t="shared" si="232"/>
        <v>15.595526565561105</v>
      </c>
      <c r="T79" s="32">
        <f t="shared" si="232"/>
        <v>15.455900632194904</v>
      </c>
      <c r="U79" s="32">
        <f t="shared" si="232"/>
        <v>15.465837375472599</v>
      </c>
      <c r="V79" s="32">
        <f t="shared" si="232"/>
        <v>15.463203963216621</v>
      </c>
      <c r="W79" s="32">
        <f t="shared" si="232"/>
        <v>15.487835792414858</v>
      </c>
      <c r="X79" s="32">
        <f t="shared" si="232"/>
        <v>15.496344978822773</v>
      </c>
      <c r="Y79" s="32">
        <f t="shared" si="232"/>
        <v>18.058201755635988</v>
      </c>
      <c r="Z79" s="32">
        <f t="shared" si="232"/>
        <v>21.7221642225891</v>
      </c>
      <c r="AA79" s="32">
        <f t="shared" si="232"/>
        <v>18.058187159451357</v>
      </c>
      <c r="AB79" s="32">
        <f t="shared" si="232"/>
        <v>17.206295833624779</v>
      </c>
      <c r="AC79" s="32">
        <f t="shared" si="232"/>
        <v>17.203343379272944</v>
      </c>
      <c r="AD79" s="8">
        <f t="shared" si="232"/>
        <v>12.407656263119211</v>
      </c>
      <c r="AE79" s="8">
        <f t="shared" si="232"/>
        <v>12.358295043340629</v>
      </c>
      <c r="AF79" s="8">
        <f t="shared" si="232"/>
        <v>11.940488843268755</v>
      </c>
      <c r="AG79" s="8">
        <f t="shared" si="232"/>
        <v>11.795046945905183</v>
      </c>
      <c r="AH79" s="8">
        <f t="shared" ref="AH79:BH79" si="233">(+AH23+AH50)/AH55*100</f>
        <v>12.836718756868889</v>
      </c>
      <c r="AI79" s="8">
        <f t="shared" si="233"/>
        <v>14.72615218025736</v>
      </c>
      <c r="AJ79" s="8">
        <f t="shared" si="233"/>
        <v>14.780026889596758</v>
      </c>
      <c r="AK79" s="8">
        <f t="shared" si="233"/>
        <v>14.69916898210146</v>
      </c>
      <c r="AL79" s="8">
        <f t="shared" si="233"/>
        <v>14.615007951227746</v>
      </c>
      <c r="AM79" s="8">
        <f t="shared" si="233"/>
        <v>14.56673731438555</v>
      </c>
      <c r="AN79" s="8">
        <f t="shared" si="233"/>
        <v>14.419579490295048</v>
      </c>
      <c r="AO79" s="8">
        <f t="shared" si="233"/>
        <v>14.177948220201777</v>
      </c>
      <c r="AP79" s="8">
        <f t="shared" si="233"/>
        <v>14.168620800572956</v>
      </c>
      <c r="AQ79" s="8">
        <f t="shared" si="233"/>
        <v>13.950629284441421</v>
      </c>
      <c r="AR79" s="8">
        <f t="shared" si="233"/>
        <v>13.856128144574742</v>
      </c>
      <c r="AS79" s="8">
        <f t="shared" si="233"/>
        <v>13.961686051159926</v>
      </c>
      <c r="AT79" s="8">
        <f t="shared" si="233"/>
        <v>13.743674054631128</v>
      </c>
      <c r="AU79" s="8">
        <f t="shared" si="233"/>
        <v>13.049972382696176</v>
      </c>
      <c r="AV79" s="8">
        <f t="shared" si="233"/>
        <v>11.719017589065594</v>
      </c>
      <c r="AW79" s="8">
        <f t="shared" si="233"/>
        <v>14.025647827734531</v>
      </c>
      <c r="AX79" s="8">
        <f t="shared" si="233"/>
        <v>14.009536578716345</v>
      </c>
      <c r="AY79" s="8">
        <f t="shared" si="233"/>
        <v>14.047460261021874</v>
      </c>
      <c r="AZ79" s="8">
        <f t="shared" si="233"/>
        <v>13.090649892344661</v>
      </c>
      <c r="BA79" s="8">
        <f t="shared" si="233"/>
        <v>14.007193660018768</v>
      </c>
      <c r="BB79" s="8">
        <f t="shared" si="233"/>
        <v>12.922188135017151</v>
      </c>
      <c r="BC79" s="8">
        <f t="shared" si="233"/>
        <v>13.595107865682085</v>
      </c>
      <c r="BD79" s="8">
        <f t="shared" si="233"/>
        <v>13.406702137962617</v>
      </c>
      <c r="BE79" s="8">
        <f t="shared" si="233"/>
        <v>12.694040583662062</v>
      </c>
      <c r="BF79" s="8">
        <f t="shared" si="233"/>
        <v>12.736690650800361</v>
      </c>
      <c r="BG79" s="8">
        <f>(+BG23+BG50)/BG55*100</f>
        <v>11.905242726109778</v>
      </c>
      <c r="BH79" s="9">
        <f t="shared" si="233"/>
        <v>11.773745423796683</v>
      </c>
      <c r="BI79" s="2">
        <f>(+BI23+BI50)/BI55*100</f>
        <v>12.036129275844871</v>
      </c>
      <c r="BJ79" s="8">
        <f t="shared" ref="BJ79:CX79" si="234">(+BJ23+BJ50)/BJ55*100</f>
        <v>11.379344919394839</v>
      </c>
      <c r="BK79" s="8">
        <f t="shared" si="234"/>
        <v>11.536347829334527</v>
      </c>
      <c r="BL79" s="63">
        <f t="shared" si="234"/>
        <v>11.637756520692601</v>
      </c>
      <c r="BM79" s="2">
        <f t="shared" si="234"/>
        <v>11.823057485764219</v>
      </c>
      <c r="BN79" s="2">
        <f t="shared" si="234"/>
        <v>11.75402032564412</v>
      </c>
      <c r="BO79" s="2">
        <f t="shared" si="234"/>
        <v>11.7291499525678</v>
      </c>
      <c r="BP79" s="2">
        <f t="shared" si="234"/>
        <v>11.720200689746234</v>
      </c>
      <c r="BQ79" s="2">
        <f t="shared" si="234"/>
        <v>11.7217103482242</v>
      </c>
      <c r="BR79" s="2">
        <f t="shared" si="234"/>
        <v>11.744660410828105</v>
      </c>
      <c r="BS79" s="2">
        <f t="shared" si="234"/>
        <v>11.765290835558289</v>
      </c>
      <c r="BT79" s="2">
        <f t="shared" si="234"/>
        <v>11.84679686357364</v>
      </c>
      <c r="BU79" s="2">
        <f t="shared" si="234"/>
        <v>11.955016899689166</v>
      </c>
      <c r="BV79" s="2">
        <f t="shared" si="234"/>
        <v>11.979148785508235</v>
      </c>
      <c r="BW79" s="2">
        <f t="shared" si="234"/>
        <v>12.036129275844871</v>
      </c>
      <c r="BX79" s="2">
        <f t="shared" si="234"/>
        <v>11.773745423796683</v>
      </c>
      <c r="BY79" s="2">
        <f t="shared" si="234"/>
        <v>11.809644752959315</v>
      </c>
      <c r="BZ79" s="2">
        <f t="shared" si="234"/>
        <v>11.606351322291726</v>
      </c>
      <c r="CA79" s="2">
        <f t="shared" si="234"/>
        <v>11.7291499525678</v>
      </c>
      <c r="CB79" s="2">
        <f t="shared" si="234"/>
        <v>11.562451518589297</v>
      </c>
      <c r="CC79" s="2">
        <f t="shared" si="234"/>
        <v>11.42523506855192</v>
      </c>
      <c r="CD79" s="2">
        <f t="shared" si="234"/>
        <v>11.468089599983564</v>
      </c>
      <c r="CE79" s="2">
        <f t="shared" si="234"/>
        <v>11.419630705008469</v>
      </c>
      <c r="CF79" s="2">
        <f t="shared" si="234"/>
        <v>11.409807598652218</v>
      </c>
      <c r="CG79" s="2">
        <f t="shared" si="234"/>
        <v>11.301498980385277</v>
      </c>
      <c r="CH79" s="2">
        <f t="shared" si="234"/>
        <v>11.308007009882445</v>
      </c>
      <c r="CI79" s="2">
        <f t="shared" si="234"/>
        <v>11.246558940875756</v>
      </c>
      <c r="CJ79" s="2">
        <f t="shared" si="234"/>
        <v>11.396282607198421</v>
      </c>
      <c r="CK79" s="2">
        <f t="shared" si="234"/>
        <v>11.379344919394839</v>
      </c>
      <c r="CL79" s="2">
        <f t="shared" si="234"/>
        <v>11.363239950725717</v>
      </c>
      <c r="CM79" s="2">
        <f t="shared" si="234"/>
        <v>11.395102568553897</v>
      </c>
      <c r="CN79" s="2">
        <f t="shared" si="234"/>
        <v>11.736351727451945</v>
      </c>
      <c r="CO79" s="2">
        <f t="shared" si="234"/>
        <v>11.668374879249226</v>
      </c>
      <c r="CP79" s="2">
        <f t="shared" si="234"/>
        <v>11.717202296749303</v>
      </c>
      <c r="CQ79" s="2">
        <f t="shared" si="234"/>
        <v>11.581199501938737</v>
      </c>
      <c r="CR79" s="2">
        <f t="shared" si="234"/>
        <v>11.650742508668523</v>
      </c>
      <c r="CS79" s="8">
        <f t="shared" si="234"/>
        <v>11.719307098894978</v>
      </c>
      <c r="CT79" s="8">
        <f t="shared" si="234"/>
        <v>11.869989363124432</v>
      </c>
      <c r="CU79" s="2">
        <f t="shared" si="234"/>
        <v>11.882184924659706</v>
      </c>
      <c r="CV79" s="7">
        <f t="shared" si="234"/>
        <v>11.868040720008116</v>
      </c>
      <c r="CW79" s="8">
        <f t="shared" si="234"/>
        <v>11.536347829334527</v>
      </c>
      <c r="CX79" s="2">
        <f t="shared" si="234"/>
        <v>11.829259949010169</v>
      </c>
      <c r="CY79" s="2">
        <f t="shared" ref="CY79:DB79" si="235">(+CY23+CY50)/CY55*100</f>
        <v>11.815449097477849</v>
      </c>
      <c r="CZ79" s="2">
        <f t="shared" ref="CZ79:DA79" si="236">(+CZ23+CZ50)/CZ55*100</f>
        <v>11.765094409059207</v>
      </c>
      <c r="DA79" s="2">
        <f t="shared" si="236"/>
        <v>11.8382631955528</v>
      </c>
      <c r="DB79" s="2">
        <f t="shared" si="235"/>
        <v>11.685249411612483</v>
      </c>
      <c r="DC79" s="2">
        <f t="shared" ref="DC79:DD79" si="237">(+DC23+DC50)/DC55*100</f>
        <v>11.656944354586939</v>
      </c>
      <c r="DD79" s="2">
        <f t="shared" si="237"/>
        <v>11.922823657288555</v>
      </c>
      <c r="DE79" s="63">
        <f t="shared" ref="DE79" si="238">(+DE23+DE50)/DE55*100</f>
        <v>11.96845083587284</v>
      </c>
      <c r="DF79" s="63">
        <f t="shared" ref="DF79:DI79" si="239">(+DF23+DF50)/DF55*100</f>
        <v>11.758091082085592</v>
      </c>
      <c r="DG79" s="63">
        <f t="shared" ref="DG79:DH79" si="240">(+DG23+DG50)/DG55*100</f>
        <v>11.706168425950551</v>
      </c>
      <c r="DH79" s="63">
        <f t="shared" si="240"/>
        <v>11.683507758930856</v>
      </c>
      <c r="DI79" s="63">
        <f t="shared" si="239"/>
        <v>11.637756520692601</v>
      </c>
    </row>
    <row r="80" spans="1:113" ht="18" x14ac:dyDescent="0.25">
      <c r="A80" s="69" t="s">
        <v>9</v>
      </c>
      <c r="B80" s="32">
        <f t="shared" ref="B80:AG80" si="241">(+B24+B51)/B55*100</f>
        <v>2.190615945434581</v>
      </c>
      <c r="C80" s="32">
        <f t="shared" si="241"/>
        <v>2.0830017394044296</v>
      </c>
      <c r="D80" s="32">
        <f t="shared" si="241"/>
        <v>1.9653447430479347</v>
      </c>
      <c r="E80" s="32">
        <f t="shared" si="241"/>
        <v>1.9293300855075275</v>
      </c>
      <c r="F80" s="33">
        <f t="shared" si="241"/>
        <v>1.624460735918716</v>
      </c>
      <c r="G80" s="33">
        <f t="shared" si="241"/>
        <v>1.5830108002204772</v>
      </c>
      <c r="H80" s="33">
        <f t="shared" si="241"/>
        <v>1.5653877615859912</v>
      </c>
      <c r="I80" s="33">
        <f t="shared" si="241"/>
        <v>1.5737607608709765</v>
      </c>
      <c r="J80" s="32">
        <f t="shared" si="241"/>
        <v>1.5698611791827224</v>
      </c>
      <c r="K80" s="32">
        <f t="shared" si="241"/>
        <v>1.556280307316986</v>
      </c>
      <c r="L80" s="32">
        <f t="shared" si="241"/>
        <v>1.5339198616334018</v>
      </c>
      <c r="M80" s="32">
        <f t="shared" si="241"/>
        <v>1.533095568899433</v>
      </c>
      <c r="N80" s="32">
        <f t="shared" si="241"/>
        <v>1.5509705476052955</v>
      </c>
      <c r="O80" s="32">
        <f t="shared" si="241"/>
        <v>1.5531679746215739</v>
      </c>
      <c r="P80" s="32">
        <f t="shared" si="241"/>
        <v>1.555367003975928</v>
      </c>
      <c r="Q80" s="32">
        <f t="shared" si="241"/>
        <v>1.5520909525272086</v>
      </c>
      <c r="R80" s="32">
        <f t="shared" si="241"/>
        <v>1.5629275215758238</v>
      </c>
      <c r="S80" s="32">
        <f t="shared" si="241"/>
        <v>1.5291475170326565</v>
      </c>
      <c r="T80" s="32">
        <f t="shared" si="241"/>
        <v>1.52620564646784</v>
      </c>
      <c r="U80" s="32">
        <f t="shared" si="241"/>
        <v>1.5226494051139481</v>
      </c>
      <c r="V80" s="32">
        <f t="shared" si="241"/>
        <v>1.514926339256125</v>
      </c>
      <c r="W80" s="32">
        <f t="shared" si="241"/>
        <v>1.5152426784462487</v>
      </c>
      <c r="X80" s="32">
        <f t="shared" si="241"/>
        <v>1.4849225024083945</v>
      </c>
      <c r="Y80" s="32">
        <f t="shared" si="241"/>
        <v>0.6575975432496366</v>
      </c>
      <c r="Z80" s="32">
        <f t="shared" si="241"/>
        <v>0.73192839338318594</v>
      </c>
      <c r="AA80" s="32">
        <f t="shared" si="241"/>
        <v>0.65759766038662126</v>
      </c>
      <c r="AB80" s="32">
        <f t="shared" si="241"/>
        <v>0.62181580806448178</v>
      </c>
      <c r="AC80" s="32">
        <f t="shared" si="241"/>
        <v>0.6204791916806468</v>
      </c>
      <c r="AD80" s="8">
        <f t="shared" si="241"/>
        <v>0</v>
      </c>
      <c r="AE80" s="8">
        <f t="shared" si="241"/>
        <v>0</v>
      </c>
      <c r="AF80" s="8">
        <f t="shared" si="241"/>
        <v>0</v>
      </c>
      <c r="AG80" s="8">
        <f t="shared" si="241"/>
        <v>0</v>
      </c>
      <c r="AH80" s="61">
        <f t="shared" ref="AH80:BH80" si="242">(+AH24+AH51)/AH55*100</f>
        <v>0</v>
      </c>
      <c r="AI80" s="61">
        <f t="shared" si="242"/>
        <v>0</v>
      </c>
      <c r="AJ80" s="61">
        <f t="shared" si="242"/>
        <v>0</v>
      </c>
      <c r="AK80" s="61">
        <f t="shared" si="242"/>
        <v>0</v>
      </c>
      <c r="AL80" s="61">
        <f t="shared" si="242"/>
        <v>0</v>
      </c>
      <c r="AM80" s="61">
        <f t="shared" si="242"/>
        <v>0</v>
      </c>
      <c r="AN80" s="61">
        <f t="shared" si="242"/>
        <v>0</v>
      </c>
      <c r="AO80" s="61">
        <f t="shared" si="242"/>
        <v>0</v>
      </c>
      <c r="AP80" s="61">
        <f t="shared" si="242"/>
        <v>0</v>
      </c>
      <c r="AQ80" s="61">
        <f t="shared" si="242"/>
        <v>0</v>
      </c>
      <c r="AR80" s="61">
        <f t="shared" si="242"/>
        <v>0</v>
      </c>
      <c r="AS80" s="61">
        <f t="shared" si="242"/>
        <v>0</v>
      </c>
      <c r="AT80" s="61">
        <f t="shared" si="242"/>
        <v>0</v>
      </c>
      <c r="AU80" s="60">
        <f t="shared" si="242"/>
        <v>0</v>
      </c>
      <c r="AV80" s="61">
        <f t="shared" si="242"/>
        <v>0</v>
      </c>
      <c r="AW80" s="61">
        <f t="shared" si="242"/>
        <v>0</v>
      </c>
      <c r="AX80" s="61">
        <f t="shared" si="242"/>
        <v>0</v>
      </c>
      <c r="AY80" s="61">
        <f t="shared" si="242"/>
        <v>0</v>
      </c>
      <c r="AZ80" s="61">
        <f t="shared" si="242"/>
        <v>0</v>
      </c>
      <c r="BA80" s="61">
        <f t="shared" si="242"/>
        <v>0</v>
      </c>
      <c r="BB80" s="61">
        <f t="shared" si="242"/>
        <v>0</v>
      </c>
      <c r="BC80" s="61">
        <f t="shared" si="242"/>
        <v>0</v>
      </c>
      <c r="BD80" s="61">
        <f t="shared" si="242"/>
        <v>0</v>
      </c>
      <c r="BE80" s="61">
        <f t="shared" si="242"/>
        <v>0</v>
      </c>
      <c r="BF80" s="61">
        <f t="shared" si="242"/>
        <v>0</v>
      </c>
      <c r="BG80" s="61">
        <f>(+BG24+BG51)/BG55*100</f>
        <v>0</v>
      </c>
      <c r="BH80" s="58">
        <f t="shared" si="242"/>
        <v>0</v>
      </c>
      <c r="BI80" s="58">
        <f>(+BI24+BI51)/BI55*100</f>
        <v>0</v>
      </c>
      <c r="BJ80" s="60">
        <f t="shared" ref="BJ80:CX80" si="243">(+BJ24+BJ51)/BJ55*100</f>
        <v>0</v>
      </c>
      <c r="BK80" s="60">
        <f t="shared" si="243"/>
        <v>0</v>
      </c>
      <c r="BL80" s="70">
        <f t="shared" si="243"/>
        <v>0</v>
      </c>
      <c r="BM80" s="58">
        <f t="shared" si="243"/>
        <v>0</v>
      </c>
      <c r="BN80" s="58">
        <f t="shared" si="243"/>
        <v>0</v>
      </c>
      <c r="BO80" s="58">
        <f t="shared" si="243"/>
        <v>0</v>
      </c>
      <c r="BP80" s="58">
        <f t="shared" si="243"/>
        <v>0</v>
      </c>
      <c r="BQ80" s="58">
        <f t="shared" si="243"/>
        <v>0</v>
      </c>
      <c r="BR80" s="58">
        <f t="shared" si="243"/>
        <v>0</v>
      </c>
      <c r="BS80" s="58">
        <f t="shared" si="243"/>
        <v>0</v>
      </c>
      <c r="BT80" s="58">
        <f t="shared" si="243"/>
        <v>0</v>
      </c>
      <c r="BU80" s="58">
        <f t="shared" si="243"/>
        <v>0</v>
      </c>
      <c r="BV80" s="58">
        <f t="shared" si="243"/>
        <v>0</v>
      </c>
      <c r="BW80" s="58">
        <f t="shared" si="243"/>
        <v>0</v>
      </c>
      <c r="BX80" s="58">
        <f t="shared" si="243"/>
        <v>0</v>
      </c>
      <c r="BY80" s="58">
        <f t="shared" si="243"/>
        <v>0</v>
      </c>
      <c r="BZ80" s="58">
        <f t="shared" si="243"/>
        <v>0</v>
      </c>
      <c r="CA80" s="58">
        <f t="shared" si="243"/>
        <v>0</v>
      </c>
      <c r="CB80" s="58">
        <f t="shared" si="243"/>
        <v>0</v>
      </c>
      <c r="CC80" s="58">
        <f t="shared" si="243"/>
        <v>0</v>
      </c>
      <c r="CD80" s="58">
        <f t="shared" si="243"/>
        <v>0</v>
      </c>
      <c r="CE80" s="58">
        <f t="shared" si="243"/>
        <v>0</v>
      </c>
      <c r="CF80" s="58">
        <f t="shared" si="243"/>
        <v>0</v>
      </c>
      <c r="CG80" s="58">
        <f t="shared" si="243"/>
        <v>0</v>
      </c>
      <c r="CH80" s="58">
        <f t="shared" si="243"/>
        <v>0</v>
      </c>
      <c r="CI80" s="58">
        <f t="shared" si="243"/>
        <v>0</v>
      </c>
      <c r="CJ80" s="58">
        <f t="shared" si="243"/>
        <v>0</v>
      </c>
      <c r="CK80" s="58">
        <f t="shared" si="243"/>
        <v>0</v>
      </c>
      <c r="CL80" s="58">
        <f t="shared" si="243"/>
        <v>0</v>
      </c>
      <c r="CM80" s="58">
        <f t="shared" si="243"/>
        <v>0</v>
      </c>
      <c r="CN80" s="58">
        <f t="shared" si="243"/>
        <v>0</v>
      </c>
      <c r="CO80" s="58">
        <f t="shared" si="243"/>
        <v>0</v>
      </c>
      <c r="CP80" s="58">
        <f t="shared" si="243"/>
        <v>0</v>
      </c>
      <c r="CQ80" s="58">
        <f t="shared" si="243"/>
        <v>0</v>
      </c>
      <c r="CR80" s="58">
        <f t="shared" si="243"/>
        <v>0</v>
      </c>
      <c r="CS80" s="60">
        <f t="shared" si="243"/>
        <v>0</v>
      </c>
      <c r="CT80" s="60">
        <f t="shared" si="243"/>
        <v>0</v>
      </c>
      <c r="CU80" s="58">
        <f t="shared" si="243"/>
        <v>0</v>
      </c>
      <c r="CV80" s="61">
        <f t="shared" si="243"/>
        <v>0</v>
      </c>
      <c r="CW80" s="60">
        <f t="shared" si="243"/>
        <v>0</v>
      </c>
      <c r="CX80" s="58">
        <f t="shared" si="243"/>
        <v>0</v>
      </c>
      <c r="CY80" s="58">
        <f t="shared" ref="CY80:DB80" si="244">(+CY24+CY51)/CY55*100</f>
        <v>0</v>
      </c>
      <c r="CZ80" s="58">
        <f t="shared" ref="CZ80:DA80" si="245">(+CZ24+CZ51)/CZ55*100</f>
        <v>0</v>
      </c>
      <c r="DA80" s="58">
        <f t="shared" si="245"/>
        <v>0</v>
      </c>
      <c r="DB80" s="58">
        <f t="shared" si="244"/>
        <v>0</v>
      </c>
      <c r="DC80" s="58">
        <f t="shared" ref="DC80:DD80" si="246">(+DC24+DC51)/DC55*100</f>
        <v>0</v>
      </c>
      <c r="DD80" s="58">
        <f t="shared" si="246"/>
        <v>0</v>
      </c>
      <c r="DE80" s="70">
        <f t="shared" ref="DE80" si="247">(+DE24+DE51)/DE55*100</f>
        <v>0</v>
      </c>
      <c r="DF80" s="70">
        <f t="shared" ref="DF80:DI80" si="248">(+DF24+DF51)/DF55*100</f>
        <v>0</v>
      </c>
      <c r="DG80" s="70">
        <f t="shared" ref="DG80:DH80" si="249">(+DG24+DG51)/DG55*100</f>
        <v>0</v>
      </c>
      <c r="DH80" s="70">
        <f t="shared" si="249"/>
        <v>0</v>
      </c>
      <c r="DI80" s="70">
        <f t="shared" si="248"/>
        <v>0</v>
      </c>
    </row>
    <row r="81" spans="1:113" x14ac:dyDescent="0.25">
      <c r="A81" s="69" t="s">
        <v>142</v>
      </c>
      <c r="B81" s="32">
        <f t="shared" ref="B81:AG81" si="250">(+B25+B52)/B55*100</f>
        <v>1.5737987607509687</v>
      </c>
      <c r="C81" s="32">
        <f t="shared" si="250"/>
        <v>1.6417593320005703</v>
      </c>
      <c r="D81" s="32">
        <f t="shared" si="250"/>
        <v>1.508987776973546</v>
      </c>
      <c r="E81" s="32">
        <f t="shared" si="250"/>
        <v>1.369949278846434</v>
      </c>
      <c r="F81" s="32">
        <f t="shared" si="250"/>
        <v>1.2344824993058345</v>
      </c>
      <c r="G81" s="33">
        <f t="shared" si="250"/>
        <v>1.2182750469890804</v>
      </c>
      <c r="H81" s="33">
        <f t="shared" si="250"/>
        <v>1.1505451561015225</v>
      </c>
      <c r="I81" s="33">
        <f t="shared" si="250"/>
        <v>1.1541186104228192</v>
      </c>
      <c r="J81" s="32">
        <f t="shared" si="250"/>
        <v>1.1447481403634632</v>
      </c>
      <c r="K81" s="32">
        <f t="shared" si="250"/>
        <v>1.1316715289761672</v>
      </c>
      <c r="L81" s="32">
        <f t="shared" si="250"/>
        <v>1.1494222833886121</v>
      </c>
      <c r="M81" s="32">
        <f t="shared" si="250"/>
        <v>1.1449379177844605</v>
      </c>
      <c r="N81" s="32">
        <f t="shared" si="250"/>
        <v>1.1464388942805614</v>
      </c>
      <c r="O81" s="32">
        <f t="shared" si="250"/>
        <v>1.1616358372050517</v>
      </c>
      <c r="P81" s="32">
        <f t="shared" si="250"/>
        <v>1.1696538647715526</v>
      </c>
      <c r="Q81" s="32">
        <f t="shared" si="250"/>
        <v>1.8210976962558647</v>
      </c>
      <c r="R81" s="32">
        <f t="shared" si="250"/>
        <v>1.186738434368233</v>
      </c>
      <c r="S81" s="32">
        <f t="shared" si="250"/>
        <v>1.128550205343432</v>
      </c>
      <c r="T81" s="32">
        <f t="shared" si="250"/>
        <v>1.1346948473840248</v>
      </c>
      <c r="U81" s="32">
        <f t="shared" si="250"/>
        <v>1.126199126139638</v>
      </c>
      <c r="V81" s="32">
        <f t="shared" si="250"/>
        <v>1.1138250180052733</v>
      </c>
      <c r="W81" s="32">
        <f t="shared" si="250"/>
        <v>1.1125771283017996</v>
      </c>
      <c r="X81" s="32">
        <f t="shared" si="250"/>
        <v>1.1001015467683986</v>
      </c>
      <c r="Y81" s="32">
        <f t="shared" si="250"/>
        <v>3.0676425741727704</v>
      </c>
      <c r="Z81" s="32">
        <f t="shared" si="250"/>
        <v>3.4582483571266707</v>
      </c>
      <c r="AA81" s="32">
        <f t="shared" si="250"/>
        <v>3.067643120607904</v>
      </c>
      <c r="AB81" s="32">
        <f t="shared" si="250"/>
        <v>1.91564493152763</v>
      </c>
      <c r="AC81" s="32">
        <f t="shared" si="250"/>
        <v>1.9155815883616927</v>
      </c>
      <c r="AD81" s="8">
        <f t="shared" si="250"/>
        <v>2.1568345222570073</v>
      </c>
      <c r="AE81" s="8">
        <f t="shared" si="250"/>
        <v>2.1477995109004451</v>
      </c>
      <c r="AF81" s="8">
        <f t="shared" si="250"/>
        <v>2.0519964671977498</v>
      </c>
      <c r="AG81" s="8">
        <f t="shared" si="250"/>
        <v>2.0369225616026809</v>
      </c>
      <c r="AH81" s="8">
        <f t="shared" ref="AH81:BH81" si="251">(+AH25+AH52)/AH55*100</f>
        <v>2.1737480318462605</v>
      </c>
      <c r="AI81" s="8">
        <f t="shared" si="251"/>
        <v>1.1612488970879924</v>
      </c>
      <c r="AJ81" s="8">
        <f t="shared" si="251"/>
        <v>1.1417158858167489</v>
      </c>
      <c r="AK81" s="8">
        <f t="shared" si="251"/>
        <v>1.125085403229368</v>
      </c>
      <c r="AL81" s="8">
        <f t="shared" si="251"/>
        <v>1.113610862847036</v>
      </c>
      <c r="AM81" s="8">
        <f t="shared" si="251"/>
        <v>1.1061090016336423</v>
      </c>
      <c r="AN81" s="8">
        <f t="shared" si="251"/>
        <v>1.1027656261129024</v>
      </c>
      <c r="AO81" s="8">
        <f t="shared" si="251"/>
        <v>1.0865857038390478</v>
      </c>
      <c r="AP81" s="8">
        <f t="shared" si="251"/>
        <v>1.0847019385438776</v>
      </c>
      <c r="AQ81" s="8">
        <f t="shared" si="251"/>
        <v>1.1064047720566592</v>
      </c>
      <c r="AR81" s="8">
        <f t="shared" si="251"/>
        <v>1.0786261901633196</v>
      </c>
      <c r="AS81" s="8">
        <f t="shared" si="251"/>
        <v>1.0806218587012055</v>
      </c>
      <c r="AT81" s="8">
        <f t="shared" si="251"/>
        <v>1.1056054514581222</v>
      </c>
      <c r="AU81" s="8">
        <f t="shared" si="251"/>
        <v>0.52276009918112742</v>
      </c>
      <c r="AV81" s="8">
        <f t="shared" si="251"/>
        <v>0.4416624006720089</v>
      </c>
      <c r="AW81" s="8">
        <f t="shared" si="251"/>
        <v>0.56082221966441803</v>
      </c>
      <c r="AX81" s="8">
        <f t="shared" si="251"/>
        <v>0.56152792561079579</v>
      </c>
      <c r="AY81" s="8">
        <f t="shared" si="251"/>
        <v>0.55450820500657338</v>
      </c>
      <c r="AZ81" s="8">
        <f t="shared" si="251"/>
        <v>0.52032720887924522</v>
      </c>
      <c r="BA81" s="8">
        <f t="shared" si="251"/>
        <v>0.5455598310498565</v>
      </c>
      <c r="BB81" s="8">
        <f t="shared" si="251"/>
        <v>0.50509054384663488</v>
      </c>
      <c r="BC81" s="8">
        <f t="shared" si="251"/>
        <v>0.54636917204187918</v>
      </c>
      <c r="BD81" s="8">
        <f t="shared" si="251"/>
        <v>0.54454171998780299</v>
      </c>
      <c r="BE81" s="8">
        <f t="shared" si="251"/>
        <v>0.51308041509928604</v>
      </c>
      <c r="BF81" s="8">
        <f t="shared" si="251"/>
        <v>0.51515289388289487</v>
      </c>
      <c r="BG81" s="8">
        <f>(+BG25+BG52)/BG55*100</f>
        <v>0.452476909211463</v>
      </c>
      <c r="BH81" s="9">
        <f t="shared" si="251"/>
        <v>0.43231289049822624</v>
      </c>
      <c r="BI81" s="2">
        <f>(+BI25+BI52)/BI55*100</f>
        <v>0.4208717010531775</v>
      </c>
      <c r="BJ81" s="8">
        <f t="shared" ref="BJ81:CX81" si="252">(+BJ25+BJ52)/BJ55*100</f>
        <v>0.36707312001864478</v>
      </c>
      <c r="BK81" s="8">
        <f t="shared" si="252"/>
        <v>0.32541730222637555</v>
      </c>
      <c r="BL81" s="63">
        <f t="shared" si="252"/>
        <v>0.3050874269611063</v>
      </c>
      <c r="BM81" s="2">
        <f t="shared" si="252"/>
        <v>0.45045280634413415</v>
      </c>
      <c r="BN81" s="2">
        <f t="shared" si="252"/>
        <v>0.45495494464303432</v>
      </c>
      <c r="BO81" s="2">
        <f t="shared" si="252"/>
        <v>0.46615219181990003</v>
      </c>
      <c r="BP81" s="2">
        <f t="shared" si="252"/>
        <v>0.45695512640735947</v>
      </c>
      <c r="BQ81" s="2">
        <f t="shared" si="252"/>
        <v>0.45531764773256805</v>
      </c>
      <c r="BR81" s="2">
        <f t="shared" si="252"/>
        <v>0.45850017263474979</v>
      </c>
      <c r="BS81" s="2">
        <f t="shared" si="252"/>
        <v>0.45499951601318195</v>
      </c>
      <c r="BT81" s="2">
        <f t="shared" si="252"/>
        <v>0.45208957464864313</v>
      </c>
      <c r="BU81" s="2">
        <f t="shared" si="252"/>
        <v>0.45418797519003706</v>
      </c>
      <c r="BV81" s="2">
        <f t="shared" si="252"/>
        <v>0.41621510087135116</v>
      </c>
      <c r="BW81" s="2">
        <f t="shared" si="252"/>
        <v>0.4208717010531775</v>
      </c>
      <c r="BX81" s="2">
        <f t="shared" si="252"/>
        <v>0.43231289049822624</v>
      </c>
      <c r="BY81" s="2">
        <f t="shared" si="252"/>
        <v>0.41155948032872358</v>
      </c>
      <c r="BZ81" s="2">
        <f t="shared" si="252"/>
        <v>0.40336270120442019</v>
      </c>
      <c r="CA81" s="2">
        <f t="shared" si="252"/>
        <v>0.46615219181990003</v>
      </c>
      <c r="CB81" s="2">
        <f t="shared" si="252"/>
        <v>0.40075700311614321</v>
      </c>
      <c r="CC81" s="2">
        <f t="shared" si="252"/>
        <v>0.40371541719271342</v>
      </c>
      <c r="CD81" s="2">
        <f t="shared" si="252"/>
        <v>0.3686413384724278</v>
      </c>
      <c r="CE81" s="2">
        <f t="shared" si="252"/>
        <v>0.36947023061314571</v>
      </c>
      <c r="CF81" s="2">
        <f t="shared" si="252"/>
        <v>0.36971313237639208</v>
      </c>
      <c r="CG81" s="2">
        <f t="shared" si="252"/>
        <v>0.36339604181649993</v>
      </c>
      <c r="CH81" s="2">
        <f t="shared" si="252"/>
        <v>0.36241929288494923</v>
      </c>
      <c r="CI81" s="2">
        <f t="shared" si="252"/>
        <v>0.37201477654306453</v>
      </c>
      <c r="CJ81" s="2">
        <f t="shared" si="252"/>
        <v>0.36530324836735201</v>
      </c>
      <c r="CK81" s="2">
        <f t="shared" si="252"/>
        <v>0.36707312001864478</v>
      </c>
      <c r="CL81" s="2">
        <f t="shared" si="252"/>
        <v>0.36311027709922367</v>
      </c>
      <c r="CM81" s="2">
        <f t="shared" si="252"/>
        <v>0.38102325686383703</v>
      </c>
      <c r="CN81" s="2">
        <f t="shared" si="252"/>
        <v>0.36756337828938818</v>
      </c>
      <c r="CO81" s="2">
        <f t="shared" si="252"/>
        <v>0.35398289810673322</v>
      </c>
      <c r="CP81" s="2">
        <f t="shared" si="252"/>
        <v>0.35610446817018332</v>
      </c>
      <c r="CQ81" s="2">
        <f t="shared" si="252"/>
        <v>0.35824304762824866</v>
      </c>
      <c r="CR81" s="2">
        <f t="shared" si="252"/>
        <v>0.34658018748183184</v>
      </c>
      <c r="CS81" s="8">
        <f t="shared" si="252"/>
        <v>0.3517224492283057</v>
      </c>
      <c r="CT81" s="8">
        <f t="shared" si="252"/>
        <v>0.35237443302271232</v>
      </c>
      <c r="CU81" s="2">
        <f t="shared" si="252"/>
        <v>0.33503457133831971</v>
      </c>
      <c r="CV81" s="7">
        <f t="shared" si="252"/>
        <v>0.3202183753923753</v>
      </c>
      <c r="CW81" s="8">
        <f t="shared" si="252"/>
        <v>0.32541730222637555</v>
      </c>
      <c r="CX81" s="2">
        <f t="shared" si="252"/>
        <v>0.32522924144000581</v>
      </c>
      <c r="CY81" s="2">
        <f t="shared" ref="CY81:DB81" si="253">(+CY25+CY52)/CY55*100</f>
        <v>0.3305490005691416</v>
      </c>
      <c r="CZ81" s="2">
        <f t="shared" ref="CZ81:DA81" si="254">(+CZ25+CZ52)/CZ55*100</f>
        <v>0.31648955727469685</v>
      </c>
      <c r="DA81" s="2">
        <f t="shared" si="254"/>
        <v>0.31708148561841343</v>
      </c>
      <c r="DB81" s="2">
        <f t="shared" si="253"/>
        <v>0.29735607204901932</v>
      </c>
      <c r="DC81" s="2">
        <f t="shared" ref="DC81:DD81" si="255">(+DC25+DC52)/DC55*100</f>
        <v>0.29582239612495909</v>
      </c>
      <c r="DD81" s="2">
        <f t="shared" si="255"/>
        <v>0.30525290912605696</v>
      </c>
      <c r="DE81" s="63">
        <f t="shared" ref="DE81" si="256">(+DE25+DE52)/DE55*100</f>
        <v>0.29516536233028173</v>
      </c>
      <c r="DF81" s="63">
        <f t="shared" ref="DF81:DI81" si="257">(+DF25+DF52)/DF55*100</f>
        <v>0.30285471697089811</v>
      </c>
      <c r="DG81" s="63">
        <f t="shared" ref="DG81:DH81" si="258">(+DG25+DG52)/DG55*100</f>
        <v>0.2982789869091515</v>
      </c>
      <c r="DH81" s="63">
        <f t="shared" si="258"/>
        <v>0.29477555828203938</v>
      </c>
      <c r="DI81" s="63">
        <f t="shared" si="257"/>
        <v>0.3050874269611063</v>
      </c>
    </row>
    <row r="82" spans="1:113" ht="18" x14ac:dyDescent="0.25">
      <c r="A82" s="69" t="s">
        <v>143</v>
      </c>
      <c r="B82" s="32">
        <f t="shared" ref="B82:AG82" si="259">(+B26+B53)/B55*100</f>
        <v>8.3184395150341643</v>
      </c>
      <c r="C82" s="32">
        <f t="shared" si="259"/>
        <v>8.1955116127068077</v>
      </c>
      <c r="D82" s="32">
        <f t="shared" si="259"/>
        <v>8.093683602232133</v>
      </c>
      <c r="E82" s="32">
        <f t="shared" si="259"/>
        <v>7.3558191923510856</v>
      </c>
      <c r="F82" s="33">
        <f t="shared" si="259"/>
        <v>7.1325307361243953</v>
      </c>
      <c r="G82" s="33">
        <f t="shared" si="259"/>
        <v>7.1250969017859749</v>
      </c>
      <c r="H82" s="33">
        <f t="shared" si="259"/>
        <v>6.9937223012613554</v>
      </c>
      <c r="I82" s="33">
        <f t="shared" si="259"/>
        <v>7.0584667662873466</v>
      </c>
      <c r="J82" s="32">
        <f t="shared" si="259"/>
        <v>7.1529449609898075</v>
      </c>
      <c r="K82" s="32">
        <f t="shared" si="259"/>
        <v>7.1443092038518214</v>
      </c>
      <c r="L82" s="32">
        <f t="shared" si="259"/>
        <v>7.1083213092766817</v>
      </c>
      <c r="M82" s="32">
        <f t="shared" si="259"/>
        <v>7.0339321336930656</v>
      </c>
      <c r="N82" s="32">
        <f t="shared" si="259"/>
        <v>6.5982277725930132</v>
      </c>
      <c r="O82" s="32">
        <f t="shared" si="259"/>
        <v>6.6201009912308555</v>
      </c>
      <c r="P82" s="32">
        <f t="shared" si="259"/>
        <v>6.5913178626179274</v>
      </c>
      <c r="Q82" s="32">
        <f t="shared" si="259"/>
        <v>6.4674609808115697</v>
      </c>
      <c r="R82" s="32">
        <f t="shared" si="259"/>
        <v>6.4700031427715246</v>
      </c>
      <c r="S82" s="32">
        <f t="shared" si="259"/>
        <v>6.4864786608523977</v>
      </c>
      <c r="T82" s="32">
        <f t="shared" si="259"/>
        <v>6.3605801805435664</v>
      </c>
      <c r="U82" s="32">
        <f t="shared" si="259"/>
        <v>6.4013137394097699</v>
      </c>
      <c r="V82" s="32">
        <f t="shared" si="259"/>
        <v>6.4109118994834429</v>
      </c>
      <c r="W82" s="32">
        <f t="shared" si="259"/>
        <v>6.3810744279088754</v>
      </c>
      <c r="X82" s="32">
        <f t="shared" si="259"/>
        <v>6.3399265462937269</v>
      </c>
      <c r="Y82" s="32">
        <f t="shared" si="259"/>
        <v>6.9019152392624061</v>
      </c>
      <c r="Z82" s="32">
        <f t="shared" si="259"/>
        <v>7.7099923926062592</v>
      </c>
      <c r="AA82" s="32">
        <f t="shared" si="259"/>
        <v>6.9019164686914811</v>
      </c>
      <c r="AB82" s="32">
        <f t="shared" si="259"/>
        <v>6.5330105856632263</v>
      </c>
      <c r="AC82" s="32">
        <f t="shared" si="259"/>
        <v>6.5449218263062949</v>
      </c>
      <c r="AD82" s="8">
        <f t="shared" si="259"/>
        <v>3.2526751299667915</v>
      </c>
      <c r="AE82" s="8">
        <f t="shared" si="259"/>
        <v>3.1935397474737783</v>
      </c>
      <c r="AF82" s="8">
        <f t="shared" si="259"/>
        <v>3.2715939316295515</v>
      </c>
      <c r="AG82" s="8">
        <f t="shared" si="259"/>
        <v>3.2051553463007343</v>
      </c>
      <c r="AH82" s="8">
        <f t="shared" ref="AH82:BH82" si="260">(+AH26+AH53)/AH55*100</f>
        <v>3.3395200378239771</v>
      </c>
      <c r="AI82" s="8">
        <f t="shared" si="260"/>
        <v>0</v>
      </c>
      <c r="AJ82" s="8">
        <f t="shared" si="260"/>
        <v>0</v>
      </c>
      <c r="AK82" s="8">
        <f t="shared" si="260"/>
        <v>0</v>
      </c>
      <c r="AL82" s="8">
        <f t="shared" si="260"/>
        <v>0</v>
      </c>
      <c r="AM82" s="8">
        <f t="shared" si="260"/>
        <v>0</v>
      </c>
      <c r="AN82" s="8">
        <f t="shared" si="260"/>
        <v>0</v>
      </c>
      <c r="AO82" s="8">
        <f t="shared" si="260"/>
        <v>0</v>
      </c>
      <c r="AP82" s="8">
        <f t="shared" si="260"/>
        <v>0</v>
      </c>
      <c r="AQ82" s="8">
        <f t="shared" si="260"/>
        <v>0</v>
      </c>
      <c r="AR82" s="8">
        <f t="shared" si="260"/>
        <v>0</v>
      </c>
      <c r="AS82" s="8">
        <f t="shared" si="260"/>
        <v>0</v>
      </c>
      <c r="AT82" s="8">
        <f t="shared" si="260"/>
        <v>0</v>
      </c>
      <c r="AU82" s="60">
        <f t="shared" si="260"/>
        <v>0</v>
      </c>
      <c r="AV82" s="8">
        <f t="shared" si="260"/>
        <v>5.8005905223176626</v>
      </c>
      <c r="AW82" s="8">
        <f t="shared" si="260"/>
        <v>0</v>
      </c>
      <c r="AX82" s="8">
        <f t="shared" si="260"/>
        <v>0</v>
      </c>
      <c r="AY82" s="8">
        <f t="shared" si="260"/>
        <v>0</v>
      </c>
      <c r="AZ82" s="8">
        <f t="shared" si="260"/>
        <v>0</v>
      </c>
      <c r="BA82" s="8">
        <f t="shared" si="260"/>
        <v>0</v>
      </c>
      <c r="BB82" s="8">
        <f t="shared" si="260"/>
        <v>0</v>
      </c>
      <c r="BC82" s="8">
        <f t="shared" si="260"/>
        <v>0</v>
      </c>
      <c r="BD82" s="8">
        <f t="shared" si="260"/>
        <v>0</v>
      </c>
      <c r="BE82" s="8">
        <f t="shared" si="260"/>
        <v>0</v>
      </c>
      <c r="BF82" s="8">
        <f t="shared" si="260"/>
        <v>0</v>
      </c>
      <c r="BG82" s="8">
        <f>(+BG26+BG53)/BG55*100</f>
        <v>5.84139163443177</v>
      </c>
      <c r="BH82" s="9">
        <f t="shared" si="260"/>
        <v>5.8166953104962769</v>
      </c>
      <c r="BI82" s="2">
        <f>(+BI26+BI53)/BI55*100</f>
        <v>5.9856468125654612</v>
      </c>
      <c r="BJ82" s="8">
        <f t="shared" ref="BJ82:CX82" si="261">(+BJ26+BJ53)/BJ55*100</f>
        <v>5.9942774689496616</v>
      </c>
      <c r="BK82" s="8">
        <f t="shared" si="261"/>
        <v>6.2486054887828004</v>
      </c>
      <c r="BL82" s="63">
        <f t="shared" si="261"/>
        <v>6.2683813956616277</v>
      </c>
      <c r="BM82" s="2">
        <f t="shared" si="261"/>
        <v>5.8361758625577398</v>
      </c>
      <c r="BN82" s="2">
        <f t="shared" si="261"/>
        <v>6.0346835080045018</v>
      </c>
      <c r="BO82" s="2">
        <f t="shared" si="261"/>
        <v>6.0226248994221674</v>
      </c>
      <c r="BP82" s="2">
        <f t="shared" si="261"/>
        <v>6.0368812920060684</v>
      </c>
      <c r="BQ82" s="2">
        <f t="shared" si="261"/>
        <v>5.9794929707239772</v>
      </c>
      <c r="BR82" s="2">
        <f t="shared" si="261"/>
        <v>5.9448766720317252</v>
      </c>
      <c r="BS82" s="2">
        <f t="shared" si="261"/>
        <v>5.9553193180021022</v>
      </c>
      <c r="BT82" s="2">
        <f t="shared" si="261"/>
        <v>5.9477983265463328</v>
      </c>
      <c r="BU82" s="2">
        <f t="shared" si="261"/>
        <v>5.9362413704446944</v>
      </c>
      <c r="BV82" s="2">
        <f t="shared" si="261"/>
        <v>6.0112317519499792</v>
      </c>
      <c r="BW82" s="2">
        <f t="shared" si="261"/>
        <v>5.9856468125654612</v>
      </c>
      <c r="BX82" s="2">
        <f t="shared" si="261"/>
        <v>5.8166953104962769</v>
      </c>
      <c r="BY82" s="2">
        <f t="shared" si="261"/>
        <v>5.9181683491946728</v>
      </c>
      <c r="BZ82" s="2">
        <f t="shared" si="261"/>
        <v>5.7412980457279295</v>
      </c>
      <c r="CA82" s="2">
        <f t="shared" si="261"/>
        <v>6.0226248994221674</v>
      </c>
      <c r="CB82" s="2">
        <f t="shared" si="261"/>
        <v>5.8388474495452476</v>
      </c>
      <c r="CC82" s="2">
        <f t="shared" si="261"/>
        <v>5.8838826616020663</v>
      </c>
      <c r="CD82" s="2">
        <f t="shared" si="261"/>
        <v>5.8354688316786767</v>
      </c>
      <c r="CE82" s="2">
        <f t="shared" si="261"/>
        <v>5.824697005311207</v>
      </c>
      <c r="CF82" s="2">
        <f t="shared" si="261"/>
        <v>5.8928492464840332</v>
      </c>
      <c r="CG82" s="2">
        <f t="shared" si="261"/>
        <v>5.8167486567151148</v>
      </c>
      <c r="CH82" s="2">
        <f t="shared" si="261"/>
        <v>5.9101291525308612</v>
      </c>
      <c r="CI82" s="2">
        <f t="shared" si="261"/>
        <v>5.9472142131362729</v>
      </c>
      <c r="CJ82" s="2">
        <f t="shared" si="261"/>
        <v>5.9619081575319015</v>
      </c>
      <c r="CK82" s="2">
        <f t="shared" si="261"/>
        <v>5.9942774689496616</v>
      </c>
      <c r="CL82" s="2">
        <f t="shared" si="261"/>
        <v>6.153994228477397</v>
      </c>
      <c r="CM82" s="2">
        <f t="shared" si="261"/>
        <v>6.1305131209701029</v>
      </c>
      <c r="CN82" s="2">
        <f t="shared" si="261"/>
        <v>6.2608903944502279</v>
      </c>
      <c r="CO82" s="2">
        <f t="shared" si="261"/>
        <v>6.25203251003673</v>
      </c>
      <c r="CP82" s="2">
        <f t="shared" si="261"/>
        <v>6.1407370033576809</v>
      </c>
      <c r="CQ82" s="2">
        <f t="shared" si="261"/>
        <v>6.0702675547319265</v>
      </c>
      <c r="CR82" s="2">
        <f t="shared" si="261"/>
        <v>6.1320036691266786</v>
      </c>
      <c r="CS82" s="8">
        <f t="shared" si="261"/>
        <v>6.1069372808240194</v>
      </c>
      <c r="CT82" s="8">
        <f t="shared" si="261"/>
        <v>6.148980255809005</v>
      </c>
      <c r="CU82" s="2">
        <f t="shared" si="261"/>
        <v>6.15668815839721</v>
      </c>
      <c r="CV82" s="7">
        <f t="shared" si="261"/>
        <v>6.2325172165127967</v>
      </c>
      <c r="CW82" s="8">
        <f t="shared" si="261"/>
        <v>6.2486054887828022</v>
      </c>
      <c r="CX82" s="2">
        <f t="shared" si="261"/>
        <v>6.4224855428274523</v>
      </c>
      <c r="CY82" s="2">
        <f t="shared" ref="CY82:DB82" si="262">(+CY26+CY53)/CY55*100</f>
        <v>6.371443514799557</v>
      </c>
      <c r="CZ82" s="2">
        <f t="shared" ref="CZ82:DA82" si="263">(+CZ26+CZ53)/CZ55*100</f>
        <v>6.2132922035366596</v>
      </c>
      <c r="DA82" s="2">
        <f t="shared" si="263"/>
        <v>6.1882669849453116</v>
      </c>
      <c r="DB82" s="2">
        <f t="shared" si="262"/>
        <v>6.0496009087234714</v>
      </c>
      <c r="DC82" s="2">
        <f t="shared" ref="DC82:DD82" si="264">(+DC26+DC53)/DC55*100</f>
        <v>6.0447984804564339</v>
      </c>
      <c r="DD82" s="2">
        <f t="shared" si="264"/>
        <v>6.2445946732262714</v>
      </c>
      <c r="DE82" s="63">
        <f t="shared" ref="DE82" si="265">(+DE26+DE53)/DE55*100</f>
        <v>6.0634712359106127</v>
      </c>
      <c r="DF82" s="63">
        <f t="shared" ref="DF82:DI82" si="266">(+DF26+DF53)/DF55*100</f>
        <v>6.109708681028474</v>
      </c>
      <c r="DG82" s="63">
        <f t="shared" ref="DG82:DH82" si="267">(+DG26+DG53)/DG55*100</f>
        <v>6.1901171570439004</v>
      </c>
      <c r="DH82" s="63">
        <f t="shared" si="267"/>
        <v>6.2248606642026516</v>
      </c>
      <c r="DI82" s="63">
        <f t="shared" si="266"/>
        <v>6.2683813956616277</v>
      </c>
    </row>
    <row r="83" spans="1:113" x14ac:dyDescent="0.25">
      <c r="A83" s="68"/>
      <c r="B83" s="8"/>
      <c r="C83" s="8"/>
      <c r="D83" s="8"/>
      <c r="E83" s="8"/>
      <c r="F83" s="9"/>
      <c r="G83" s="9"/>
      <c r="H83" s="9"/>
      <c r="I83" s="9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9"/>
      <c r="BI83" s="2"/>
      <c r="BJ83" s="8"/>
      <c r="BK83" s="50"/>
      <c r="BL83" s="63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8"/>
      <c r="CT83" s="8"/>
      <c r="CU83" s="2"/>
      <c r="CV83" s="7"/>
      <c r="CW83" s="8"/>
      <c r="CX83" s="2"/>
      <c r="CY83" s="2"/>
      <c r="CZ83" s="2"/>
      <c r="DA83" s="2"/>
      <c r="DB83" s="2"/>
      <c r="DC83" s="2"/>
      <c r="DD83" s="2"/>
      <c r="DE83" s="63"/>
      <c r="DF83" s="63"/>
      <c r="DG83" s="63"/>
      <c r="DH83" s="63"/>
      <c r="DI83" s="63"/>
    </row>
    <row r="84" spans="1:113" x14ac:dyDescent="0.25">
      <c r="A84" s="129" t="s">
        <v>11</v>
      </c>
      <c r="B84" s="50">
        <f t="shared" ref="B84:G84" si="268">SUM(B86:B87)</f>
        <v>12.424530252285845</v>
      </c>
      <c r="C84" s="50">
        <f t="shared" si="268"/>
        <v>12.070896165858706</v>
      </c>
      <c r="D84" s="50">
        <f t="shared" si="268"/>
        <v>11.762568878563588</v>
      </c>
      <c r="E84" s="50">
        <f t="shared" si="268"/>
        <v>11.941041932500713</v>
      </c>
      <c r="F84" s="51">
        <f t="shared" si="268"/>
        <v>12.589028386244205</v>
      </c>
      <c r="G84" s="51">
        <f t="shared" si="268"/>
        <v>13.139629032713339</v>
      </c>
      <c r="H84" s="51">
        <f t="shared" ref="H84:O84" si="269">SUM(H86:H87)</f>
        <v>13.115920382250174</v>
      </c>
      <c r="I84" s="51">
        <f t="shared" si="269"/>
        <v>13.314094820000944</v>
      </c>
      <c r="J84" s="50">
        <f t="shared" si="269"/>
        <v>13.534600284163194</v>
      </c>
      <c r="K84" s="50">
        <f t="shared" si="269"/>
        <v>13.454354748291099</v>
      </c>
      <c r="L84" s="50">
        <f t="shared" si="269"/>
        <v>13.510736191108146</v>
      </c>
      <c r="M84" s="50">
        <f t="shared" si="269"/>
        <v>13.535217462549934</v>
      </c>
      <c r="N84" s="50">
        <f t="shared" si="269"/>
        <v>13.667106656110231</v>
      </c>
      <c r="O84" s="50">
        <f t="shared" si="269"/>
        <v>13.646162885064506</v>
      </c>
      <c r="P84" s="50">
        <f t="shared" ref="P84:Y84" si="270">SUM(P86:P87)</f>
        <v>13.650301651939412</v>
      </c>
      <c r="Q84" s="50">
        <f t="shared" si="270"/>
        <v>13.625780338102366</v>
      </c>
      <c r="R84" s="50">
        <f t="shared" si="270"/>
        <v>13.729619325985137</v>
      </c>
      <c r="S84" s="50">
        <f t="shared" si="270"/>
        <v>13.687389450206144</v>
      </c>
      <c r="T84" s="50">
        <f t="shared" si="270"/>
        <v>13.68693245751918</v>
      </c>
      <c r="U84" s="50">
        <f t="shared" si="270"/>
        <v>13.535478380911153</v>
      </c>
      <c r="V84" s="50">
        <f t="shared" si="270"/>
        <v>13.490849915878361</v>
      </c>
      <c r="W84" s="50">
        <f t="shared" si="270"/>
        <v>13.490804771558576</v>
      </c>
      <c r="X84" s="50">
        <f t="shared" si="270"/>
        <v>14.76898004588632</v>
      </c>
      <c r="Y84" s="50">
        <f t="shared" si="270"/>
        <v>8.710491065066833</v>
      </c>
      <c r="Z84" s="50">
        <f t="shared" ref="Z84:AE84" si="271">SUM(Z86:Z87)</f>
        <v>9.9185037713249802</v>
      </c>
      <c r="AA84" s="50">
        <f t="shared" si="271"/>
        <v>8.7104926166551397</v>
      </c>
      <c r="AB84" s="50">
        <f t="shared" si="271"/>
        <v>8.4330917854086973</v>
      </c>
      <c r="AC84" s="50">
        <f t="shared" si="271"/>
        <v>8.458624543334901</v>
      </c>
      <c r="AD84" s="52">
        <f t="shared" si="271"/>
        <v>9.461797477223497</v>
      </c>
      <c r="AE84" s="52">
        <f t="shared" si="271"/>
        <v>9.4470388284305162</v>
      </c>
      <c r="AF84" s="52">
        <f>SUM(AF86:AF87)</f>
        <v>9.1804160270678903</v>
      </c>
      <c r="AG84" s="52">
        <f>SUM(AG86:AG87)</f>
        <v>9.0806054464588968</v>
      </c>
      <c r="AH84" s="52">
        <f>SUM(AH86:AH87)</f>
        <v>9.5929723255348911</v>
      </c>
      <c r="AI84" s="52">
        <f t="shared" ref="AI84:AV84" si="272">SUM(AI86:AI87)</f>
        <v>11.747100275977328</v>
      </c>
      <c r="AJ84" s="52">
        <f t="shared" si="272"/>
        <v>11.788802409462509</v>
      </c>
      <c r="AK84" s="52">
        <f t="shared" si="272"/>
        <v>11.723567152423456</v>
      </c>
      <c r="AL84" s="52">
        <f t="shared" si="272"/>
        <v>11.645168054564925</v>
      </c>
      <c r="AM84" s="52">
        <f t="shared" si="272"/>
        <v>11.611682368560485</v>
      </c>
      <c r="AN84" s="52">
        <f t="shared" si="272"/>
        <v>11.584959357287325</v>
      </c>
      <c r="AO84" s="52">
        <f t="shared" si="272"/>
        <v>11.392901167716726</v>
      </c>
      <c r="AP84" s="52">
        <f t="shared" si="272"/>
        <v>11.387350918095587</v>
      </c>
      <c r="AQ84" s="52">
        <f t="shared" si="272"/>
        <v>11.287195036898273</v>
      </c>
      <c r="AR84" s="52">
        <f t="shared" si="272"/>
        <v>11.218999312366201</v>
      </c>
      <c r="AS84" s="52">
        <f t="shared" si="272"/>
        <v>11.307303890191275</v>
      </c>
      <c r="AT84" s="52">
        <f t="shared" si="272"/>
        <v>11.270445656703252</v>
      </c>
      <c r="AU84" s="52">
        <f t="shared" si="272"/>
        <v>10.783110090663156</v>
      </c>
      <c r="AV84" s="52">
        <f t="shared" si="272"/>
        <v>9.6034225446470867</v>
      </c>
      <c r="AW84" s="52">
        <f t="shared" ref="AW84:BB84" si="273">SUM(AW86:AW87)</f>
        <v>11.361113625108999</v>
      </c>
      <c r="AX84" s="52">
        <f t="shared" si="273"/>
        <v>11.350887347333842</v>
      </c>
      <c r="AY84" s="52">
        <f t="shared" si="273"/>
        <v>11.387942135509538</v>
      </c>
      <c r="AZ84" s="52">
        <f t="shared" si="273"/>
        <v>10.660344496494629</v>
      </c>
      <c r="BA84" s="52">
        <f t="shared" si="273"/>
        <v>11.360889677046949</v>
      </c>
      <c r="BB84" s="52">
        <f t="shared" si="273"/>
        <v>10.526779757671893</v>
      </c>
      <c r="BC84" s="52">
        <f t="shared" ref="BC84:BI84" si="274">SUM(BC86:BC87)</f>
        <v>10.870245521214418</v>
      </c>
      <c r="BD84" s="52">
        <f t="shared" si="274"/>
        <v>10.848563871944888</v>
      </c>
      <c r="BE84" s="52">
        <f t="shared" si="274"/>
        <v>10.294244304970672</v>
      </c>
      <c r="BF84" s="52">
        <f t="shared" si="274"/>
        <v>10.264733008154819</v>
      </c>
      <c r="BG84" s="52">
        <f t="shared" si="274"/>
        <v>9.6097265275618078</v>
      </c>
      <c r="BH84" s="75">
        <f t="shared" si="274"/>
        <v>9.5277526936504007</v>
      </c>
      <c r="BI84" s="102">
        <f t="shared" si="274"/>
        <v>9.389590404719474</v>
      </c>
      <c r="BJ84" s="52">
        <f t="shared" ref="BJ84:CX84" si="275">SUM(BJ86:BJ87)</f>
        <v>8.2578501303411187</v>
      </c>
      <c r="BK84" s="52">
        <f t="shared" si="275"/>
        <v>7.6278250440857649</v>
      </c>
      <c r="BL84" s="76">
        <f t="shared" si="275"/>
        <v>7.2580140703438811</v>
      </c>
      <c r="BM84" s="102">
        <f t="shared" si="275"/>
        <v>9.5112743228673704</v>
      </c>
      <c r="BN84" s="102">
        <f t="shared" si="275"/>
        <v>9.4484106302103665</v>
      </c>
      <c r="BO84" s="102">
        <f t="shared" si="275"/>
        <v>9.4283601673316433</v>
      </c>
      <c r="BP84" s="102">
        <f t="shared" si="275"/>
        <v>9.4196131232911977</v>
      </c>
      <c r="BQ84" s="102">
        <f t="shared" si="275"/>
        <v>9.4256189960886978</v>
      </c>
      <c r="BR84" s="102">
        <f t="shared" si="275"/>
        <v>9.3221618568205411</v>
      </c>
      <c r="BS84" s="102">
        <f t="shared" si="275"/>
        <v>9.3375913704998723</v>
      </c>
      <c r="BT84" s="102">
        <f t="shared" si="275"/>
        <v>9.3420099163977177</v>
      </c>
      <c r="BU84" s="102">
        <f t="shared" si="275"/>
        <v>9.3819249179725901</v>
      </c>
      <c r="BV84" s="102">
        <f t="shared" si="275"/>
        <v>9.3973146713754527</v>
      </c>
      <c r="BW84" s="102">
        <f t="shared" si="275"/>
        <v>9.389590404719474</v>
      </c>
      <c r="BX84" s="102">
        <f t="shared" si="275"/>
        <v>9.5277526936504007</v>
      </c>
      <c r="BY84" s="102">
        <f t="shared" si="275"/>
        <v>9.1350658003794862</v>
      </c>
      <c r="BZ84" s="102">
        <f t="shared" si="275"/>
        <v>8.8844612453670901</v>
      </c>
      <c r="CA84" s="102">
        <f t="shared" si="275"/>
        <v>9.4283601673316433</v>
      </c>
      <c r="CB84" s="102">
        <f t="shared" si="275"/>
        <v>8.8545896926831755</v>
      </c>
      <c r="CC84" s="102">
        <f t="shared" si="275"/>
        <v>8.758089797822624</v>
      </c>
      <c r="CD84" s="102">
        <f t="shared" si="275"/>
        <v>8.8046925945809082</v>
      </c>
      <c r="CE84" s="102">
        <f t="shared" si="275"/>
        <v>8.7655942948044316</v>
      </c>
      <c r="CF84" s="102">
        <f t="shared" si="275"/>
        <v>8.6878236276389504</v>
      </c>
      <c r="CG84" s="102">
        <f t="shared" si="275"/>
        <v>8.4852937463659099</v>
      </c>
      <c r="CH84" s="102">
        <f t="shared" si="275"/>
        <v>8.4441782845004774</v>
      </c>
      <c r="CI84" s="102">
        <f t="shared" si="275"/>
        <v>8.4036685942650227</v>
      </c>
      <c r="CJ84" s="102">
        <f t="shared" si="275"/>
        <v>8.316809889977792</v>
      </c>
      <c r="CK84" s="102">
        <f t="shared" si="275"/>
        <v>8.2578501303411187</v>
      </c>
      <c r="CL84" s="102">
        <f t="shared" si="275"/>
        <v>8.153786614825604</v>
      </c>
      <c r="CM84" s="102">
        <f t="shared" si="275"/>
        <v>8.0607816000349874</v>
      </c>
      <c r="CN84" s="102">
        <f t="shared" si="275"/>
        <v>8.039281953257511</v>
      </c>
      <c r="CO84" s="102">
        <f t="shared" si="275"/>
        <v>7.9953800311975129</v>
      </c>
      <c r="CP84" s="102">
        <f t="shared" si="275"/>
        <v>7.9779162796303167</v>
      </c>
      <c r="CQ84" s="102">
        <f t="shared" si="275"/>
        <v>7.884983731724196</v>
      </c>
      <c r="CR84" s="102">
        <f t="shared" si="275"/>
        <v>7.8350861898214026</v>
      </c>
      <c r="CS84" s="52">
        <f t="shared" si="275"/>
        <v>7.8444555132790068</v>
      </c>
      <c r="CT84" s="52">
        <f t="shared" si="275"/>
        <v>7.9261442211503175</v>
      </c>
      <c r="CU84" s="102">
        <f t="shared" si="275"/>
        <v>7.933878836875861</v>
      </c>
      <c r="CV84" s="126">
        <f t="shared" si="275"/>
        <v>7.899974841357885</v>
      </c>
      <c r="CW84" s="52">
        <f t="shared" si="275"/>
        <v>7.6278250440857649</v>
      </c>
      <c r="CX84" s="102">
        <f t="shared" si="275"/>
        <v>7.7481575230999411</v>
      </c>
      <c r="CY84" s="102">
        <f t="shared" ref="CY84:DB84" si="276">SUM(CY86:CY87)</f>
        <v>7.7501789642286614</v>
      </c>
      <c r="CZ84" s="102">
        <f t="shared" ref="CZ84:DA84" si="277">SUM(CZ86:CZ87)</f>
        <v>7.5279843642325694</v>
      </c>
      <c r="DA84" s="102">
        <f t="shared" si="277"/>
        <v>7.5712146456819678</v>
      </c>
      <c r="DB84" s="102">
        <f t="shared" si="276"/>
        <v>7.4055473116122972</v>
      </c>
      <c r="DC84" s="102">
        <f t="shared" ref="DC84:DD84" si="278">SUM(DC86:DC87)</f>
        <v>7.380554065680184</v>
      </c>
      <c r="DD84" s="102">
        <f t="shared" si="278"/>
        <v>7.4626075528357649</v>
      </c>
      <c r="DE84" s="76">
        <f t="shared" ref="DE84" si="279">SUM(DE86:DE87)</f>
        <v>7.2864029250240341</v>
      </c>
      <c r="DF84" s="76">
        <f t="shared" ref="DF84:DI84" si="280">SUM(DF86:DF87)</f>
        <v>7.348377891221169</v>
      </c>
      <c r="DG84" s="76">
        <f t="shared" ref="DG84:DH84" si="281">SUM(DG86:DG87)</f>
        <v>7.3520960491055662</v>
      </c>
      <c r="DH84" s="76">
        <f t="shared" si="281"/>
        <v>7.3096544697661301</v>
      </c>
      <c r="DI84" s="76">
        <f t="shared" si="280"/>
        <v>7.2580140703438811</v>
      </c>
    </row>
    <row r="85" spans="1:113" ht="18" x14ac:dyDescent="0.25">
      <c r="A85" s="68"/>
      <c r="B85" s="8"/>
      <c r="C85" s="8"/>
      <c r="D85" s="8"/>
      <c r="E85" s="8"/>
      <c r="F85" s="9"/>
      <c r="G85" s="9"/>
      <c r="H85" s="9"/>
      <c r="I85" s="9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9"/>
      <c r="BI85" s="2"/>
      <c r="BJ85" s="8"/>
      <c r="BK85" s="60"/>
      <c r="BL85" s="63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8"/>
      <c r="CT85" s="8"/>
      <c r="CU85" s="2"/>
      <c r="CV85" s="7"/>
      <c r="CW85" s="8"/>
      <c r="CX85" s="2"/>
      <c r="CY85" s="2"/>
      <c r="CZ85" s="2"/>
      <c r="DA85" s="2"/>
      <c r="DB85" s="2"/>
      <c r="DC85" s="2"/>
      <c r="DD85" s="2"/>
      <c r="DE85" s="63"/>
      <c r="DF85" s="63"/>
      <c r="DG85" s="63"/>
      <c r="DH85" s="63"/>
      <c r="DI85" s="63"/>
    </row>
    <row r="86" spans="1:113" ht="18" x14ac:dyDescent="0.25">
      <c r="A86" s="69" t="s">
        <v>12</v>
      </c>
      <c r="B86" s="32">
        <f t="shared" ref="B86:AG86" si="282">B30/B55*100</f>
        <v>7.4761493377256505</v>
      </c>
      <c r="C86" s="32">
        <f t="shared" si="282"/>
        <v>7.0167617271413087</v>
      </c>
      <c r="D86" s="32">
        <f t="shared" si="282"/>
        <v>6.4893530084755655</v>
      </c>
      <c r="E86" s="32">
        <f t="shared" si="282"/>
        <v>6.2495768320966478</v>
      </c>
      <c r="F86" s="33">
        <f t="shared" si="282"/>
        <v>6.1186387406287608</v>
      </c>
      <c r="G86" s="33">
        <f t="shared" si="282"/>
        <v>5.9075001795598823</v>
      </c>
      <c r="H86" s="33">
        <f t="shared" si="282"/>
        <v>5.8068720692380076</v>
      </c>
      <c r="I86" s="33">
        <f t="shared" si="282"/>
        <v>5.8357005531757231</v>
      </c>
      <c r="J86" s="32">
        <f t="shared" si="282"/>
        <v>5.8122637548926672</v>
      </c>
      <c r="K86" s="32">
        <f t="shared" si="282"/>
        <v>5.7513188000050928</v>
      </c>
      <c r="L86" s="32">
        <f t="shared" si="282"/>
        <v>5.7587935469690876</v>
      </c>
      <c r="M86" s="32">
        <f t="shared" si="282"/>
        <v>5.7519047934388281</v>
      </c>
      <c r="N86" s="32">
        <f t="shared" si="282"/>
        <v>5.7799032726710688</v>
      </c>
      <c r="O86" s="32">
        <f t="shared" si="282"/>
        <v>5.7690126826314625</v>
      </c>
      <c r="P86" s="32">
        <f t="shared" si="282"/>
        <v>5.7638680575667163</v>
      </c>
      <c r="Q86" s="32">
        <f t="shared" si="282"/>
        <v>5.7724469769343765</v>
      </c>
      <c r="R86" s="32">
        <f t="shared" si="282"/>
        <v>5.8201936026991943</v>
      </c>
      <c r="S86" s="32">
        <f t="shared" si="282"/>
        <v>5.7297686303707245</v>
      </c>
      <c r="T86" s="32">
        <f t="shared" si="282"/>
        <v>5.7051620049433716</v>
      </c>
      <c r="U86" s="32">
        <f t="shared" si="282"/>
        <v>5.6153896136307608</v>
      </c>
      <c r="V86" s="32">
        <f t="shared" si="282"/>
        <v>5.5829478593635651</v>
      </c>
      <c r="W86" s="32">
        <f t="shared" si="282"/>
        <v>5.5797152682451037</v>
      </c>
      <c r="X86" s="32">
        <f t="shared" si="282"/>
        <v>5.5345857563064591</v>
      </c>
      <c r="Y86" s="32">
        <f t="shared" si="282"/>
        <v>0</v>
      </c>
      <c r="Z86" s="32">
        <f t="shared" si="282"/>
        <v>0</v>
      </c>
      <c r="AA86" s="32">
        <f t="shared" si="282"/>
        <v>0</v>
      </c>
      <c r="AB86" s="32">
        <f t="shared" si="282"/>
        <v>0</v>
      </c>
      <c r="AC86" s="32">
        <f t="shared" si="282"/>
        <v>0</v>
      </c>
      <c r="AD86" s="8">
        <f t="shared" si="282"/>
        <v>0</v>
      </c>
      <c r="AE86" s="8">
        <f t="shared" si="282"/>
        <v>0</v>
      </c>
      <c r="AF86" s="8">
        <f t="shared" si="282"/>
        <v>0</v>
      </c>
      <c r="AG86" s="8">
        <f t="shared" si="282"/>
        <v>0</v>
      </c>
      <c r="AH86" s="61">
        <f t="shared" ref="AH86:BH86" si="283">AH30/AH55*100</f>
        <v>0</v>
      </c>
      <c r="AI86" s="61">
        <f t="shared" si="283"/>
        <v>0</v>
      </c>
      <c r="AJ86" s="61">
        <f t="shared" si="283"/>
        <v>0</v>
      </c>
      <c r="AK86" s="61">
        <f t="shared" si="283"/>
        <v>0</v>
      </c>
      <c r="AL86" s="61">
        <f t="shared" si="283"/>
        <v>0</v>
      </c>
      <c r="AM86" s="61">
        <f t="shared" si="283"/>
        <v>0</v>
      </c>
      <c r="AN86" s="61">
        <f t="shared" si="283"/>
        <v>0</v>
      </c>
      <c r="AO86" s="61">
        <f t="shared" si="283"/>
        <v>0</v>
      </c>
      <c r="AP86" s="61">
        <f t="shared" si="283"/>
        <v>0</v>
      </c>
      <c r="AQ86" s="61">
        <f t="shared" si="283"/>
        <v>0</v>
      </c>
      <c r="AR86" s="61">
        <f t="shared" si="283"/>
        <v>0</v>
      </c>
      <c r="AS86" s="61">
        <f t="shared" si="283"/>
        <v>0</v>
      </c>
      <c r="AT86" s="61">
        <f t="shared" si="283"/>
        <v>0</v>
      </c>
      <c r="AU86" s="60">
        <f t="shared" si="283"/>
        <v>0</v>
      </c>
      <c r="AV86" s="61">
        <f t="shared" si="283"/>
        <v>0</v>
      </c>
      <c r="AW86" s="61">
        <f t="shared" si="283"/>
        <v>0</v>
      </c>
      <c r="AX86" s="61">
        <f t="shared" si="283"/>
        <v>0</v>
      </c>
      <c r="AY86" s="61">
        <f t="shared" si="283"/>
        <v>0</v>
      </c>
      <c r="AZ86" s="61">
        <f t="shared" si="283"/>
        <v>0</v>
      </c>
      <c r="BA86" s="61">
        <f t="shared" si="283"/>
        <v>0</v>
      </c>
      <c r="BB86" s="61">
        <f t="shared" si="283"/>
        <v>0</v>
      </c>
      <c r="BC86" s="61">
        <f t="shared" si="283"/>
        <v>0</v>
      </c>
      <c r="BD86" s="61">
        <f t="shared" si="283"/>
        <v>0</v>
      </c>
      <c r="BE86" s="61">
        <f t="shared" si="283"/>
        <v>0</v>
      </c>
      <c r="BF86" s="61">
        <f t="shared" si="283"/>
        <v>0</v>
      </c>
      <c r="BG86" s="61">
        <f>BG30/BG55*100</f>
        <v>0</v>
      </c>
      <c r="BH86" s="58">
        <f t="shared" si="283"/>
        <v>0</v>
      </c>
      <c r="BI86" s="58">
        <f>BI30/BI55*100</f>
        <v>0</v>
      </c>
      <c r="BJ86" s="60">
        <f t="shared" ref="BJ86:DE86" si="284">BJ30/BJ55*100</f>
        <v>0</v>
      </c>
      <c r="BK86" s="60">
        <f t="shared" si="284"/>
        <v>0</v>
      </c>
      <c r="BL86" s="70">
        <f t="shared" si="284"/>
        <v>0</v>
      </c>
      <c r="BM86" s="58">
        <f t="shared" si="284"/>
        <v>0</v>
      </c>
      <c r="BN86" s="58">
        <f t="shared" si="284"/>
        <v>0</v>
      </c>
      <c r="BO86" s="58">
        <f t="shared" si="284"/>
        <v>0</v>
      </c>
      <c r="BP86" s="58">
        <f t="shared" si="284"/>
        <v>0</v>
      </c>
      <c r="BQ86" s="58">
        <f t="shared" si="284"/>
        <v>0</v>
      </c>
      <c r="BR86" s="58">
        <f t="shared" si="284"/>
        <v>0</v>
      </c>
      <c r="BS86" s="58">
        <f t="shared" si="284"/>
        <v>0</v>
      </c>
      <c r="BT86" s="58">
        <f t="shared" si="284"/>
        <v>0</v>
      </c>
      <c r="BU86" s="58">
        <f t="shared" si="284"/>
        <v>0</v>
      </c>
      <c r="BV86" s="58">
        <f t="shared" si="284"/>
        <v>0</v>
      </c>
      <c r="BW86" s="58">
        <f t="shared" si="284"/>
        <v>0</v>
      </c>
      <c r="BX86" s="58">
        <f t="shared" si="284"/>
        <v>0</v>
      </c>
      <c r="BY86" s="58">
        <f t="shared" si="284"/>
        <v>0</v>
      </c>
      <c r="BZ86" s="58">
        <f t="shared" si="284"/>
        <v>0</v>
      </c>
      <c r="CA86" s="58">
        <f t="shared" si="284"/>
        <v>0</v>
      </c>
      <c r="CB86" s="58">
        <f t="shared" si="284"/>
        <v>0</v>
      </c>
      <c r="CC86" s="58">
        <f t="shared" si="284"/>
        <v>0</v>
      </c>
      <c r="CD86" s="58">
        <f t="shared" si="284"/>
        <v>0</v>
      </c>
      <c r="CE86" s="58">
        <f t="shared" si="284"/>
        <v>0</v>
      </c>
      <c r="CF86" s="58">
        <f t="shared" si="284"/>
        <v>0</v>
      </c>
      <c r="CG86" s="58">
        <f t="shared" si="284"/>
        <v>0</v>
      </c>
      <c r="CH86" s="58">
        <f t="shared" si="284"/>
        <v>0</v>
      </c>
      <c r="CI86" s="58">
        <f t="shared" si="284"/>
        <v>0</v>
      </c>
      <c r="CJ86" s="58">
        <f t="shared" si="284"/>
        <v>0</v>
      </c>
      <c r="CK86" s="58">
        <f t="shared" si="284"/>
        <v>0</v>
      </c>
      <c r="CL86" s="58">
        <f t="shared" si="284"/>
        <v>0</v>
      </c>
      <c r="CM86" s="58">
        <f t="shared" si="284"/>
        <v>0</v>
      </c>
      <c r="CN86" s="58">
        <f t="shared" si="284"/>
        <v>0</v>
      </c>
      <c r="CO86" s="58">
        <f t="shared" si="284"/>
        <v>0</v>
      </c>
      <c r="CP86" s="58">
        <f t="shared" si="284"/>
        <v>0</v>
      </c>
      <c r="CQ86" s="58">
        <f t="shared" si="284"/>
        <v>0</v>
      </c>
      <c r="CR86" s="58">
        <f t="shared" si="284"/>
        <v>0</v>
      </c>
      <c r="CS86" s="60">
        <f t="shared" si="284"/>
        <v>0</v>
      </c>
      <c r="CT86" s="60">
        <f t="shared" si="284"/>
        <v>0</v>
      </c>
      <c r="CU86" s="58">
        <f t="shared" si="284"/>
        <v>0</v>
      </c>
      <c r="CV86" s="61">
        <f t="shared" si="284"/>
        <v>0</v>
      </c>
      <c r="CW86" s="60">
        <f t="shared" si="284"/>
        <v>0</v>
      </c>
      <c r="CX86" s="58">
        <f t="shared" si="284"/>
        <v>0</v>
      </c>
      <c r="CY86" s="58">
        <f t="shared" si="284"/>
        <v>0</v>
      </c>
      <c r="CZ86" s="58">
        <f t="shared" si="284"/>
        <v>0</v>
      </c>
      <c r="DA86" s="58">
        <f t="shared" si="284"/>
        <v>0</v>
      </c>
      <c r="DB86" s="58">
        <f t="shared" si="284"/>
        <v>0</v>
      </c>
      <c r="DC86" s="58">
        <f t="shared" si="284"/>
        <v>0</v>
      </c>
      <c r="DD86" s="58">
        <f t="shared" si="284"/>
        <v>0</v>
      </c>
      <c r="DE86" s="70">
        <f t="shared" si="284"/>
        <v>0</v>
      </c>
      <c r="DF86" s="70">
        <f t="shared" ref="DF86:DI86" si="285">DF30/DF55*100</f>
        <v>0</v>
      </c>
      <c r="DG86" s="70">
        <f t="shared" ref="DG86:DH86" si="286">DG30/DG55*100</f>
        <v>0</v>
      </c>
      <c r="DH86" s="70">
        <f t="shared" si="286"/>
        <v>0</v>
      </c>
      <c r="DI86" s="70">
        <f t="shared" si="285"/>
        <v>0</v>
      </c>
    </row>
    <row r="87" spans="1:113" x14ac:dyDescent="0.25">
      <c r="A87" s="69" t="s">
        <v>163</v>
      </c>
      <c r="B87" s="32">
        <f t="shared" ref="B87:AG87" si="287">B31/B55*100</f>
        <v>4.9483809145601931</v>
      </c>
      <c r="C87" s="32">
        <f t="shared" si="287"/>
        <v>5.054134438717397</v>
      </c>
      <c r="D87" s="32">
        <f t="shared" si="287"/>
        <v>5.2732158700880234</v>
      </c>
      <c r="E87" s="32">
        <f t="shared" si="287"/>
        <v>5.6914651004040664</v>
      </c>
      <c r="F87" s="33">
        <f t="shared" si="287"/>
        <v>6.4703896456154446</v>
      </c>
      <c r="G87" s="33">
        <f t="shared" si="287"/>
        <v>7.2321288531534567</v>
      </c>
      <c r="H87" s="33">
        <f t="shared" si="287"/>
        <v>7.3090483130121662</v>
      </c>
      <c r="I87" s="33">
        <f t="shared" si="287"/>
        <v>7.4783942668252212</v>
      </c>
      <c r="J87" s="32">
        <f t="shared" si="287"/>
        <v>7.7223365292705264</v>
      </c>
      <c r="K87" s="32">
        <f t="shared" si="287"/>
        <v>7.703035948286006</v>
      </c>
      <c r="L87" s="32">
        <f t="shared" si="287"/>
        <v>7.7519426441390582</v>
      </c>
      <c r="M87" s="32">
        <f t="shared" si="287"/>
        <v>7.7833126691111056</v>
      </c>
      <c r="N87" s="32">
        <f t="shared" si="287"/>
        <v>7.8872033834391617</v>
      </c>
      <c r="O87" s="32">
        <f t="shared" si="287"/>
        <v>7.8771502024330431</v>
      </c>
      <c r="P87" s="32">
        <f t="shared" si="287"/>
        <v>7.8864335943726962</v>
      </c>
      <c r="Q87" s="32">
        <f t="shared" si="287"/>
        <v>7.8533333611679907</v>
      </c>
      <c r="R87" s="32">
        <f t="shared" si="287"/>
        <v>7.9094257232859428</v>
      </c>
      <c r="S87" s="32">
        <f t="shared" si="287"/>
        <v>7.9576208198354204</v>
      </c>
      <c r="T87" s="32">
        <f t="shared" si="287"/>
        <v>7.9817704525758089</v>
      </c>
      <c r="U87" s="32">
        <f t="shared" si="287"/>
        <v>7.9200887672803919</v>
      </c>
      <c r="V87" s="32">
        <f t="shared" si="287"/>
        <v>7.9079020565147946</v>
      </c>
      <c r="W87" s="32">
        <f t="shared" si="287"/>
        <v>7.9110895033134732</v>
      </c>
      <c r="X87" s="32">
        <f t="shared" si="287"/>
        <v>9.2343942895798605</v>
      </c>
      <c r="Y87" s="32">
        <f t="shared" si="287"/>
        <v>8.710491065066833</v>
      </c>
      <c r="Z87" s="32">
        <f t="shared" si="287"/>
        <v>9.9185037713249802</v>
      </c>
      <c r="AA87" s="32">
        <f t="shared" si="287"/>
        <v>8.7104926166551397</v>
      </c>
      <c r="AB87" s="32">
        <f t="shared" si="287"/>
        <v>8.4330917854086973</v>
      </c>
      <c r="AC87" s="32">
        <f t="shared" si="287"/>
        <v>8.458624543334901</v>
      </c>
      <c r="AD87" s="8">
        <f t="shared" si="287"/>
        <v>9.461797477223497</v>
      </c>
      <c r="AE87" s="8">
        <f t="shared" si="287"/>
        <v>9.4470388284305162</v>
      </c>
      <c r="AF87" s="8">
        <f t="shared" si="287"/>
        <v>9.1804160270678903</v>
      </c>
      <c r="AG87" s="8">
        <f t="shared" si="287"/>
        <v>9.0806054464588968</v>
      </c>
      <c r="AH87" s="8">
        <f t="shared" ref="AH87:BH87" si="288">AH31/AH55*100</f>
        <v>9.5929723255348911</v>
      </c>
      <c r="AI87" s="8">
        <f t="shared" si="288"/>
        <v>11.747100275977328</v>
      </c>
      <c r="AJ87" s="8">
        <f t="shared" si="288"/>
        <v>11.788802409462509</v>
      </c>
      <c r="AK87" s="8">
        <f t="shared" si="288"/>
        <v>11.723567152423456</v>
      </c>
      <c r="AL87" s="8">
        <f t="shared" si="288"/>
        <v>11.645168054564925</v>
      </c>
      <c r="AM87" s="8">
        <f t="shared" si="288"/>
        <v>11.611682368560485</v>
      </c>
      <c r="AN87" s="8">
        <f t="shared" si="288"/>
        <v>11.584959357287325</v>
      </c>
      <c r="AO87" s="8">
        <f t="shared" si="288"/>
        <v>11.392901167716726</v>
      </c>
      <c r="AP87" s="8">
        <f t="shared" si="288"/>
        <v>11.387350918095587</v>
      </c>
      <c r="AQ87" s="8">
        <f t="shared" si="288"/>
        <v>11.287195036898273</v>
      </c>
      <c r="AR87" s="8">
        <f t="shared" si="288"/>
        <v>11.218999312366201</v>
      </c>
      <c r="AS87" s="8">
        <f t="shared" si="288"/>
        <v>11.307303890191275</v>
      </c>
      <c r="AT87" s="8">
        <f t="shared" si="288"/>
        <v>11.270445656703252</v>
      </c>
      <c r="AU87" s="8">
        <f t="shared" si="288"/>
        <v>10.783110090663156</v>
      </c>
      <c r="AV87" s="8">
        <f t="shared" si="288"/>
        <v>9.6034225446470867</v>
      </c>
      <c r="AW87" s="8">
        <f t="shared" si="288"/>
        <v>11.361113625108999</v>
      </c>
      <c r="AX87" s="8">
        <f t="shared" si="288"/>
        <v>11.350887347333842</v>
      </c>
      <c r="AY87" s="8">
        <f t="shared" si="288"/>
        <v>11.387942135509538</v>
      </c>
      <c r="AZ87" s="8">
        <f t="shared" si="288"/>
        <v>10.660344496494629</v>
      </c>
      <c r="BA87" s="8">
        <f t="shared" si="288"/>
        <v>11.360889677046949</v>
      </c>
      <c r="BB87" s="8">
        <f t="shared" si="288"/>
        <v>10.526779757671893</v>
      </c>
      <c r="BC87" s="8">
        <f t="shared" si="288"/>
        <v>10.870245521214418</v>
      </c>
      <c r="BD87" s="8">
        <f t="shared" si="288"/>
        <v>10.848563871944888</v>
      </c>
      <c r="BE87" s="8">
        <f t="shared" si="288"/>
        <v>10.294244304970672</v>
      </c>
      <c r="BF87" s="8">
        <f t="shared" si="288"/>
        <v>10.264733008154819</v>
      </c>
      <c r="BG87" s="8">
        <f>BG31/BG55*100</f>
        <v>9.6097265275618078</v>
      </c>
      <c r="BH87" s="9">
        <f t="shared" si="288"/>
        <v>9.5277526936504007</v>
      </c>
      <c r="BI87" s="2">
        <f>BI31/BI55*100</f>
        <v>9.389590404719474</v>
      </c>
      <c r="BJ87" s="8">
        <f t="shared" ref="BJ87:CX87" si="289">BJ31/BJ55*100</f>
        <v>8.2578501303411187</v>
      </c>
      <c r="BK87" s="8">
        <f t="shared" si="289"/>
        <v>7.6278250440857649</v>
      </c>
      <c r="BL87" s="63">
        <f t="shared" si="289"/>
        <v>7.2580140703438811</v>
      </c>
      <c r="BM87" s="2">
        <f t="shared" si="289"/>
        <v>9.5112743228673704</v>
      </c>
      <c r="BN87" s="2">
        <f t="shared" si="289"/>
        <v>9.4484106302103665</v>
      </c>
      <c r="BO87" s="2">
        <f t="shared" si="289"/>
        <v>9.4283601673316433</v>
      </c>
      <c r="BP87" s="2">
        <f t="shared" si="289"/>
        <v>9.4196131232911977</v>
      </c>
      <c r="BQ87" s="2">
        <f t="shared" si="289"/>
        <v>9.4256189960886978</v>
      </c>
      <c r="BR87" s="2">
        <f t="shared" si="289"/>
        <v>9.3221618568205411</v>
      </c>
      <c r="BS87" s="2">
        <f t="shared" si="289"/>
        <v>9.3375913704998723</v>
      </c>
      <c r="BT87" s="2">
        <f t="shared" si="289"/>
        <v>9.3420099163977177</v>
      </c>
      <c r="BU87" s="2">
        <f t="shared" si="289"/>
        <v>9.3819249179725901</v>
      </c>
      <c r="BV87" s="2">
        <f t="shared" si="289"/>
        <v>9.3973146713754527</v>
      </c>
      <c r="BW87" s="2">
        <f t="shared" si="289"/>
        <v>9.389590404719474</v>
      </c>
      <c r="BX87" s="2">
        <f t="shared" si="289"/>
        <v>9.5277526936504007</v>
      </c>
      <c r="BY87" s="2">
        <f t="shared" si="289"/>
        <v>9.1350658003794862</v>
      </c>
      <c r="BZ87" s="2">
        <f t="shared" si="289"/>
        <v>8.8844612453670901</v>
      </c>
      <c r="CA87" s="2">
        <f t="shared" si="289"/>
        <v>9.4283601673316433</v>
      </c>
      <c r="CB87" s="2">
        <f t="shared" si="289"/>
        <v>8.8545896926831755</v>
      </c>
      <c r="CC87" s="2">
        <f t="shared" si="289"/>
        <v>8.758089797822624</v>
      </c>
      <c r="CD87" s="2">
        <f t="shared" si="289"/>
        <v>8.8046925945809082</v>
      </c>
      <c r="CE87" s="2">
        <f t="shared" si="289"/>
        <v>8.7655942948044316</v>
      </c>
      <c r="CF87" s="2">
        <f t="shared" si="289"/>
        <v>8.6878236276389504</v>
      </c>
      <c r="CG87" s="2">
        <f t="shared" si="289"/>
        <v>8.4852937463659099</v>
      </c>
      <c r="CH87" s="2">
        <f t="shared" si="289"/>
        <v>8.4441782845004774</v>
      </c>
      <c r="CI87" s="2">
        <f t="shared" si="289"/>
        <v>8.4036685942650227</v>
      </c>
      <c r="CJ87" s="2">
        <f t="shared" si="289"/>
        <v>8.316809889977792</v>
      </c>
      <c r="CK87" s="2">
        <f t="shared" si="289"/>
        <v>8.2578501303411187</v>
      </c>
      <c r="CL87" s="2">
        <f t="shared" si="289"/>
        <v>8.153786614825604</v>
      </c>
      <c r="CM87" s="2">
        <f t="shared" si="289"/>
        <v>8.0607816000349874</v>
      </c>
      <c r="CN87" s="2">
        <f t="shared" si="289"/>
        <v>8.039281953257511</v>
      </c>
      <c r="CO87" s="2">
        <f t="shared" si="289"/>
        <v>7.9953800311975129</v>
      </c>
      <c r="CP87" s="2">
        <f t="shared" si="289"/>
        <v>7.9779162796303167</v>
      </c>
      <c r="CQ87" s="2">
        <f t="shared" si="289"/>
        <v>7.884983731724196</v>
      </c>
      <c r="CR87" s="2">
        <f t="shared" si="289"/>
        <v>7.8350861898214026</v>
      </c>
      <c r="CS87" s="8">
        <f t="shared" si="289"/>
        <v>7.8444555132790068</v>
      </c>
      <c r="CT87" s="8">
        <f t="shared" si="289"/>
        <v>7.9261442211503175</v>
      </c>
      <c r="CU87" s="2">
        <f t="shared" si="289"/>
        <v>7.933878836875861</v>
      </c>
      <c r="CV87" s="7">
        <f t="shared" si="289"/>
        <v>7.899974841357885</v>
      </c>
      <c r="CW87" s="8">
        <f t="shared" si="289"/>
        <v>7.6278250440857649</v>
      </c>
      <c r="CX87" s="2">
        <f t="shared" si="289"/>
        <v>7.7481575230999411</v>
      </c>
      <c r="CY87" s="2">
        <f t="shared" ref="CY87:DB87" si="290">CY31/CY55*100</f>
        <v>7.7501789642286614</v>
      </c>
      <c r="CZ87" s="2">
        <f t="shared" ref="CZ87:DA87" si="291">CZ31/CZ55*100</f>
        <v>7.5279843642325694</v>
      </c>
      <c r="DA87" s="2">
        <f t="shared" si="291"/>
        <v>7.5712146456819678</v>
      </c>
      <c r="DB87" s="2">
        <f t="shared" si="290"/>
        <v>7.4055473116122972</v>
      </c>
      <c r="DC87" s="2">
        <f t="shared" ref="DC87:DD87" si="292">DC31/DC55*100</f>
        <v>7.380554065680184</v>
      </c>
      <c r="DD87" s="2">
        <f t="shared" si="292"/>
        <v>7.4626075528357649</v>
      </c>
      <c r="DE87" s="63">
        <f t="shared" ref="DE87" si="293">DE31/DE55*100</f>
        <v>7.2864029250240341</v>
      </c>
      <c r="DF87" s="63">
        <f t="shared" ref="DF87:DI87" si="294">DF31/DF55*100</f>
        <v>7.348377891221169</v>
      </c>
      <c r="DG87" s="63">
        <f t="shared" ref="DG87:DH87" si="295">DG31/DG55*100</f>
        <v>7.3520960491055662</v>
      </c>
      <c r="DH87" s="63">
        <f t="shared" si="295"/>
        <v>7.3096544697661301</v>
      </c>
      <c r="DI87" s="63">
        <f t="shared" si="294"/>
        <v>7.2580140703438811</v>
      </c>
    </row>
    <row r="88" spans="1:113" x14ac:dyDescent="0.25">
      <c r="A88" s="68"/>
      <c r="B88" s="8"/>
      <c r="C88" s="8"/>
      <c r="D88" s="8"/>
      <c r="E88" s="8"/>
      <c r="F88" s="9"/>
      <c r="G88" s="9"/>
      <c r="H88" s="9"/>
      <c r="I88" s="9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9"/>
      <c r="BI88" s="2"/>
      <c r="BJ88" s="8"/>
      <c r="BK88" s="50"/>
      <c r="BL88" s="63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8"/>
      <c r="CT88" s="8"/>
      <c r="CU88" s="2"/>
      <c r="CV88" s="7"/>
      <c r="CW88" s="8"/>
      <c r="CX88" s="2"/>
      <c r="CY88" s="2"/>
      <c r="CZ88" s="2"/>
      <c r="DA88" s="2"/>
      <c r="DB88" s="2"/>
      <c r="DC88" s="2"/>
      <c r="DD88" s="2"/>
      <c r="DE88" s="63"/>
      <c r="DF88" s="63"/>
      <c r="DG88" s="63"/>
      <c r="DH88" s="63"/>
      <c r="DI88" s="63"/>
    </row>
    <row r="89" spans="1:113" x14ac:dyDescent="0.25">
      <c r="A89" s="129" t="s">
        <v>13</v>
      </c>
      <c r="B89" s="50">
        <f t="shared" ref="B89:G89" si="296">SUM(B91:B95)</f>
        <v>28.583287879957169</v>
      </c>
      <c r="C89" s="50">
        <f t="shared" si="296"/>
        <v>29.6180932124905</v>
      </c>
      <c r="D89" s="50">
        <f t="shared" si="296"/>
        <v>31.300221520465108</v>
      </c>
      <c r="E89" s="50">
        <f t="shared" si="296"/>
        <v>32.243168209301601</v>
      </c>
      <c r="F89" s="51">
        <f t="shared" si="296"/>
        <v>33.263378441263285</v>
      </c>
      <c r="G89" s="51">
        <f t="shared" si="296"/>
        <v>31.699694656521949</v>
      </c>
      <c r="H89" s="51">
        <f t="shared" ref="H89:O89" si="297">SUM(H91:H95)</f>
        <v>32.414954064304965</v>
      </c>
      <c r="I89" s="51">
        <f t="shared" si="297"/>
        <v>31.57065271889121</v>
      </c>
      <c r="J89" s="50">
        <f t="shared" si="297"/>
        <v>30.711208202199778</v>
      </c>
      <c r="K89" s="50">
        <f t="shared" si="297"/>
        <v>30.816411764679533</v>
      </c>
      <c r="L89" s="50">
        <f t="shared" si="297"/>
        <v>30.913954186710747</v>
      </c>
      <c r="M89" s="50">
        <f t="shared" si="297"/>
        <v>30.983732764792624</v>
      </c>
      <c r="N89" s="50">
        <f t="shared" si="297"/>
        <v>30.637901930046333</v>
      </c>
      <c r="O89" s="50">
        <f t="shared" si="297"/>
        <v>30.597930560681565</v>
      </c>
      <c r="P89" s="50">
        <f t="shared" ref="P89:Y89" si="298">SUM(P91:P95)</f>
        <v>30.717474890299407</v>
      </c>
      <c r="Q89" s="50">
        <f t="shared" si="298"/>
        <v>30.729938235764592</v>
      </c>
      <c r="R89" s="50">
        <f t="shared" si="298"/>
        <v>31.046895067974887</v>
      </c>
      <c r="S89" s="50">
        <f t="shared" si="298"/>
        <v>31.245767585955392</v>
      </c>
      <c r="T89" s="50">
        <f t="shared" si="298"/>
        <v>31.184887799861812</v>
      </c>
      <c r="U89" s="50">
        <f t="shared" si="298"/>
        <v>30.929510971891681</v>
      </c>
      <c r="V89" s="50">
        <f t="shared" si="298"/>
        <v>30.927993189131978</v>
      </c>
      <c r="W89" s="50">
        <f t="shared" si="298"/>
        <v>30.920052023127475</v>
      </c>
      <c r="X89" s="50">
        <f t="shared" si="298"/>
        <v>29.565695771819009</v>
      </c>
      <c r="Y89" s="50">
        <f t="shared" si="298"/>
        <v>28.043363638954599</v>
      </c>
      <c r="Z89" s="50">
        <f t="shared" ref="Z89:AE89" si="299">SUM(Z91:Z95)</f>
        <v>22.535770936518723</v>
      </c>
      <c r="AA89" s="50">
        <f t="shared" si="299"/>
        <v>28.043368634282047</v>
      </c>
      <c r="AB89" s="50">
        <f t="shared" si="299"/>
        <v>32.687164161054923</v>
      </c>
      <c r="AC89" s="50">
        <f t="shared" si="299"/>
        <v>32.582284628050317</v>
      </c>
      <c r="AD89" s="52">
        <f t="shared" si="299"/>
        <v>36.067464852405124</v>
      </c>
      <c r="AE89" s="52">
        <f t="shared" si="299"/>
        <v>36.379491026082803</v>
      </c>
      <c r="AF89" s="52">
        <f>SUM(AF91:AF95)</f>
        <v>35.259503880416808</v>
      </c>
      <c r="AG89" s="52">
        <f>SUM(AG91:AG95)</f>
        <v>36.028072512817324</v>
      </c>
      <c r="AH89" s="52">
        <f>SUM(AH91:AH95)</f>
        <v>31.828229794854042</v>
      </c>
      <c r="AI89" s="52">
        <f t="shared" ref="AI89:AV89" si="300">SUM(AI91:AI95)</f>
        <v>29.202664338268676</v>
      </c>
      <c r="AJ89" s="52">
        <f t="shared" si="300"/>
        <v>29.199411527568241</v>
      </c>
      <c r="AK89" s="52">
        <f t="shared" si="300"/>
        <v>29.445714290413704</v>
      </c>
      <c r="AL89" s="52">
        <f t="shared" si="300"/>
        <v>29.932274144568453</v>
      </c>
      <c r="AM89" s="52">
        <f t="shared" si="300"/>
        <v>29.927503226433252</v>
      </c>
      <c r="AN89" s="52">
        <f t="shared" si="300"/>
        <v>29.275649312753536</v>
      </c>
      <c r="AO89" s="52">
        <f t="shared" si="300"/>
        <v>28.832021760069011</v>
      </c>
      <c r="AP89" s="52">
        <f t="shared" si="300"/>
        <v>28.742578111956544</v>
      </c>
      <c r="AQ89" s="52">
        <f t="shared" si="300"/>
        <v>29.06455757877891</v>
      </c>
      <c r="AR89" s="52">
        <f t="shared" si="300"/>
        <v>29.522924120171343</v>
      </c>
      <c r="AS89" s="52">
        <f t="shared" si="300"/>
        <v>29.064941831418626</v>
      </c>
      <c r="AT89" s="52">
        <f t="shared" si="300"/>
        <v>28.986652356820272</v>
      </c>
      <c r="AU89" s="52">
        <f t="shared" si="300"/>
        <v>32.047372820241478</v>
      </c>
      <c r="AV89" s="52">
        <f t="shared" si="300"/>
        <v>31.169589881430838</v>
      </c>
      <c r="AW89" s="52">
        <f t="shared" ref="AW89:BB89" si="301">SUM(AW91:AW95)</f>
        <v>29.180471761233346</v>
      </c>
      <c r="AX89" s="52">
        <f t="shared" si="301"/>
        <v>29.128671457666972</v>
      </c>
      <c r="AY89" s="52">
        <f t="shared" si="301"/>
        <v>29.168062386699241</v>
      </c>
      <c r="AZ89" s="52">
        <f t="shared" si="301"/>
        <v>32.371207543362964</v>
      </c>
      <c r="BA89" s="52">
        <f t="shared" si="301"/>
        <v>29.615110887156842</v>
      </c>
      <c r="BB89" s="52">
        <f t="shared" si="301"/>
        <v>32.866646307814257</v>
      </c>
      <c r="BC89" s="52">
        <f t="shared" ref="BC89:BI89" si="302">SUM(BC91:BC95)</f>
        <v>30.271988706235927</v>
      </c>
      <c r="BD89" s="52">
        <f t="shared" si="302"/>
        <v>30.183738304475575</v>
      </c>
      <c r="BE89" s="52">
        <f t="shared" si="302"/>
        <v>32.834626840975666</v>
      </c>
      <c r="BF89" s="52">
        <f t="shared" si="302"/>
        <v>32.74154656325728</v>
      </c>
      <c r="BG89" s="52">
        <f t="shared" si="302"/>
        <v>31.066345298410113</v>
      </c>
      <c r="BH89" s="75">
        <f t="shared" si="302"/>
        <v>31.029556408980973</v>
      </c>
      <c r="BI89" s="102">
        <f t="shared" si="302"/>
        <v>30.682602282150729</v>
      </c>
      <c r="BJ89" s="52">
        <f t="shared" ref="BJ89:CX89" si="303">SUM(BJ91:BJ95)</f>
        <v>28.957919199932785</v>
      </c>
      <c r="BK89" s="52">
        <f t="shared" si="303"/>
        <v>27.071639513620624</v>
      </c>
      <c r="BL89" s="76">
        <f t="shared" si="303"/>
        <v>28.52868715191947</v>
      </c>
      <c r="BM89" s="102">
        <f t="shared" si="303"/>
        <v>31.018392093074841</v>
      </c>
      <c r="BN89" s="102">
        <f t="shared" si="303"/>
        <v>30.853400112442937</v>
      </c>
      <c r="BO89" s="102">
        <f t="shared" si="303"/>
        <v>30.75864700679276</v>
      </c>
      <c r="BP89" s="102">
        <f t="shared" si="303"/>
        <v>30.756457175739826</v>
      </c>
      <c r="BQ89" s="102">
        <f t="shared" si="303"/>
        <v>30.658580552001602</v>
      </c>
      <c r="BR89" s="102">
        <f t="shared" si="303"/>
        <v>30.805837319723047</v>
      </c>
      <c r="BS89" s="102">
        <f t="shared" si="303"/>
        <v>30.911631993758572</v>
      </c>
      <c r="BT89" s="102">
        <f t="shared" si="303"/>
        <v>30.84530647043945</v>
      </c>
      <c r="BU89" s="102">
        <f t="shared" si="303"/>
        <v>30.697026120351524</v>
      </c>
      <c r="BV89" s="102">
        <f t="shared" si="303"/>
        <v>30.791718578886073</v>
      </c>
      <c r="BW89" s="102">
        <f t="shared" si="303"/>
        <v>30.682602282150729</v>
      </c>
      <c r="BX89" s="102">
        <f t="shared" si="303"/>
        <v>31.029556408980973</v>
      </c>
      <c r="BY89" s="102">
        <f t="shared" si="303"/>
        <v>30.115423094287756</v>
      </c>
      <c r="BZ89" s="102">
        <f t="shared" si="303"/>
        <v>29.650209249203598</v>
      </c>
      <c r="CA89" s="102">
        <f t="shared" si="303"/>
        <v>30.75864700679276</v>
      </c>
      <c r="CB89" s="102">
        <f t="shared" si="303"/>
        <v>29.882678834943167</v>
      </c>
      <c r="CC89" s="102">
        <f t="shared" si="303"/>
        <v>29.534081806255287</v>
      </c>
      <c r="CD89" s="102">
        <f t="shared" si="303"/>
        <v>29.604856800749374</v>
      </c>
      <c r="CE89" s="102">
        <f t="shared" si="303"/>
        <v>29.752005883338516</v>
      </c>
      <c r="CF89" s="102">
        <f t="shared" si="303"/>
        <v>29.812971725245255</v>
      </c>
      <c r="CG89" s="102">
        <f t="shared" si="303"/>
        <v>29.490906404033627</v>
      </c>
      <c r="CH89" s="102">
        <f t="shared" si="303"/>
        <v>29.468728231302887</v>
      </c>
      <c r="CI89" s="102">
        <f t="shared" si="303"/>
        <v>29.296897036495132</v>
      </c>
      <c r="CJ89" s="102">
        <f t="shared" si="303"/>
        <v>29.111403300772945</v>
      </c>
      <c r="CK89" s="102">
        <f t="shared" si="303"/>
        <v>28.957919199932785</v>
      </c>
      <c r="CL89" s="102">
        <f t="shared" si="303"/>
        <v>28.950820340120281</v>
      </c>
      <c r="CM89" s="102">
        <f t="shared" si="303"/>
        <v>28.667978687083963</v>
      </c>
      <c r="CN89" s="102">
        <f t="shared" si="303"/>
        <v>28.654780863975816</v>
      </c>
      <c r="CO89" s="102">
        <f t="shared" si="303"/>
        <v>28.477763502236698</v>
      </c>
      <c r="CP89" s="102">
        <f t="shared" si="303"/>
        <v>28.215166254645109</v>
      </c>
      <c r="CQ89" s="102">
        <f t="shared" si="303"/>
        <v>27.868512060285589</v>
      </c>
      <c r="CR89" s="102">
        <f t="shared" si="303"/>
        <v>27.972988858180106</v>
      </c>
      <c r="CS89" s="52">
        <f t="shared" si="303"/>
        <v>27.930617362336687</v>
      </c>
      <c r="CT89" s="52">
        <f t="shared" si="303"/>
        <v>28.173446859031522</v>
      </c>
      <c r="CU89" s="102">
        <f t="shared" si="303"/>
        <v>28.084882810324267</v>
      </c>
      <c r="CV89" s="126">
        <f t="shared" si="303"/>
        <v>28.055538503012173</v>
      </c>
      <c r="CW89" s="52">
        <f t="shared" si="303"/>
        <v>27.071639513620624</v>
      </c>
      <c r="CX89" s="102">
        <f t="shared" si="303"/>
        <v>27.711982802955681</v>
      </c>
      <c r="CY89" s="102">
        <f t="shared" ref="CY89:DB89" si="304">SUM(CY91:CY95)</f>
        <v>27.662770136650035</v>
      </c>
      <c r="CZ89" s="102">
        <f t="shared" ref="CZ89:DA89" si="305">SUM(CZ91:CZ95)</f>
        <v>29.463704761398244</v>
      </c>
      <c r="DA89" s="102">
        <f t="shared" si="305"/>
        <v>29.538019583596974</v>
      </c>
      <c r="DB89" s="102">
        <f t="shared" si="304"/>
        <v>28.71878037402956</v>
      </c>
      <c r="DC89" s="102">
        <f t="shared" ref="DC89:DD89" si="306">SUM(DC91:DC95)</f>
        <v>28.645828676262333</v>
      </c>
      <c r="DD89" s="102">
        <f t="shared" si="306"/>
        <v>29.282230225029142</v>
      </c>
      <c r="DE89" s="76">
        <f t="shared" ref="DE89" si="307">SUM(DE91:DE95)</f>
        <v>28.539122711964012</v>
      </c>
      <c r="DF89" s="76">
        <f t="shared" ref="DF89:DI89" si="308">SUM(DF91:DF95)</f>
        <v>28.684467109050665</v>
      </c>
      <c r="DG89" s="76">
        <f t="shared" ref="DG89:DH89" si="309">SUM(DG91:DG95)</f>
        <v>28.659252265525254</v>
      </c>
      <c r="DH89" s="76">
        <f t="shared" si="309"/>
        <v>28.599509085631031</v>
      </c>
      <c r="DI89" s="76">
        <f t="shared" si="308"/>
        <v>28.52868715191947</v>
      </c>
    </row>
    <row r="90" spans="1:113" x14ac:dyDescent="0.25">
      <c r="A90" s="69" t="s">
        <v>0</v>
      </c>
      <c r="B90" s="8"/>
      <c r="C90" s="8"/>
      <c r="D90" s="8"/>
      <c r="E90" s="8"/>
      <c r="F90" s="9"/>
      <c r="G90" s="9"/>
      <c r="H90" s="9"/>
      <c r="I90" s="9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9"/>
      <c r="BI90" s="2"/>
      <c r="BJ90" s="8"/>
      <c r="BK90" s="32"/>
      <c r="BL90" s="63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8"/>
      <c r="CT90" s="8"/>
      <c r="CU90" s="2"/>
      <c r="CV90" s="7"/>
      <c r="CW90" s="8"/>
      <c r="CX90" s="2"/>
      <c r="CY90" s="2"/>
      <c r="CZ90" s="2"/>
      <c r="DA90" s="2"/>
      <c r="DB90" s="2"/>
      <c r="DC90" s="2"/>
      <c r="DD90" s="2"/>
      <c r="DE90" s="63"/>
      <c r="DF90" s="63"/>
      <c r="DG90" s="63"/>
      <c r="DH90" s="63"/>
      <c r="DI90" s="63"/>
    </row>
    <row r="91" spans="1:113" ht="18" x14ac:dyDescent="0.25">
      <c r="A91" s="69" t="s">
        <v>14</v>
      </c>
      <c r="B91" s="32">
        <f t="shared" ref="B91:AG91" si="310">B35/B55*100</f>
        <v>17.529962573847293</v>
      </c>
      <c r="C91" s="32">
        <f t="shared" si="310"/>
        <v>16.780734978209544</v>
      </c>
      <c r="D91" s="32">
        <f t="shared" si="310"/>
        <v>16.251590627845619</v>
      </c>
      <c r="E91" s="32">
        <f t="shared" si="310"/>
        <v>16.050553635669978</v>
      </c>
      <c r="F91" s="33">
        <f t="shared" si="310"/>
        <v>16.080096463353186</v>
      </c>
      <c r="G91" s="33">
        <f t="shared" si="310"/>
        <v>14.402690868308285</v>
      </c>
      <c r="H91" s="33">
        <f t="shared" si="310"/>
        <v>15.299759606934845</v>
      </c>
      <c r="I91" s="33">
        <f t="shared" si="310"/>
        <v>14.337044816175492</v>
      </c>
      <c r="J91" s="32">
        <f t="shared" si="310"/>
        <v>14.333045335493516</v>
      </c>
      <c r="K91" s="32">
        <f t="shared" si="310"/>
        <v>14.264258336285826</v>
      </c>
      <c r="L91" s="32">
        <f t="shared" si="310"/>
        <v>14.283736462645798</v>
      </c>
      <c r="M91" s="32">
        <f t="shared" si="310"/>
        <v>14.34040510118734</v>
      </c>
      <c r="N91" s="32">
        <f t="shared" si="310"/>
        <v>13.793504564024051</v>
      </c>
      <c r="O91" s="32">
        <f t="shared" si="310"/>
        <v>13.700163171614719</v>
      </c>
      <c r="P91" s="32">
        <f t="shared" si="310"/>
        <v>13.766222224582897</v>
      </c>
      <c r="Q91" s="32">
        <f t="shared" si="310"/>
        <v>13.836719201973407</v>
      </c>
      <c r="R91" s="32">
        <f t="shared" si="310"/>
        <v>13.95908815773125</v>
      </c>
      <c r="S91" s="32">
        <f t="shared" si="310"/>
        <v>13.963391635467925</v>
      </c>
      <c r="T91" s="32">
        <f t="shared" si="310"/>
        <v>13.95183642843646</v>
      </c>
      <c r="U91" s="32">
        <f t="shared" si="310"/>
        <v>13.791321318381003</v>
      </c>
      <c r="V91" s="32">
        <f t="shared" si="310"/>
        <v>13.757674764562431</v>
      </c>
      <c r="W91" s="32">
        <f t="shared" si="310"/>
        <v>13.748658695479618</v>
      </c>
      <c r="X91" s="32">
        <f t="shared" si="310"/>
        <v>12.411999383107913</v>
      </c>
      <c r="Y91" s="32">
        <f t="shared" si="310"/>
        <v>4.9304407615356114</v>
      </c>
      <c r="Z91" s="32">
        <f t="shared" si="310"/>
        <v>9.3416771875303475</v>
      </c>
      <c r="AA91" s="32">
        <f t="shared" si="310"/>
        <v>4.9304416397885333</v>
      </c>
      <c r="AB91" s="32">
        <f t="shared" si="310"/>
        <v>4.8847040538512267</v>
      </c>
      <c r="AC91" s="32">
        <f t="shared" si="310"/>
        <v>4.795060302736756</v>
      </c>
      <c r="AD91" s="8">
        <f t="shared" si="310"/>
        <v>4.8150064543934343</v>
      </c>
      <c r="AE91" s="8">
        <f t="shared" si="310"/>
        <v>4.9373857453595198</v>
      </c>
      <c r="AF91" s="8">
        <f t="shared" si="310"/>
        <v>4.9604378825394413</v>
      </c>
      <c r="AG91" s="8">
        <f t="shared" si="310"/>
        <v>4.8977859823732919</v>
      </c>
      <c r="AH91" s="8">
        <f t="shared" ref="AH91:DB91" si="311">AH35/AH55*100</f>
        <v>5.2150613276024522</v>
      </c>
      <c r="AI91" s="8">
        <f t="shared" si="311"/>
        <v>0.16163027722607642</v>
      </c>
      <c r="AJ91" s="8">
        <f t="shared" si="311"/>
        <v>0.16051839191775275</v>
      </c>
      <c r="AK91" s="8">
        <f t="shared" si="311"/>
        <v>0.15790830993848826</v>
      </c>
      <c r="AL91" s="8">
        <f t="shared" si="311"/>
        <v>0.15503845202961924</v>
      </c>
      <c r="AM91" s="8">
        <f t="shared" si="311"/>
        <v>0.15462670804479817</v>
      </c>
      <c r="AN91" s="8">
        <f t="shared" si="311"/>
        <v>0.15409591837913647</v>
      </c>
      <c r="AO91" s="8">
        <f t="shared" si="311"/>
        <v>0.15219703118116301</v>
      </c>
      <c r="AP91" s="8">
        <f t="shared" si="311"/>
        <v>0.15089586269257799</v>
      </c>
      <c r="AQ91" s="8">
        <f t="shared" si="311"/>
        <v>0.15497188446810742</v>
      </c>
      <c r="AR91" s="8">
        <f t="shared" si="311"/>
        <v>0.15193062524490653</v>
      </c>
      <c r="AS91" s="8">
        <f t="shared" si="311"/>
        <v>0.15358570913833822</v>
      </c>
      <c r="AT91" s="8">
        <f t="shared" si="311"/>
        <v>0.15502121479334563</v>
      </c>
      <c r="AU91" s="60">
        <f t="shared" si="311"/>
        <v>0</v>
      </c>
      <c r="AV91" s="61">
        <f t="shared" si="311"/>
        <v>0</v>
      </c>
      <c r="AW91" s="61">
        <f t="shared" si="311"/>
        <v>0</v>
      </c>
      <c r="AX91" s="61">
        <f t="shared" si="311"/>
        <v>0</v>
      </c>
      <c r="AY91" s="61">
        <f t="shared" si="311"/>
        <v>0</v>
      </c>
      <c r="AZ91" s="61">
        <f t="shared" si="311"/>
        <v>0</v>
      </c>
      <c r="BA91" s="61">
        <f t="shared" si="311"/>
        <v>0</v>
      </c>
      <c r="BB91" s="61">
        <f t="shared" si="311"/>
        <v>0</v>
      </c>
      <c r="BC91" s="61">
        <f t="shared" si="311"/>
        <v>0</v>
      </c>
      <c r="BD91" s="61">
        <f t="shared" si="311"/>
        <v>0</v>
      </c>
      <c r="BE91" s="61">
        <f t="shared" si="311"/>
        <v>0</v>
      </c>
      <c r="BF91" s="61">
        <f t="shared" si="311"/>
        <v>0</v>
      </c>
      <c r="BG91" s="61">
        <f t="shared" si="311"/>
        <v>0</v>
      </c>
      <c r="BH91" s="58">
        <f t="shared" si="311"/>
        <v>0</v>
      </c>
      <c r="BI91" s="58">
        <f t="shared" si="311"/>
        <v>0</v>
      </c>
      <c r="BJ91" s="60">
        <f t="shared" si="311"/>
        <v>0</v>
      </c>
      <c r="BK91" s="60">
        <f t="shared" si="311"/>
        <v>0</v>
      </c>
      <c r="BL91" s="70">
        <f t="shared" si="311"/>
        <v>0</v>
      </c>
      <c r="BM91" s="58">
        <f t="shared" si="311"/>
        <v>0</v>
      </c>
      <c r="BN91" s="58">
        <f t="shared" si="311"/>
        <v>0</v>
      </c>
      <c r="BO91" s="58">
        <f t="shared" si="311"/>
        <v>0</v>
      </c>
      <c r="BP91" s="58">
        <f t="shared" si="311"/>
        <v>0</v>
      </c>
      <c r="BQ91" s="58">
        <f t="shared" si="311"/>
        <v>0</v>
      </c>
      <c r="BR91" s="58">
        <f t="shared" si="311"/>
        <v>0</v>
      </c>
      <c r="BS91" s="58">
        <f t="shared" si="311"/>
        <v>0</v>
      </c>
      <c r="BT91" s="58">
        <f t="shared" si="311"/>
        <v>0</v>
      </c>
      <c r="BU91" s="58">
        <f t="shared" si="311"/>
        <v>0</v>
      </c>
      <c r="BV91" s="58">
        <f t="shared" si="311"/>
        <v>0</v>
      </c>
      <c r="BW91" s="58">
        <f t="shared" si="311"/>
        <v>0</v>
      </c>
      <c r="BX91" s="58">
        <f t="shared" si="311"/>
        <v>0</v>
      </c>
      <c r="BY91" s="58">
        <f t="shared" si="311"/>
        <v>0</v>
      </c>
      <c r="BZ91" s="58">
        <f t="shared" si="311"/>
        <v>0</v>
      </c>
      <c r="CA91" s="58">
        <f t="shared" si="311"/>
        <v>0</v>
      </c>
      <c r="CB91" s="58">
        <f t="shared" si="311"/>
        <v>0</v>
      </c>
      <c r="CC91" s="58">
        <f t="shared" si="311"/>
        <v>0</v>
      </c>
      <c r="CD91" s="58">
        <f t="shared" si="311"/>
        <v>0</v>
      </c>
      <c r="CE91" s="58">
        <f t="shared" si="311"/>
        <v>0</v>
      </c>
      <c r="CF91" s="58">
        <f t="shared" si="311"/>
        <v>0</v>
      </c>
      <c r="CG91" s="58">
        <f t="shared" si="311"/>
        <v>0</v>
      </c>
      <c r="CH91" s="58">
        <f t="shared" si="311"/>
        <v>0</v>
      </c>
      <c r="CI91" s="58">
        <f t="shared" si="311"/>
        <v>0</v>
      </c>
      <c r="CJ91" s="58">
        <f t="shared" si="311"/>
        <v>0</v>
      </c>
      <c r="CK91" s="58">
        <f t="shared" si="311"/>
        <v>0</v>
      </c>
      <c r="CL91" s="58">
        <f t="shared" si="311"/>
        <v>0</v>
      </c>
      <c r="CM91" s="58">
        <f t="shared" si="311"/>
        <v>0</v>
      </c>
      <c r="CN91" s="58">
        <f t="shared" si="311"/>
        <v>0</v>
      </c>
      <c r="CO91" s="58">
        <f t="shared" si="311"/>
        <v>0</v>
      </c>
      <c r="CP91" s="58">
        <f t="shared" si="311"/>
        <v>0</v>
      </c>
      <c r="CQ91" s="58">
        <f t="shared" si="311"/>
        <v>0</v>
      </c>
      <c r="CR91" s="58">
        <f t="shared" si="311"/>
        <v>0</v>
      </c>
      <c r="CS91" s="60">
        <f t="shared" si="311"/>
        <v>0</v>
      </c>
      <c r="CT91" s="60">
        <f t="shared" si="311"/>
        <v>0</v>
      </c>
      <c r="CU91" s="58">
        <f t="shared" si="311"/>
        <v>0</v>
      </c>
      <c r="CV91" s="61">
        <f t="shared" si="311"/>
        <v>0</v>
      </c>
      <c r="CW91" s="60">
        <f t="shared" si="311"/>
        <v>0</v>
      </c>
      <c r="CX91" s="58">
        <f t="shared" si="311"/>
        <v>0</v>
      </c>
      <c r="CY91" s="58">
        <f t="shared" ref="CY91:DA91" si="312">CY35/CY55*100</f>
        <v>0</v>
      </c>
      <c r="CZ91" s="58">
        <f t="shared" si="312"/>
        <v>0</v>
      </c>
      <c r="DA91" s="58">
        <f t="shared" si="312"/>
        <v>0</v>
      </c>
      <c r="DB91" s="58">
        <f t="shared" si="311"/>
        <v>0</v>
      </c>
      <c r="DC91" s="58">
        <f t="shared" ref="DC91:DD91" si="313">DC35/DC55*100</f>
        <v>0</v>
      </c>
      <c r="DD91" s="58">
        <f t="shared" si="313"/>
        <v>0</v>
      </c>
      <c r="DE91" s="70">
        <f t="shared" ref="DE91" si="314">DE35/DE55*100</f>
        <v>0</v>
      </c>
      <c r="DF91" s="70">
        <f t="shared" ref="DF91:DI91" si="315">DF35/DF55*100</f>
        <v>0</v>
      </c>
      <c r="DG91" s="70">
        <f t="shared" ref="DG91:DH91" si="316">DG35/DG55*100</f>
        <v>0</v>
      </c>
      <c r="DH91" s="70">
        <f t="shared" si="316"/>
        <v>0</v>
      </c>
      <c r="DI91" s="70">
        <f t="shared" si="315"/>
        <v>0</v>
      </c>
    </row>
    <row r="92" spans="1:113" ht="18" x14ac:dyDescent="0.25">
      <c r="A92" s="69" t="s">
        <v>15</v>
      </c>
      <c r="B92" s="32">
        <f t="shared" ref="B92:AG92" si="317">B36/B55*100</f>
        <v>0.80555619645542087</v>
      </c>
      <c r="C92" s="32">
        <f t="shared" si="317"/>
        <v>0.75115019980796283</v>
      </c>
      <c r="D92" s="32">
        <f t="shared" si="317"/>
        <v>0.68839162716850733</v>
      </c>
      <c r="E92" s="32">
        <f t="shared" si="317"/>
        <v>0.65658508938437987</v>
      </c>
      <c r="F92" s="33">
        <f t="shared" si="317"/>
        <v>0.64266587994528968</v>
      </c>
      <c r="G92" s="33">
        <f t="shared" si="317"/>
        <v>0.61268646734627963</v>
      </c>
      <c r="H92" s="33">
        <f t="shared" si="317"/>
        <v>0.59918021537047161</v>
      </c>
      <c r="I92" s="33">
        <f t="shared" si="317"/>
        <v>0.6014350982224157</v>
      </c>
      <c r="J92" s="32">
        <f t="shared" si="317"/>
        <v>0.59697971086508139</v>
      </c>
      <c r="K92" s="32">
        <f t="shared" si="317"/>
        <v>0.58957515638724334</v>
      </c>
      <c r="L92" s="32">
        <f t="shared" si="317"/>
        <v>0.58317219224447692</v>
      </c>
      <c r="M92" s="32">
        <f t="shared" si="317"/>
        <v>0.58289614263673517</v>
      </c>
      <c r="N92" s="32">
        <f t="shared" si="317"/>
        <v>0.57909149059588505</v>
      </c>
      <c r="O92" s="32">
        <f t="shared" si="317"/>
        <v>0.58289047149660722</v>
      </c>
      <c r="P92" s="32">
        <f t="shared" si="317"/>
        <v>0.58514108905616125</v>
      </c>
      <c r="Q92" s="32">
        <f t="shared" si="317"/>
        <v>0.58768530379658646</v>
      </c>
      <c r="R92" s="32">
        <f t="shared" si="317"/>
        <v>0.59201045021364862</v>
      </c>
      <c r="S92" s="32">
        <f t="shared" si="317"/>
        <v>0.58490064724923219</v>
      </c>
      <c r="T92" s="32">
        <f t="shared" si="317"/>
        <v>0.58915776102479267</v>
      </c>
      <c r="U92" s="32">
        <f t="shared" si="317"/>
        <v>0.57418015432914749</v>
      </c>
      <c r="V92" s="32">
        <f t="shared" si="317"/>
        <v>0.56935017369510366</v>
      </c>
      <c r="W92" s="32">
        <f t="shared" si="317"/>
        <v>0.56866912166884453</v>
      </c>
      <c r="X92" s="32">
        <f t="shared" si="317"/>
        <v>0.56108264497653648</v>
      </c>
      <c r="Y92" s="32">
        <f t="shared" si="317"/>
        <v>0</v>
      </c>
      <c r="Z92" s="32">
        <f t="shared" si="317"/>
        <v>0</v>
      </c>
      <c r="AA92" s="32">
        <f t="shared" si="317"/>
        <v>0</v>
      </c>
      <c r="AB92" s="32">
        <f t="shared" si="317"/>
        <v>0</v>
      </c>
      <c r="AC92" s="32">
        <f t="shared" si="317"/>
        <v>0</v>
      </c>
      <c r="AD92" s="8">
        <f t="shared" si="317"/>
        <v>0</v>
      </c>
      <c r="AE92" s="8">
        <f t="shared" si="317"/>
        <v>0</v>
      </c>
      <c r="AF92" s="8">
        <f t="shared" si="317"/>
        <v>0</v>
      </c>
      <c r="AG92" s="8">
        <f t="shared" si="317"/>
        <v>0</v>
      </c>
      <c r="AH92" s="61">
        <f t="shared" ref="AH92:BH92" si="318">AH36/AH55*100</f>
        <v>0</v>
      </c>
      <c r="AI92" s="61">
        <f t="shared" si="318"/>
        <v>0</v>
      </c>
      <c r="AJ92" s="61">
        <f t="shared" si="318"/>
        <v>0</v>
      </c>
      <c r="AK92" s="61">
        <f t="shared" si="318"/>
        <v>0</v>
      </c>
      <c r="AL92" s="61">
        <f t="shared" si="318"/>
        <v>0</v>
      </c>
      <c r="AM92" s="61">
        <f t="shared" si="318"/>
        <v>0</v>
      </c>
      <c r="AN92" s="61">
        <f t="shared" si="318"/>
        <v>0</v>
      </c>
      <c r="AO92" s="61">
        <f t="shared" si="318"/>
        <v>0</v>
      </c>
      <c r="AP92" s="61">
        <f t="shared" si="318"/>
        <v>0</v>
      </c>
      <c r="AQ92" s="61">
        <f t="shared" si="318"/>
        <v>0</v>
      </c>
      <c r="AR92" s="61">
        <f t="shared" si="318"/>
        <v>0</v>
      </c>
      <c r="AS92" s="61">
        <f t="shared" si="318"/>
        <v>0</v>
      </c>
      <c r="AT92" s="61">
        <f t="shared" si="318"/>
        <v>0</v>
      </c>
      <c r="AU92" s="60">
        <f t="shared" si="318"/>
        <v>0</v>
      </c>
      <c r="AV92" s="61">
        <f t="shared" si="318"/>
        <v>0</v>
      </c>
      <c r="AW92" s="61">
        <f t="shared" si="318"/>
        <v>0</v>
      </c>
      <c r="AX92" s="61">
        <f t="shared" si="318"/>
        <v>0</v>
      </c>
      <c r="AY92" s="61">
        <f t="shared" si="318"/>
        <v>0</v>
      </c>
      <c r="AZ92" s="61">
        <f t="shared" si="318"/>
        <v>0</v>
      </c>
      <c r="BA92" s="61">
        <f t="shared" si="318"/>
        <v>0</v>
      </c>
      <c r="BB92" s="61">
        <f t="shared" si="318"/>
        <v>0</v>
      </c>
      <c r="BC92" s="61">
        <f t="shared" si="318"/>
        <v>0</v>
      </c>
      <c r="BD92" s="61">
        <f t="shared" si="318"/>
        <v>0</v>
      </c>
      <c r="BE92" s="61">
        <f t="shared" si="318"/>
        <v>0</v>
      </c>
      <c r="BF92" s="61">
        <f t="shared" si="318"/>
        <v>0</v>
      </c>
      <c r="BG92" s="61">
        <f>BG36/BG55*100</f>
        <v>0</v>
      </c>
      <c r="BH92" s="58">
        <f t="shared" si="318"/>
        <v>0</v>
      </c>
      <c r="BI92" s="58">
        <f>BI36/BI55*100</f>
        <v>0</v>
      </c>
      <c r="BJ92" s="60">
        <f t="shared" ref="BJ92:CX92" si="319">BJ36/BJ55*100</f>
        <v>0</v>
      </c>
      <c r="BK92" s="60">
        <f t="shared" si="319"/>
        <v>0</v>
      </c>
      <c r="BL92" s="70">
        <f t="shared" si="319"/>
        <v>0</v>
      </c>
      <c r="BM92" s="58">
        <f t="shared" si="319"/>
        <v>0</v>
      </c>
      <c r="BN92" s="58">
        <f t="shared" si="319"/>
        <v>0</v>
      </c>
      <c r="BO92" s="58">
        <f t="shared" si="319"/>
        <v>0</v>
      </c>
      <c r="BP92" s="58">
        <f t="shared" si="319"/>
        <v>0</v>
      </c>
      <c r="BQ92" s="58">
        <f t="shared" si="319"/>
        <v>0</v>
      </c>
      <c r="BR92" s="58">
        <f t="shared" si="319"/>
        <v>0</v>
      </c>
      <c r="BS92" s="58">
        <f t="shared" si="319"/>
        <v>0</v>
      </c>
      <c r="BT92" s="58">
        <f t="shared" si="319"/>
        <v>0</v>
      </c>
      <c r="BU92" s="58">
        <f t="shared" si="319"/>
        <v>0</v>
      </c>
      <c r="BV92" s="58">
        <f t="shared" si="319"/>
        <v>0</v>
      </c>
      <c r="BW92" s="58">
        <f t="shared" si="319"/>
        <v>0</v>
      </c>
      <c r="BX92" s="58">
        <f t="shared" si="319"/>
        <v>0</v>
      </c>
      <c r="BY92" s="58">
        <f t="shared" si="319"/>
        <v>0</v>
      </c>
      <c r="BZ92" s="58">
        <f t="shared" si="319"/>
        <v>0</v>
      </c>
      <c r="CA92" s="58">
        <f t="shared" si="319"/>
        <v>0</v>
      </c>
      <c r="CB92" s="58">
        <f t="shared" si="319"/>
        <v>0</v>
      </c>
      <c r="CC92" s="58">
        <f t="shared" si="319"/>
        <v>0</v>
      </c>
      <c r="CD92" s="58">
        <f t="shared" si="319"/>
        <v>0</v>
      </c>
      <c r="CE92" s="58">
        <f t="shared" si="319"/>
        <v>0</v>
      </c>
      <c r="CF92" s="58">
        <f t="shared" si="319"/>
        <v>0</v>
      </c>
      <c r="CG92" s="58">
        <f t="shared" si="319"/>
        <v>0</v>
      </c>
      <c r="CH92" s="58">
        <f t="shared" si="319"/>
        <v>0</v>
      </c>
      <c r="CI92" s="58">
        <f t="shared" si="319"/>
        <v>0</v>
      </c>
      <c r="CJ92" s="58">
        <f t="shared" si="319"/>
        <v>0</v>
      </c>
      <c r="CK92" s="58">
        <f t="shared" si="319"/>
        <v>0</v>
      </c>
      <c r="CL92" s="58">
        <f t="shared" si="319"/>
        <v>0</v>
      </c>
      <c r="CM92" s="58">
        <f t="shared" si="319"/>
        <v>0</v>
      </c>
      <c r="CN92" s="58">
        <f t="shared" si="319"/>
        <v>0</v>
      </c>
      <c r="CO92" s="58">
        <f t="shared" si="319"/>
        <v>0</v>
      </c>
      <c r="CP92" s="58">
        <f t="shared" si="319"/>
        <v>0</v>
      </c>
      <c r="CQ92" s="58">
        <f t="shared" si="319"/>
        <v>0</v>
      </c>
      <c r="CR92" s="58">
        <f t="shared" si="319"/>
        <v>0</v>
      </c>
      <c r="CS92" s="60">
        <f t="shared" si="319"/>
        <v>0</v>
      </c>
      <c r="CT92" s="60">
        <f t="shared" si="319"/>
        <v>0</v>
      </c>
      <c r="CU92" s="58">
        <f t="shared" si="319"/>
        <v>0</v>
      </c>
      <c r="CV92" s="61">
        <f t="shared" si="319"/>
        <v>0</v>
      </c>
      <c r="CW92" s="60">
        <f t="shared" si="319"/>
        <v>0</v>
      </c>
      <c r="CX92" s="58">
        <f t="shared" si="319"/>
        <v>0</v>
      </c>
      <c r="CY92" s="58">
        <f t="shared" ref="CY92:DB92" si="320">CY36/CY55*100</f>
        <v>0</v>
      </c>
      <c r="CZ92" s="58">
        <f t="shared" ref="CZ92:DA92" si="321">CZ36/CZ55*100</f>
        <v>0</v>
      </c>
      <c r="DA92" s="58">
        <f t="shared" si="321"/>
        <v>0</v>
      </c>
      <c r="DB92" s="58">
        <f t="shared" si="320"/>
        <v>0</v>
      </c>
      <c r="DC92" s="58">
        <f t="shared" ref="DC92:DD92" si="322">DC36/DC55*100</f>
        <v>0</v>
      </c>
      <c r="DD92" s="58">
        <f t="shared" si="322"/>
        <v>0</v>
      </c>
      <c r="DE92" s="70">
        <f t="shared" ref="DE92" si="323">DE36/DE55*100</f>
        <v>0</v>
      </c>
      <c r="DF92" s="70">
        <f t="shared" ref="DF92:DI92" si="324">DF36/DF55*100</f>
        <v>0</v>
      </c>
      <c r="DG92" s="70">
        <f t="shared" ref="DG92:DH92" si="325">DG36/DG55*100</f>
        <v>0</v>
      </c>
      <c r="DH92" s="70">
        <f t="shared" si="325"/>
        <v>0</v>
      </c>
      <c r="DI92" s="70">
        <f t="shared" si="324"/>
        <v>0</v>
      </c>
    </row>
    <row r="93" spans="1:113" ht="18" x14ac:dyDescent="0.25">
      <c r="A93" s="69" t="s">
        <v>16</v>
      </c>
      <c r="B93" s="32">
        <f t="shared" ref="B93:AG93" si="326">B37/B55*100</f>
        <v>0.65917719292602628</v>
      </c>
      <c r="C93" s="32">
        <f t="shared" si="326"/>
        <v>0.63118451951347776</v>
      </c>
      <c r="D93" s="32">
        <f t="shared" si="326"/>
        <v>0.60627728875294784</v>
      </c>
      <c r="E93" s="32">
        <f t="shared" si="326"/>
        <v>0.60114366292216381</v>
      </c>
      <c r="F93" s="33">
        <f t="shared" si="326"/>
        <v>0.59103728956488666</v>
      </c>
      <c r="G93" s="33">
        <f t="shared" si="326"/>
        <v>0.58976527752420238</v>
      </c>
      <c r="H93" s="33">
        <f t="shared" si="326"/>
        <v>0.5843573109537995</v>
      </c>
      <c r="I93" s="33">
        <f t="shared" si="326"/>
        <v>0.58839041789997448</v>
      </c>
      <c r="J93" s="32">
        <f t="shared" si="326"/>
        <v>0.58874454378572427</v>
      </c>
      <c r="K93" s="32">
        <f t="shared" si="326"/>
        <v>0.58473129663854695</v>
      </c>
      <c r="L93" s="32">
        <f t="shared" si="326"/>
        <v>0.58896752184911116</v>
      </c>
      <c r="M93" s="32">
        <f t="shared" si="326"/>
        <v>0.58967763622118086</v>
      </c>
      <c r="N93" s="32">
        <f t="shared" si="326"/>
        <v>0.59866910693729802</v>
      </c>
      <c r="O93" s="32">
        <f t="shared" si="326"/>
        <v>0.5966800676987537</v>
      </c>
      <c r="P93" s="32">
        <f t="shared" si="326"/>
        <v>0.59783690501398579</v>
      </c>
      <c r="Q93" s="32">
        <f t="shared" si="326"/>
        <v>0.59554641998897229</v>
      </c>
      <c r="R93" s="32">
        <f t="shared" si="326"/>
        <v>0.60250850309061343</v>
      </c>
      <c r="S93" s="32">
        <f t="shared" si="326"/>
        <v>0.59041099682096199</v>
      </c>
      <c r="T93" s="32">
        <f t="shared" si="326"/>
        <v>0.58974129327268621</v>
      </c>
      <c r="U93" s="32">
        <f t="shared" si="326"/>
        <v>0.58658837403429387</v>
      </c>
      <c r="V93" s="32">
        <f t="shared" si="326"/>
        <v>0.58569838187094303</v>
      </c>
      <c r="W93" s="32">
        <f t="shared" si="326"/>
        <v>0.58593250167134425</v>
      </c>
      <c r="X93" s="32">
        <f t="shared" si="326"/>
        <v>0.58456830275295757</v>
      </c>
      <c r="Y93" s="32">
        <f t="shared" si="326"/>
        <v>0</v>
      </c>
      <c r="Z93" s="32">
        <f t="shared" si="326"/>
        <v>0</v>
      </c>
      <c r="AA93" s="32">
        <f t="shared" si="326"/>
        <v>0</v>
      </c>
      <c r="AB93" s="32">
        <f t="shared" si="326"/>
        <v>0</v>
      </c>
      <c r="AC93" s="32">
        <f t="shared" si="326"/>
        <v>0</v>
      </c>
      <c r="AD93" s="8">
        <f t="shared" si="326"/>
        <v>0</v>
      </c>
      <c r="AE93" s="8">
        <f t="shared" si="326"/>
        <v>0</v>
      </c>
      <c r="AF93" s="8">
        <f t="shared" si="326"/>
        <v>0</v>
      </c>
      <c r="AG93" s="8">
        <f t="shared" si="326"/>
        <v>0</v>
      </c>
      <c r="AH93" s="61">
        <f t="shared" ref="AH93:BH93" si="327">AH37/AH55*100</f>
        <v>0</v>
      </c>
      <c r="AI93" s="61">
        <f t="shared" si="327"/>
        <v>0</v>
      </c>
      <c r="AJ93" s="61">
        <f t="shared" si="327"/>
        <v>0</v>
      </c>
      <c r="AK93" s="61">
        <f t="shared" si="327"/>
        <v>0</v>
      </c>
      <c r="AL93" s="61">
        <f t="shared" si="327"/>
        <v>0</v>
      </c>
      <c r="AM93" s="61">
        <f t="shared" si="327"/>
        <v>0</v>
      </c>
      <c r="AN93" s="61">
        <f t="shared" si="327"/>
        <v>0</v>
      </c>
      <c r="AO93" s="61">
        <f t="shared" si="327"/>
        <v>0</v>
      </c>
      <c r="AP93" s="61">
        <f t="shared" si="327"/>
        <v>0</v>
      </c>
      <c r="AQ93" s="61">
        <f t="shared" si="327"/>
        <v>0</v>
      </c>
      <c r="AR93" s="61">
        <f t="shared" si="327"/>
        <v>0</v>
      </c>
      <c r="AS93" s="61">
        <f t="shared" si="327"/>
        <v>0</v>
      </c>
      <c r="AT93" s="61">
        <f t="shared" si="327"/>
        <v>0</v>
      </c>
      <c r="AU93" s="60">
        <f t="shared" si="327"/>
        <v>0</v>
      </c>
      <c r="AV93" s="61">
        <f t="shared" si="327"/>
        <v>0</v>
      </c>
      <c r="AW93" s="61">
        <f t="shared" si="327"/>
        <v>0</v>
      </c>
      <c r="AX93" s="61">
        <f t="shared" si="327"/>
        <v>0</v>
      </c>
      <c r="AY93" s="61">
        <f t="shared" si="327"/>
        <v>0</v>
      </c>
      <c r="AZ93" s="61">
        <f t="shared" si="327"/>
        <v>0</v>
      </c>
      <c r="BA93" s="61">
        <f t="shared" si="327"/>
        <v>0</v>
      </c>
      <c r="BB93" s="61">
        <f t="shared" si="327"/>
        <v>0</v>
      </c>
      <c r="BC93" s="61">
        <f t="shared" si="327"/>
        <v>0</v>
      </c>
      <c r="BD93" s="61">
        <f t="shared" si="327"/>
        <v>0</v>
      </c>
      <c r="BE93" s="61">
        <f t="shared" si="327"/>
        <v>0</v>
      </c>
      <c r="BF93" s="61">
        <f t="shared" si="327"/>
        <v>0</v>
      </c>
      <c r="BG93" s="61">
        <f>BG37/BG55*100</f>
        <v>0</v>
      </c>
      <c r="BH93" s="58">
        <f t="shared" si="327"/>
        <v>0</v>
      </c>
      <c r="BI93" s="58">
        <f>BI37/BI55*100</f>
        <v>0</v>
      </c>
      <c r="BJ93" s="60">
        <f t="shared" ref="BJ93:CX93" si="328">BJ37/BJ55*100</f>
        <v>0</v>
      </c>
      <c r="BK93" s="60">
        <f t="shared" si="328"/>
        <v>0</v>
      </c>
      <c r="BL93" s="70">
        <f t="shared" si="328"/>
        <v>0</v>
      </c>
      <c r="BM93" s="58">
        <f t="shared" si="328"/>
        <v>0</v>
      </c>
      <c r="BN93" s="58">
        <f t="shared" si="328"/>
        <v>0</v>
      </c>
      <c r="BO93" s="58">
        <f t="shared" si="328"/>
        <v>0</v>
      </c>
      <c r="BP93" s="58">
        <f t="shared" si="328"/>
        <v>0</v>
      </c>
      <c r="BQ93" s="58">
        <f t="shared" si="328"/>
        <v>0</v>
      </c>
      <c r="BR93" s="58">
        <f t="shared" si="328"/>
        <v>0</v>
      </c>
      <c r="BS93" s="58">
        <f t="shared" si="328"/>
        <v>0</v>
      </c>
      <c r="BT93" s="58">
        <f t="shared" si="328"/>
        <v>0</v>
      </c>
      <c r="BU93" s="58">
        <f t="shared" si="328"/>
        <v>0</v>
      </c>
      <c r="BV93" s="58">
        <f t="shared" si="328"/>
        <v>0</v>
      </c>
      <c r="BW93" s="58">
        <f t="shared" si="328"/>
        <v>0</v>
      </c>
      <c r="BX93" s="58">
        <f t="shared" si="328"/>
        <v>0</v>
      </c>
      <c r="BY93" s="58">
        <f t="shared" si="328"/>
        <v>0</v>
      </c>
      <c r="BZ93" s="58">
        <f t="shared" si="328"/>
        <v>0</v>
      </c>
      <c r="CA93" s="58">
        <f t="shared" si="328"/>
        <v>0</v>
      </c>
      <c r="CB93" s="58">
        <f t="shared" si="328"/>
        <v>0</v>
      </c>
      <c r="CC93" s="58">
        <f t="shared" si="328"/>
        <v>0</v>
      </c>
      <c r="CD93" s="58">
        <f t="shared" si="328"/>
        <v>0</v>
      </c>
      <c r="CE93" s="58">
        <f t="shared" si="328"/>
        <v>0</v>
      </c>
      <c r="CF93" s="58">
        <f t="shared" si="328"/>
        <v>0</v>
      </c>
      <c r="CG93" s="58">
        <f t="shared" si="328"/>
        <v>0</v>
      </c>
      <c r="CH93" s="58">
        <f t="shared" si="328"/>
        <v>0</v>
      </c>
      <c r="CI93" s="58">
        <f t="shared" si="328"/>
        <v>0</v>
      </c>
      <c r="CJ93" s="58">
        <f t="shared" si="328"/>
        <v>0</v>
      </c>
      <c r="CK93" s="58">
        <f t="shared" si="328"/>
        <v>0</v>
      </c>
      <c r="CL93" s="58">
        <f t="shared" si="328"/>
        <v>0</v>
      </c>
      <c r="CM93" s="58">
        <f t="shared" si="328"/>
        <v>0</v>
      </c>
      <c r="CN93" s="58">
        <f t="shared" si="328"/>
        <v>0</v>
      </c>
      <c r="CO93" s="58">
        <f t="shared" si="328"/>
        <v>0</v>
      </c>
      <c r="CP93" s="58">
        <f t="shared" si="328"/>
        <v>0</v>
      </c>
      <c r="CQ93" s="58">
        <f t="shared" si="328"/>
        <v>0</v>
      </c>
      <c r="CR93" s="58">
        <f t="shared" si="328"/>
        <v>0</v>
      </c>
      <c r="CS93" s="60">
        <f t="shared" si="328"/>
        <v>0</v>
      </c>
      <c r="CT93" s="60">
        <f t="shared" si="328"/>
        <v>0</v>
      </c>
      <c r="CU93" s="58">
        <f t="shared" si="328"/>
        <v>0</v>
      </c>
      <c r="CV93" s="61">
        <f t="shared" si="328"/>
        <v>0</v>
      </c>
      <c r="CW93" s="60">
        <f t="shared" si="328"/>
        <v>0</v>
      </c>
      <c r="CX93" s="58">
        <f t="shared" si="328"/>
        <v>0</v>
      </c>
      <c r="CY93" s="58">
        <f t="shared" ref="CY93:DB93" si="329">CY37/CY55*100</f>
        <v>0</v>
      </c>
      <c r="CZ93" s="58">
        <f t="shared" ref="CZ93:DA93" si="330">CZ37/CZ55*100</f>
        <v>0</v>
      </c>
      <c r="DA93" s="58">
        <f t="shared" si="330"/>
        <v>0</v>
      </c>
      <c r="DB93" s="58">
        <f t="shared" si="329"/>
        <v>0</v>
      </c>
      <c r="DC93" s="58">
        <f t="shared" ref="DC93:DD93" si="331">DC37/DC55*100</f>
        <v>0</v>
      </c>
      <c r="DD93" s="58">
        <f t="shared" si="331"/>
        <v>0</v>
      </c>
      <c r="DE93" s="70">
        <f t="shared" ref="DE93" si="332">DE37/DE55*100</f>
        <v>0</v>
      </c>
      <c r="DF93" s="70">
        <f t="shared" ref="DF93:DI93" si="333">DF37/DF55*100</f>
        <v>0</v>
      </c>
      <c r="DG93" s="70">
        <f t="shared" ref="DG93:DH93" si="334">DG37/DG55*100</f>
        <v>0</v>
      </c>
      <c r="DH93" s="70">
        <f t="shared" si="334"/>
        <v>0</v>
      </c>
      <c r="DI93" s="70">
        <f t="shared" si="333"/>
        <v>0</v>
      </c>
    </row>
    <row r="94" spans="1:113" x14ac:dyDescent="0.25">
      <c r="A94" s="69" t="s">
        <v>144</v>
      </c>
      <c r="B94" s="32">
        <f t="shared" ref="B94:AG94" si="335">B38/B55*100</f>
        <v>1.1729755649696483</v>
      </c>
      <c r="C94" s="32">
        <f t="shared" si="335"/>
        <v>1.52551516816017</v>
      </c>
      <c r="D94" s="32">
        <f t="shared" si="335"/>
        <v>1.8106014616264678</v>
      </c>
      <c r="E94" s="32">
        <f t="shared" si="335"/>
        <v>1.8747804414556164</v>
      </c>
      <c r="F94" s="33">
        <f t="shared" si="335"/>
        <v>1.8445852487170789</v>
      </c>
      <c r="G94" s="33">
        <f t="shared" si="335"/>
        <v>1.8438987294479199</v>
      </c>
      <c r="H94" s="33">
        <f t="shared" si="335"/>
        <v>1.826698491408103</v>
      </c>
      <c r="I94" s="33">
        <f t="shared" si="335"/>
        <v>1.8387835078211234</v>
      </c>
      <c r="J94" s="32">
        <f t="shared" si="335"/>
        <v>1.84922440970096</v>
      </c>
      <c r="K94" s="32">
        <f t="shared" si="335"/>
        <v>1.8366290882544207</v>
      </c>
      <c r="L94" s="32">
        <f t="shared" si="335"/>
        <v>1.8376225741612708</v>
      </c>
      <c r="M94" s="32">
        <f t="shared" si="335"/>
        <v>1.8395247498702816</v>
      </c>
      <c r="N94" s="32">
        <f t="shared" si="335"/>
        <v>1.8675891444165773</v>
      </c>
      <c r="O94" s="32">
        <f t="shared" si="335"/>
        <v>1.8654937852523843</v>
      </c>
      <c r="P94" s="32">
        <f t="shared" si="335"/>
        <v>1.8691155945622266</v>
      </c>
      <c r="Q94" s="32">
        <f t="shared" si="335"/>
        <v>1.861949405464761</v>
      </c>
      <c r="R94" s="32">
        <f t="shared" si="335"/>
        <v>1.8761282915216262</v>
      </c>
      <c r="S94" s="32">
        <f t="shared" si="335"/>
        <v>1.8626193319134829</v>
      </c>
      <c r="T94" s="32">
        <f t="shared" si="335"/>
        <v>1.8624972478914488</v>
      </c>
      <c r="U94" s="32">
        <f t="shared" si="335"/>
        <v>1.8525459254125571</v>
      </c>
      <c r="V94" s="32">
        <f t="shared" si="335"/>
        <v>1.8382532187267506</v>
      </c>
      <c r="W94" s="32">
        <f t="shared" si="335"/>
        <v>1.8389961164830764</v>
      </c>
      <c r="X94" s="32">
        <f t="shared" si="335"/>
        <v>1.8263720142571545</v>
      </c>
      <c r="Y94" s="32">
        <f t="shared" si="335"/>
        <v>0.22928720038760797</v>
      </c>
      <c r="Z94" s="32">
        <f t="shared" si="335"/>
        <v>0.2572755818846913</v>
      </c>
      <c r="AA94" s="32">
        <f t="shared" si="335"/>
        <v>0.22928724123023511</v>
      </c>
      <c r="AB94" s="32">
        <f t="shared" si="335"/>
        <v>0.21980640506597682</v>
      </c>
      <c r="AC94" s="32">
        <f t="shared" si="335"/>
        <v>0.21827426390699009</v>
      </c>
      <c r="AD94" s="8">
        <f t="shared" si="335"/>
        <v>0.24415433796866731</v>
      </c>
      <c r="AE94" s="8">
        <f t="shared" si="335"/>
        <v>0.24377799786237964</v>
      </c>
      <c r="AF94" s="8">
        <f t="shared" si="335"/>
        <v>0.2369160402372609</v>
      </c>
      <c r="AG94" s="8">
        <f t="shared" si="335"/>
        <v>0.23433905490963183</v>
      </c>
      <c r="AH94" s="8">
        <f t="shared" ref="AH94:BH94" si="336">AH38/AH55*100</f>
        <v>0.24756187033190069</v>
      </c>
      <c r="AI94" s="8">
        <f t="shared" si="336"/>
        <v>0.30315255966666005</v>
      </c>
      <c r="AJ94" s="8">
        <f t="shared" si="336"/>
        <v>0.30427041828699042</v>
      </c>
      <c r="AK94" s="8">
        <f t="shared" si="336"/>
        <v>0.30258668840019554</v>
      </c>
      <c r="AL94" s="8">
        <f t="shared" si="336"/>
        <v>0.30056319818717858</v>
      </c>
      <c r="AM94" s="8">
        <f t="shared" si="336"/>
        <v>0.29969892857493874</v>
      </c>
      <c r="AN94" s="8">
        <f t="shared" si="336"/>
        <v>0.29900920441674561</v>
      </c>
      <c r="AO94" s="8">
        <f t="shared" si="336"/>
        <v>0.29405215927794659</v>
      </c>
      <c r="AP94" s="8">
        <f t="shared" si="336"/>
        <v>0.29394960998530867</v>
      </c>
      <c r="AQ94" s="8">
        <f t="shared" si="336"/>
        <v>0.29094771602482355</v>
      </c>
      <c r="AR94" s="8">
        <f t="shared" si="336"/>
        <v>0.28918984879293808</v>
      </c>
      <c r="AS94" s="8">
        <f t="shared" si="336"/>
        <v>0.29146605781995966</v>
      </c>
      <c r="AT94" s="8">
        <f t="shared" si="336"/>
        <v>0.29051597068006413</v>
      </c>
      <c r="AU94" s="8">
        <f t="shared" si="336"/>
        <v>0.27205507891294262</v>
      </c>
      <c r="AV94" s="8">
        <f t="shared" si="336"/>
        <v>0.24086382247076191</v>
      </c>
      <c r="AW94" s="8">
        <f t="shared" si="336"/>
        <v>0.2928531003423076</v>
      </c>
      <c r="AX94" s="8">
        <f t="shared" si="336"/>
        <v>0.29258949967337344</v>
      </c>
      <c r="AY94" s="8">
        <f t="shared" si="336"/>
        <v>0.29354465336321933</v>
      </c>
      <c r="AZ94" s="8">
        <f t="shared" si="336"/>
        <v>0.26470610540668105</v>
      </c>
      <c r="BA94" s="8">
        <f t="shared" si="336"/>
        <v>0.28827382994909756</v>
      </c>
      <c r="BB94" s="8">
        <f t="shared" si="336"/>
        <v>0.26138957076325997</v>
      </c>
      <c r="BC94" s="8">
        <f t="shared" si="336"/>
        <v>0.2785727117507063</v>
      </c>
      <c r="BD94" s="8">
        <f t="shared" si="336"/>
        <v>0.27804521571551388</v>
      </c>
      <c r="BE94" s="8">
        <f t="shared" si="336"/>
        <v>0.2581892417946885</v>
      </c>
      <c r="BF94" s="8">
        <f t="shared" si="336"/>
        <v>0.25744907096489922</v>
      </c>
      <c r="BG94" s="8">
        <f>BG38/BG55*100</f>
        <v>0.24102089794075041</v>
      </c>
      <c r="BH94" s="9">
        <f t="shared" si="336"/>
        <v>0.24099599321879875</v>
      </c>
      <c r="BI94" s="2">
        <f>BI38/BI55*100</f>
        <v>0.23938269904679807</v>
      </c>
      <c r="BJ94" s="8">
        <f t="shared" ref="BJ94:CX94" si="337">BJ38/BJ55*100</f>
        <v>0.21373267864856685</v>
      </c>
      <c r="BK94" s="8">
        <f t="shared" si="337"/>
        <v>0.19878021707118373</v>
      </c>
      <c r="BL94" s="63">
        <f t="shared" si="337"/>
        <v>0.19252199990137059</v>
      </c>
      <c r="BM94" s="2">
        <f t="shared" si="337"/>
        <v>0.24060370485284732</v>
      </c>
      <c r="BN94" s="2">
        <f t="shared" si="337"/>
        <v>0.2390134618590519</v>
      </c>
      <c r="BO94" s="2">
        <f t="shared" si="337"/>
        <v>0.23850625162739697</v>
      </c>
      <c r="BP94" s="2">
        <f t="shared" si="337"/>
        <v>0.23828498041481272</v>
      </c>
      <c r="BQ94" s="2">
        <f t="shared" si="337"/>
        <v>0.23843690908355894</v>
      </c>
      <c r="BR94" s="2">
        <f t="shared" si="337"/>
        <v>0.23775149300436496</v>
      </c>
      <c r="BS94" s="2">
        <f t="shared" si="337"/>
        <v>0.23816912230221968</v>
      </c>
      <c r="BT94" s="2">
        <f t="shared" si="337"/>
        <v>0.23816965936929502</v>
      </c>
      <c r="BU94" s="2">
        <f t="shared" si="337"/>
        <v>0.23918727146924851</v>
      </c>
      <c r="BV94" s="2">
        <f t="shared" si="337"/>
        <v>0.23957962518740328</v>
      </c>
      <c r="BW94" s="2">
        <f t="shared" si="337"/>
        <v>0.23938269904679807</v>
      </c>
      <c r="BX94" s="2">
        <f t="shared" si="337"/>
        <v>0.24099599321879875</v>
      </c>
      <c r="BY94" s="2">
        <f t="shared" si="337"/>
        <v>0.23487822130830474</v>
      </c>
      <c r="BZ94" s="2">
        <f t="shared" si="337"/>
        <v>0.22845832434177896</v>
      </c>
      <c r="CA94" s="2">
        <f t="shared" si="337"/>
        <v>0.23850625162739697</v>
      </c>
      <c r="CB94" s="2">
        <f t="shared" si="337"/>
        <v>0.2274470455893973</v>
      </c>
      <c r="CC94" s="2">
        <f t="shared" si="337"/>
        <v>0.22496826150707486</v>
      </c>
      <c r="CD94" s="2">
        <f t="shared" si="337"/>
        <v>0.22616534333771388</v>
      </c>
      <c r="CE94" s="2">
        <f t="shared" si="337"/>
        <v>0.22516102884315561</v>
      </c>
      <c r="CF94" s="2">
        <f t="shared" si="337"/>
        <v>0.22508807578901524</v>
      </c>
      <c r="CG94" s="2">
        <f t="shared" si="337"/>
        <v>0.21986389342623197</v>
      </c>
      <c r="CH94" s="2">
        <f t="shared" si="337"/>
        <v>0.21879854368160781</v>
      </c>
      <c r="CI94" s="2">
        <f t="shared" si="337"/>
        <v>0.21750680513414741</v>
      </c>
      <c r="CJ94" s="2">
        <f t="shared" si="337"/>
        <v>0.2152586965782603</v>
      </c>
      <c r="CK94" s="2">
        <f t="shared" si="337"/>
        <v>0.21373267864856685</v>
      </c>
      <c r="CL94" s="2">
        <f t="shared" si="337"/>
        <v>0.21278210932895261</v>
      </c>
      <c r="CM94" s="2">
        <f t="shared" si="337"/>
        <v>0.21035504026764856</v>
      </c>
      <c r="CN94" s="2">
        <f t="shared" si="337"/>
        <v>0.20978854225256438</v>
      </c>
      <c r="CO94" s="2">
        <f t="shared" si="337"/>
        <v>0.20864290259412191</v>
      </c>
      <c r="CP94" s="2">
        <f t="shared" si="337"/>
        <v>0.20818717843805365</v>
      </c>
      <c r="CQ94" s="2">
        <f t="shared" si="337"/>
        <v>0.20578942464358538</v>
      </c>
      <c r="CR94" s="2">
        <f t="shared" si="337"/>
        <v>0.2068417344273058</v>
      </c>
      <c r="CS94" s="8">
        <f t="shared" si="337"/>
        <v>0.20660998850830273</v>
      </c>
      <c r="CT94" s="8">
        <f t="shared" si="337"/>
        <v>0.20655437948716199</v>
      </c>
      <c r="CU94" s="2">
        <f t="shared" si="337"/>
        <v>0.20675594265674169</v>
      </c>
      <c r="CV94" s="7">
        <f t="shared" si="337"/>
        <v>0.20587240854974626</v>
      </c>
      <c r="CW94" s="8">
        <f t="shared" si="337"/>
        <v>0.19878021707118373</v>
      </c>
      <c r="CX94" s="2">
        <f t="shared" si="337"/>
        <v>0.20371090554905691</v>
      </c>
      <c r="CY94" s="2">
        <f t="shared" ref="CY94:DB94" si="338">CY38/CY55*100</f>
        <v>0.20380600196559581</v>
      </c>
      <c r="CZ94" s="2">
        <f t="shared" ref="CZ94:DA94" si="339">CZ38/CZ55*100</f>
        <v>0.19796296359286125</v>
      </c>
      <c r="DA94" s="2">
        <f t="shared" si="339"/>
        <v>0.19909978777030479</v>
      </c>
      <c r="DB94" s="2">
        <f t="shared" si="338"/>
        <v>0.1947432435964376</v>
      </c>
      <c r="DC94" s="2">
        <f t="shared" ref="DC94:DI94" si="340">DC38/DC55*100</f>
        <v>0.19408599767307536</v>
      </c>
      <c r="DD94" s="2">
        <f t="shared" si="340"/>
        <v>0.19794893157088403</v>
      </c>
      <c r="DE94" s="63">
        <f t="shared" si="340"/>
        <v>0.19327502669698732</v>
      </c>
      <c r="DF94" s="63">
        <f t="shared" si="340"/>
        <v>0.19491893980055161</v>
      </c>
      <c r="DG94" s="63">
        <f t="shared" si="340"/>
        <v>0.19501756556579752</v>
      </c>
      <c r="DH94" s="63">
        <f t="shared" ref="DH94" si="341">DH38/DH55*100</f>
        <v>0.19389178409800081</v>
      </c>
      <c r="DI94" s="63">
        <f t="shared" si="340"/>
        <v>0.19252199990137059</v>
      </c>
    </row>
    <row r="95" spans="1:113" x14ac:dyDescent="0.25">
      <c r="A95" s="69" t="s">
        <v>141</v>
      </c>
      <c r="B95" s="32">
        <f t="shared" ref="B95:AG95" si="342">B39/B55*100</f>
        <v>8.4156163517587803</v>
      </c>
      <c r="C95" s="32">
        <f t="shared" si="342"/>
        <v>9.9295083467993468</v>
      </c>
      <c r="D95" s="32">
        <f t="shared" si="342"/>
        <v>11.943360515071564</v>
      </c>
      <c r="E95" s="32">
        <f t="shared" si="342"/>
        <v>13.060105379869464</v>
      </c>
      <c r="F95" s="33">
        <f t="shared" si="342"/>
        <v>14.104993559682846</v>
      </c>
      <c r="G95" s="33">
        <f t="shared" si="342"/>
        <v>14.250653313895265</v>
      </c>
      <c r="H95" s="33">
        <f t="shared" si="342"/>
        <v>14.104958439637747</v>
      </c>
      <c r="I95" s="33">
        <f t="shared" si="342"/>
        <v>14.204998878772205</v>
      </c>
      <c r="J95" s="32">
        <f t="shared" si="342"/>
        <v>13.343214202354497</v>
      </c>
      <c r="K95" s="32">
        <f t="shared" si="342"/>
        <v>13.541217887113497</v>
      </c>
      <c r="L95" s="32">
        <f t="shared" si="342"/>
        <v>13.620455435810088</v>
      </c>
      <c r="M95" s="32">
        <f t="shared" si="342"/>
        <v>13.631229134877088</v>
      </c>
      <c r="N95" s="32">
        <f t="shared" si="342"/>
        <v>13.799047624072522</v>
      </c>
      <c r="O95" s="32">
        <f t="shared" si="342"/>
        <v>13.852703064619099</v>
      </c>
      <c r="P95" s="32">
        <f t="shared" si="342"/>
        <v>13.899159077084136</v>
      </c>
      <c r="Q95" s="32">
        <f t="shared" si="342"/>
        <v>13.848037904540869</v>
      </c>
      <c r="R95" s="32">
        <f t="shared" si="342"/>
        <v>14.017159665417751</v>
      </c>
      <c r="S95" s="32">
        <f t="shared" si="342"/>
        <v>14.244444974503789</v>
      </c>
      <c r="T95" s="32">
        <f t="shared" si="342"/>
        <v>14.191655069236427</v>
      </c>
      <c r="U95" s="32">
        <f t="shared" si="342"/>
        <v>14.124875199734676</v>
      </c>
      <c r="V95" s="32">
        <f t="shared" si="342"/>
        <v>14.177016650276752</v>
      </c>
      <c r="W95" s="32">
        <f t="shared" si="342"/>
        <v>14.177795587824596</v>
      </c>
      <c r="X95" s="32">
        <f t="shared" si="342"/>
        <v>14.181673426724448</v>
      </c>
      <c r="Y95" s="32">
        <f t="shared" si="342"/>
        <v>22.883635677031378</v>
      </c>
      <c r="Z95" s="32">
        <f t="shared" si="342"/>
        <v>12.936818167103686</v>
      </c>
      <c r="AA95" s="32">
        <f t="shared" si="342"/>
        <v>22.883639753263278</v>
      </c>
      <c r="AB95" s="32">
        <f t="shared" si="342"/>
        <v>27.582653702137723</v>
      </c>
      <c r="AC95" s="32">
        <f t="shared" si="342"/>
        <v>27.568950061406571</v>
      </c>
      <c r="AD95" s="8">
        <f t="shared" si="342"/>
        <v>31.008304060043024</v>
      </c>
      <c r="AE95" s="8">
        <f t="shared" si="342"/>
        <v>31.198327282860905</v>
      </c>
      <c r="AF95" s="8">
        <f t="shared" si="342"/>
        <v>30.062149957640106</v>
      </c>
      <c r="AG95" s="8">
        <f t="shared" si="342"/>
        <v>30.895947475534403</v>
      </c>
      <c r="AH95" s="8">
        <f t="shared" ref="AH95:BH95" si="343">AH39/AH55*100</f>
        <v>26.36560659691969</v>
      </c>
      <c r="AI95" s="8">
        <f t="shared" si="343"/>
        <v>28.737881501375938</v>
      </c>
      <c r="AJ95" s="8">
        <f t="shared" si="343"/>
        <v>28.734622717363496</v>
      </c>
      <c r="AK95" s="8">
        <f t="shared" si="343"/>
        <v>28.985219292075019</v>
      </c>
      <c r="AL95" s="8">
        <f t="shared" si="343"/>
        <v>29.476672494351654</v>
      </c>
      <c r="AM95" s="8">
        <f t="shared" si="343"/>
        <v>29.473177589813517</v>
      </c>
      <c r="AN95" s="8">
        <f t="shared" si="343"/>
        <v>28.822544189957654</v>
      </c>
      <c r="AO95" s="8">
        <f t="shared" si="343"/>
        <v>28.385772569609902</v>
      </c>
      <c r="AP95" s="8">
        <f t="shared" si="343"/>
        <v>28.297732639278657</v>
      </c>
      <c r="AQ95" s="8">
        <f t="shared" si="343"/>
        <v>28.618637978285978</v>
      </c>
      <c r="AR95" s="8">
        <f t="shared" si="343"/>
        <v>29.081803646133498</v>
      </c>
      <c r="AS95" s="8">
        <f t="shared" si="343"/>
        <v>28.619890064460328</v>
      </c>
      <c r="AT95" s="8">
        <f t="shared" si="343"/>
        <v>28.541115171346863</v>
      </c>
      <c r="AU95" s="8">
        <f t="shared" si="343"/>
        <v>31.775317741328536</v>
      </c>
      <c r="AV95" s="8">
        <f t="shared" si="343"/>
        <v>30.928726058960077</v>
      </c>
      <c r="AW95" s="8">
        <f t="shared" si="343"/>
        <v>28.887618660891039</v>
      </c>
      <c r="AX95" s="8">
        <f t="shared" si="343"/>
        <v>28.836081957993599</v>
      </c>
      <c r="AY95" s="8">
        <f t="shared" si="343"/>
        <v>28.87451773333602</v>
      </c>
      <c r="AZ95" s="8">
        <f t="shared" si="343"/>
        <v>32.106501437956283</v>
      </c>
      <c r="BA95" s="8">
        <f t="shared" si="343"/>
        <v>29.326837057207744</v>
      </c>
      <c r="BB95" s="8">
        <f t="shared" si="343"/>
        <v>32.605256737051</v>
      </c>
      <c r="BC95" s="8">
        <f t="shared" si="343"/>
        <v>29.993415994485222</v>
      </c>
      <c r="BD95" s="8">
        <f t="shared" si="343"/>
        <v>29.90569308876006</v>
      </c>
      <c r="BE95" s="8">
        <f t="shared" si="343"/>
        <v>32.576437599180977</v>
      </c>
      <c r="BF95" s="8">
        <f t="shared" si="343"/>
        <v>32.484097492292378</v>
      </c>
      <c r="BG95" s="8">
        <f>BG39/BG55*100</f>
        <v>30.825324400469363</v>
      </c>
      <c r="BH95" s="9">
        <f t="shared" si="343"/>
        <v>30.788560415762174</v>
      </c>
      <c r="BI95" s="2">
        <f>BI39/BI55*100</f>
        <v>30.443219583103932</v>
      </c>
      <c r="BJ95" s="8">
        <f t="shared" ref="BJ95:CX95" si="344">BJ39/BJ55*100</f>
        <v>28.74418652128422</v>
      </c>
      <c r="BK95" s="8">
        <f t="shared" si="344"/>
        <v>26.872859296549439</v>
      </c>
      <c r="BL95" s="63">
        <f t="shared" si="344"/>
        <v>28.336165152018101</v>
      </c>
      <c r="BM95" s="2">
        <f t="shared" si="344"/>
        <v>30.777788388221992</v>
      </c>
      <c r="BN95" s="2">
        <f t="shared" si="344"/>
        <v>30.614386650583885</v>
      </c>
      <c r="BO95" s="2">
        <f t="shared" si="344"/>
        <v>30.520140755165365</v>
      </c>
      <c r="BP95" s="2">
        <f t="shared" si="344"/>
        <v>30.518172195325011</v>
      </c>
      <c r="BQ95" s="2">
        <f t="shared" si="344"/>
        <v>30.420143642918042</v>
      </c>
      <c r="BR95" s="2">
        <f t="shared" si="344"/>
        <v>30.568085826718683</v>
      </c>
      <c r="BS95" s="2">
        <f t="shared" si="344"/>
        <v>30.673462871456351</v>
      </c>
      <c r="BT95" s="2">
        <f t="shared" si="344"/>
        <v>30.607136811070156</v>
      </c>
      <c r="BU95" s="2">
        <f t="shared" si="344"/>
        <v>30.457838848882275</v>
      </c>
      <c r="BV95" s="2">
        <f t="shared" si="344"/>
        <v>30.55213895369867</v>
      </c>
      <c r="BW95" s="2">
        <f t="shared" si="344"/>
        <v>30.443219583103932</v>
      </c>
      <c r="BX95" s="2">
        <f t="shared" si="344"/>
        <v>30.788560415762174</v>
      </c>
      <c r="BY95" s="2">
        <f t="shared" si="344"/>
        <v>29.880544872979453</v>
      </c>
      <c r="BZ95" s="2">
        <f t="shared" si="344"/>
        <v>29.421750924861819</v>
      </c>
      <c r="CA95" s="2">
        <f t="shared" si="344"/>
        <v>30.520140755165365</v>
      </c>
      <c r="CB95" s="2">
        <f t="shared" si="344"/>
        <v>29.65523178935377</v>
      </c>
      <c r="CC95" s="2">
        <f t="shared" si="344"/>
        <v>29.309113544748211</v>
      </c>
      <c r="CD95" s="2">
        <f t="shared" si="344"/>
        <v>29.378691457411659</v>
      </c>
      <c r="CE95" s="2">
        <f t="shared" si="344"/>
        <v>29.526844854495359</v>
      </c>
      <c r="CF95" s="2">
        <f t="shared" si="344"/>
        <v>29.587883649456241</v>
      </c>
      <c r="CG95" s="2">
        <f t="shared" si="344"/>
        <v>29.271042510607394</v>
      </c>
      <c r="CH95" s="2">
        <f t="shared" si="344"/>
        <v>29.249929687621279</v>
      </c>
      <c r="CI95" s="2">
        <f t="shared" si="344"/>
        <v>29.079390231360986</v>
      </c>
      <c r="CJ95" s="2">
        <f t="shared" si="344"/>
        <v>28.896144604194685</v>
      </c>
      <c r="CK95" s="2">
        <f t="shared" si="344"/>
        <v>28.74418652128422</v>
      </c>
      <c r="CL95" s="2">
        <f t="shared" si="344"/>
        <v>28.738038230791329</v>
      </c>
      <c r="CM95" s="2">
        <f t="shared" si="344"/>
        <v>28.457623646816316</v>
      </c>
      <c r="CN95" s="2">
        <f t="shared" si="344"/>
        <v>28.444992321723252</v>
      </c>
      <c r="CO95" s="2">
        <f t="shared" si="344"/>
        <v>28.269120599642577</v>
      </c>
      <c r="CP95" s="2">
        <f t="shared" si="344"/>
        <v>28.006979076207056</v>
      </c>
      <c r="CQ95" s="2">
        <f t="shared" si="344"/>
        <v>27.662722635642005</v>
      </c>
      <c r="CR95" s="2">
        <f t="shared" si="344"/>
        <v>27.766147123752798</v>
      </c>
      <c r="CS95" s="8">
        <f t="shared" si="344"/>
        <v>27.724007373828385</v>
      </c>
      <c r="CT95" s="8">
        <f t="shared" si="344"/>
        <v>27.966892479544359</v>
      </c>
      <c r="CU95" s="2">
        <f t="shared" si="344"/>
        <v>27.878126867667525</v>
      </c>
      <c r="CV95" s="7">
        <f t="shared" si="344"/>
        <v>27.849666094462428</v>
      </c>
      <c r="CW95" s="8">
        <f t="shared" si="344"/>
        <v>26.872859296549439</v>
      </c>
      <c r="CX95" s="2">
        <f t="shared" si="344"/>
        <v>27.508271897406626</v>
      </c>
      <c r="CY95" s="2">
        <f t="shared" ref="CY95:DB95" si="345">CY39/CY55*100</f>
        <v>27.45896413468444</v>
      </c>
      <c r="CZ95" s="2">
        <f t="shared" ref="CZ95:DA95" si="346">CZ39/CZ55*100</f>
        <v>29.265741797805383</v>
      </c>
      <c r="DA95" s="2">
        <f t="shared" si="346"/>
        <v>29.338919795826669</v>
      </c>
      <c r="DB95" s="2">
        <f t="shared" si="345"/>
        <v>28.524037130433122</v>
      </c>
      <c r="DC95" s="2">
        <f t="shared" ref="DC95:DI95" si="347">DC39/DC55*100</f>
        <v>28.451742678589259</v>
      </c>
      <c r="DD95" s="2">
        <f t="shared" si="347"/>
        <v>29.084281293458258</v>
      </c>
      <c r="DE95" s="63">
        <f t="shared" si="347"/>
        <v>28.345847685267024</v>
      </c>
      <c r="DF95" s="63">
        <f t="shared" si="347"/>
        <v>28.489548169250114</v>
      </c>
      <c r="DG95" s="63">
        <f t="shared" si="347"/>
        <v>28.464234699959455</v>
      </c>
      <c r="DH95" s="63">
        <f t="shared" ref="DH95" si="348">DH39/DH55*100</f>
        <v>28.405617301533031</v>
      </c>
      <c r="DI95" s="63">
        <f t="shared" si="347"/>
        <v>28.336165152018101</v>
      </c>
    </row>
    <row r="96" spans="1:113" x14ac:dyDescent="0.25">
      <c r="A96" s="133"/>
      <c r="B96" s="53"/>
      <c r="C96" s="53"/>
      <c r="D96" s="53"/>
      <c r="E96" s="53"/>
      <c r="F96" s="54"/>
      <c r="G96" s="54"/>
      <c r="H96" s="54"/>
      <c r="I96" s="54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5"/>
      <c r="BI96" s="3"/>
      <c r="BJ96" s="14"/>
      <c r="BK96" s="124"/>
      <c r="BL96" s="64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14"/>
      <c r="CT96" s="14"/>
      <c r="CU96" s="3"/>
      <c r="CV96" s="13"/>
      <c r="CW96" s="14"/>
      <c r="CX96" s="3"/>
      <c r="CY96" s="3"/>
      <c r="CZ96" s="3"/>
      <c r="DA96" s="3"/>
      <c r="DB96" s="3"/>
      <c r="DC96" s="3"/>
      <c r="DD96" s="3"/>
      <c r="DE96" s="64"/>
      <c r="DF96" s="64"/>
      <c r="DG96" s="64"/>
      <c r="DH96" s="64"/>
      <c r="DI96" s="64"/>
    </row>
    <row r="97" spans="1:113" x14ac:dyDescent="0.25">
      <c r="A97" s="129" t="s">
        <v>24</v>
      </c>
      <c r="B97" s="50">
        <f t="shared" ref="B97:G97" si="349">B70+B77+B84+B89</f>
        <v>99.95624200919417</v>
      </c>
      <c r="C97" s="51">
        <f t="shared" si="349"/>
        <v>99.957036497686829</v>
      </c>
      <c r="D97" s="51">
        <f t="shared" si="349"/>
        <v>99.959030388288312</v>
      </c>
      <c r="E97" s="51">
        <f t="shared" si="349"/>
        <v>99.960151045988724</v>
      </c>
      <c r="F97" s="51">
        <f t="shared" si="349"/>
        <v>99.961354883328738</v>
      </c>
      <c r="G97" s="55">
        <f t="shared" si="349"/>
        <v>99.961730863566203</v>
      </c>
      <c r="H97" s="55">
        <f t="shared" ref="H97:O97" si="350">H70+H77+H84+H89</f>
        <v>99.962091930740556</v>
      </c>
      <c r="I97" s="55">
        <f t="shared" si="350"/>
        <v>99.961830574374531</v>
      </c>
      <c r="J97" s="56">
        <f t="shared" si="350"/>
        <v>99.961999730243349</v>
      </c>
      <c r="K97" s="56">
        <f t="shared" si="350"/>
        <v>99.962253727004537</v>
      </c>
      <c r="L97" s="56">
        <f t="shared" si="350"/>
        <v>99.962941251953225</v>
      </c>
      <c r="M97" s="56">
        <f t="shared" si="350"/>
        <v>99.965321328390061</v>
      </c>
      <c r="N97" s="56">
        <f t="shared" si="350"/>
        <v>99.964792568202768</v>
      </c>
      <c r="O97" s="56">
        <f t="shared" si="350"/>
        <v>99.9648077354382</v>
      </c>
      <c r="P97" s="56">
        <f t="shared" ref="P97:Y97" si="351">P70+P77+P84+P89</f>
        <v>99.969938121499865</v>
      </c>
      <c r="Q97" s="56">
        <f t="shared" si="351"/>
        <v>99.970049473494413</v>
      </c>
      <c r="R97" s="56">
        <f t="shared" si="351"/>
        <v>99.969701822076587</v>
      </c>
      <c r="S97" s="56">
        <f t="shared" si="351"/>
        <v>99.969807876304898</v>
      </c>
      <c r="T97" s="56">
        <f t="shared" si="351"/>
        <v>99.97096107498966</v>
      </c>
      <c r="U97" s="56">
        <f t="shared" si="351"/>
        <v>99.971104932816274</v>
      </c>
      <c r="V97" s="56">
        <f t="shared" si="351"/>
        <v>99.97115904678158</v>
      </c>
      <c r="W97" s="56">
        <f t="shared" si="351"/>
        <v>99.971155407784778</v>
      </c>
      <c r="X97" s="56">
        <f t="shared" si="351"/>
        <v>99.971202563489257</v>
      </c>
      <c r="Y97" s="56">
        <f t="shared" si="351"/>
        <v>100</v>
      </c>
      <c r="Z97" s="56">
        <f t="shared" ref="Z97:AE97" si="352">Z70+Z77+Z84+Z89</f>
        <v>99.999999999999972</v>
      </c>
      <c r="AA97" s="56">
        <f t="shared" si="352"/>
        <v>100.00000000000003</v>
      </c>
      <c r="AB97" s="56">
        <f t="shared" si="352"/>
        <v>100</v>
      </c>
      <c r="AC97" s="56">
        <f t="shared" si="352"/>
        <v>100</v>
      </c>
      <c r="AD97" s="52">
        <f t="shared" si="352"/>
        <v>100</v>
      </c>
      <c r="AE97" s="52">
        <f t="shared" si="352"/>
        <v>100</v>
      </c>
      <c r="AF97" s="52">
        <f>AF70+AF77+AF84+AF89</f>
        <v>100</v>
      </c>
      <c r="AG97" s="52">
        <f>AG70+AG77+AG84+AG89</f>
        <v>100</v>
      </c>
      <c r="AH97" s="52">
        <f>AH70+AH77+AH84+AH89</f>
        <v>100.00000266020976</v>
      </c>
      <c r="AI97" s="52">
        <f t="shared" ref="AI97:AV97" si="353">AI70+AI77+AI84+AI89</f>
        <v>100</v>
      </c>
      <c r="AJ97" s="52">
        <f t="shared" si="353"/>
        <v>99.999999999999986</v>
      </c>
      <c r="AK97" s="52">
        <f t="shared" si="353"/>
        <v>100</v>
      </c>
      <c r="AL97" s="52">
        <f t="shared" si="353"/>
        <v>99.999999999999986</v>
      </c>
      <c r="AM97" s="52">
        <f t="shared" si="353"/>
        <v>100</v>
      </c>
      <c r="AN97" s="52">
        <f t="shared" si="353"/>
        <v>100</v>
      </c>
      <c r="AO97" s="52">
        <f t="shared" si="353"/>
        <v>99.999999999999986</v>
      </c>
      <c r="AP97" s="52">
        <f t="shared" si="353"/>
        <v>100</v>
      </c>
      <c r="AQ97" s="52">
        <f t="shared" si="353"/>
        <v>100</v>
      </c>
      <c r="AR97" s="52">
        <f t="shared" si="353"/>
        <v>100.00000000000001</v>
      </c>
      <c r="AS97" s="52">
        <f t="shared" si="353"/>
        <v>99.999999999999972</v>
      </c>
      <c r="AT97" s="52">
        <f t="shared" si="353"/>
        <v>99.999999999999986</v>
      </c>
      <c r="AU97" s="52">
        <f t="shared" si="353"/>
        <v>100.00000000000001</v>
      </c>
      <c r="AV97" s="52">
        <f t="shared" si="353"/>
        <v>100.00000000000001</v>
      </c>
      <c r="AW97" s="52">
        <f t="shared" ref="AW97:BB97" si="354">AW70+AW77+AW84+AW89</f>
        <v>100</v>
      </c>
      <c r="AX97" s="52">
        <f t="shared" si="354"/>
        <v>100</v>
      </c>
      <c r="AY97" s="52">
        <f t="shared" si="354"/>
        <v>99.999999999999972</v>
      </c>
      <c r="AZ97" s="52">
        <f t="shared" si="354"/>
        <v>100</v>
      </c>
      <c r="BA97" s="52">
        <f t="shared" si="354"/>
        <v>100</v>
      </c>
      <c r="BB97" s="52">
        <f t="shared" si="354"/>
        <v>100</v>
      </c>
      <c r="BC97" s="52">
        <f t="shared" ref="BC97:BI97" si="355">BC70+BC77+BC84+BC89</f>
        <v>99.999999999999986</v>
      </c>
      <c r="BD97" s="52">
        <f t="shared" si="355"/>
        <v>100</v>
      </c>
      <c r="BE97" s="52">
        <f t="shared" si="355"/>
        <v>100</v>
      </c>
      <c r="BF97" s="52">
        <f t="shared" si="355"/>
        <v>99.999999999999972</v>
      </c>
      <c r="BG97" s="52">
        <f t="shared" si="355"/>
        <v>100</v>
      </c>
      <c r="BH97" s="75">
        <f t="shared" si="355"/>
        <v>100.00000000000003</v>
      </c>
      <c r="BI97" s="112">
        <f t="shared" si="355"/>
        <v>99.999999999999986</v>
      </c>
      <c r="BJ97" s="77">
        <f t="shared" ref="BJ97:DC97" si="356">BJ70+BJ77+BJ84+BJ89</f>
        <v>99.999999999999986</v>
      </c>
      <c r="BK97" s="77">
        <f t="shared" si="356"/>
        <v>100</v>
      </c>
      <c r="BL97" s="74">
        <f t="shared" si="356"/>
        <v>100.00000000000001</v>
      </c>
      <c r="BM97" s="113">
        <f t="shared" si="356"/>
        <v>100</v>
      </c>
      <c r="BN97" s="113">
        <f t="shared" si="356"/>
        <v>100</v>
      </c>
      <c r="BO97" s="113">
        <f t="shared" si="356"/>
        <v>100</v>
      </c>
      <c r="BP97" s="113">
        <f t="shared" si="356"/>
        <v>100.00000000000001</v>
      </c>
      <c r="BQ97" s="113">
        <f t="shared" si="356"/>
        <v>100.00000000000003</v>
      </c>
      <c r="BR97" s="113">
        <f t="shared" si="356"/>
        <v>100</v>
      </c>
      <c r="BS97" s="113">
        <f t="shared" si="356"/>
        <v>100.00000000000001</v>
      </c>
      <c r="BT97" s="113">
        <f t="shared" si="356"/>
        <v>100.00000000000001</v>
      </c>
      <c r="BU97" s="113">
        <f t="shared" si="356"/>
        <v>100</v>
      </c>
      <c r="BV97" s="113">
        <f t="shared" si="356"/>
        <v>100</v>
      </c>
      <c r="BW97" s="113">
        <f t="shared" si="356"/>
        <v>99.999999999999986</v>
      </c>
      <c r="BX97" s="113">
        <f t="shared" si="356"/>
        <v>100.00000000000003</v>
      </c>
      <c r="BY97" s="113">
        <f t="shared" si="356"/>
        <v>100</v>
      </c>
      <c r="BZ97" s="113">
        <f t="shared" si="356"/>
        <v>100.00000000000001</v>
      </c>
      <c r="CA97" s="113">
        <f t="shared" si="356"/>
        <v>100</v>
      </c>
      <c r="CB97" s="113">
        <f t="shared" si="356"/>
        <v>100</v>
      </c>
      <c r="CC97" s="113">
        <f t="shared" si="356"/>
        <v>99.999999999999986</v>
      </c>
      <c r="CD97" s="113">
        <f t="shared" si="356"/>
        <v>100</v>
      </c>
      <c r="CE97" s="113">
        <f t="shared" si="356"/>
        <v>100.00000000000001</v>
      </c>
      <c r="CF97" s="113">
        <f t="shared" si="356"/>
        <v>100</v>
      </c>
      <c r="CG97" s="113">
        <f t="shared" si="356"/>
        <v>100</v>
      </c>
      <c r="CH97" s="113">
        <f t="shared" si="356"/>
        <v>100</v>
      </c>
      <c r="CI97" s="113">
        <f t="shared" si="356"/>
        <v>100</v>
      </c>
      <c r="CJ97" s="113">
        <f t="shared" si="356"/>
        <v>100</v>
      </c>
      <c r="CK97" s="113">
        <f t="shared" si="356"/>
        <v>99.999999999999986</v>
      </c>
      <c r="CL97" s="113">
        <f t="shared" si="356"/>
        <v>99.999999999999972</v>
      </c>
      <c r="CM97" s="113">
        <f t="shared" si="356"/>
        <v>100</v>
      </c>
      <c r="CN97" s="113">
        <f t="shared" si="356"/>
        <v>100</v>
      </c>
      <c r="CO97" s="113">
        <f t="shared" si="356"/>
        <v>100</v>
      </c>
      <c r="CP97" s="113">
        <f t="shared" si="356"/>
        <v>100.00000000000001</v>
      </c>
      <c r="CQ97" s="113">
        <f t="shared" si="356"/>
        <v>100</v>
      </c>
      <c r="CR97" s="113">
        <f t="shared" si="356"/>
        <v>99.999999999999986</v>
      </c>
      <c r="CS97" s="77">
        <f t="shared" si="356"/>
        <v>99.999999999999986</v>
      </c>
      <c r="CT97" s="113">
        <f t="shared" si="356"/>
        <v>100</v>
      </c>
      <c r="CU97" s="113">
        <f t="shared" si="356"/>
        <v>100</v>
      </c>
      <c r="CV97" s="127">
        <f t="shared" si="356"/>
        <v>99.999999999999986</v>
      </c>
      <c r="CW97" s="77">
        <f t="shared" si="356"/>
        <v>97.380240703848443</v>
      </c>
      <c r="CX97" s="113">
        <f t="shared" si="356"/>
        <v>99.999999999999972</v>
      </c>
      <c r="CY97" s="113">
        <f t="shared" si="356"/>
        <v>100</v>
      </c>
      <c r="CZ97" s="113">
        <f t="shared" si="356"/>
        <v>100</v>
      </c>
      <c r="DA97" s="113">
        <f t="shared" si="356"/>
        <v>100.00000000000001</v>
      </c>
      <c r="DB97" s="113">
        <f t="shared" si="356"/>
        <v>97.590149407582899</v>
      </c>
      <c r="DC97" s="113">
        <f t="shared" si="356"/>
        <v>100</v>
      </c>
      <c r="DD97" s="113">
        <f t="shared" ref="DD97:DE97" si="357">DD70+DD77+DD84+DD89</f>
        <v>100</v>
      </c>
      <c r="DE97" s="74">
        <f t="shared" si="357"/>
        <v>99.999999999999986</v>
      </c>
      <c r="DF97" s="74">
        <f t="shared" ref="DF97:DI97" si="358">DF70+DF77+DF84+DF89</f>
        <v>100</v>
      </c>
      <c r="DG97" s="74">
        <f t="shared" ref="DG97:DH97" si="359">DG70+DG77+DG84+DG89</f>
        <v>100.00000000000001</v>
      </c>
      <c r="DH97" s="74">
        <f t="shared" si="359"/>
        <v>100</v>
      </c>
      <c r="DI97" s="74">
        <f t="shared" si="358"/>
        <v>100.00000000000001</v>
      </c>
    </row>
    <row r="98" spans="1:113" x14ac:dyDescent="0.25">
      <c r="A98" s="134"/>
      <c r="B98" s="14"/>
      <c r="C98" s="15"/>
      <c r="D98" s="15"/>
      <c r="E98" s="9"/>
      <c r="F98" s="9"/>
      <c r="G98" s="15"/>
      <c r="H98" s="15"/>
      <c r="I98" s="15"/>
      <c r="J98" s="14"/>
      <c r="K98" s="8"/>
      <c r="L98" s="8"/>
      <c r="M98" s="8"/>
      <c r="N98" s="8"/>
      <c r="O98" s="8"/>
      <c r="P98" s="8"/>
      <c r="Q98" s="8"/>
      <c r="R98" s="8"/>
      <c r="S98" s="14"/>
      <c r="T98" s="14"/>
      <c r="U98" s="14"/>
      <c r="V98" s="14"/>
      <c r="W98" s="14"/>
      <c r="X98" s="15"/>
      <c r="Y98" s="15"/>
      <c r="Z98" s="13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5"/>
      <c r="BI98" s="15"/>
      <c r="BJ98" s="14"/>
      <c r="BK98" s="14"/>
      <c r="BL98" s="64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14"/>
      <c r="CT98" s="3"/>
      <c r="CU98" s="3"/>
      <c r="CV98" s="13"/>
      <c r="CW98" s="14"/>
      <c r="CX98" s="3"/>
      <c r="CY98" s="3"/>
      <c r="CZ98" s="3"/>
      <c r="DA98" s="3"/>
      <c r="DB98" s="3"/>
      <c r="DC98" s="3"/>
      <c r="DD98" s="3"/>
      <c r="DE98" s="64"/>
      <c r="DF98" s="64"/>
      <c r="DG98" s="64"/>
      <c r="DH98" s="64"/>
      <c r="DI98" s="64"/>
    </row>
    <row r="99" spans="1:113" x14ac:dyDescent="0.25">
      <c r="A99" s="135" t="s">
        <v>145</v>
      </c>
      <c r="B99" s="102"/>
      <c r="C99" s="102"/>
      <c r="D99" s="102"/>
      <c r="E99" s="113"/>
      <c r="F99" s="113"/>
      <c r="G99" s="102"/>
      <c r="H99" s="102"/>
      <c r="I99" s="102"/>
      <c r="J99" s="113"/>
      <c r="K99" s="113"/>
      <c r="L99" s="113"/>
      <c r="M99" s="113"/>
      <c r="N99" s="127"/>
      <c r="O99" s="127"/>
      <c r="P99" s="127"/>
      <c r="Q99" s="127"/>
      <c r="R99" s="113"/>
      <c r="S99" s="113"/>
      <c r="T99" s="102"/>
      <c r="U99" s="102"/>
      <c r="V99" s="102"/>
      <c r="W99" s="102"/>
      <c r="X99" s="102"/>
      <c r="Y99" s="113"/>
      <c r="Z99" s="113"/>
      <c r="AA99" s="113"/>
      <c r="AB99" s="113"/>
      <c r="AC99" s="113"/>
      <c r="AD99" s="113"/>
      <c r="AE99" s="127"/>
      <c r="AF99" s="113"/>
      <c r="AG99" s="113"/>
      <c r="AH99" s="113"/>
      <c r="AI99" s="113"/>
      <c r="AJ99" s="113"/>
      <c r="AK99" s="127"/>
      <c r="AL99" s="127"/>
      <c r="AM99" s="113"/>
      <c r="AN99" s="127"/>
      <c r="AO99" s="113"/>
      <c r="AP99" s="113"/>
      <c r="AQ99" s="113"/>
      <c r="AR99" s="127"/>
      <c r="AS99" s="127"/>
      <c r="AT99" s="127"/>
      <c r="AU99" s="112"/>
      <c r="AV99" s="113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13"/>
      <c r="BI99" s="102"/>
      <c r="BJ99" s="2"/>
      <c r="BK99" s="2"/>
      <c r="BL99" s="5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63"/>
      <c r="DF99" s="63"/>
      <c r="DG99" s="63"/>
      <c r="DH99" s="63"/>
      <c r="DI99" s="63"/>
    </row>
    <row r="100" spans="1:113" ht="16.5" thickBot="1" x14ac:dyDescent="0.3">
      <c r="A100" s="97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94"/>
      <c r="O100" s="94"/>
      <c r="P100" s="94"/>
      <c r="Q100" s="94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94"/>
      <c r="AF100" s="85"/>
      <c r="AG100" s="85"/>
      <c r="AH100" s="85"/>
      <c r="AI100" s="85"/>
      <c r="AJ100" s="85"/>
      <c r="AK100" s="94"/>
      <c r="AL100" s="94"/>
      <c r="AM100" s="85"/>
      <c r="AN100" s="85"/>
      <c r="AO100" s="85"/>
      <c r="AP100" s="85"/>
      <c r="AQ100" s="85"/>
      <c r="AR100" s="94"/>
      <c r="AS100" s="94"/>
      <c r="AT100" s="85"/>
      <c r="AU100" s="85"/>
      <c r="AV100" s="85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6"/>
      <c r="DF100" s="86"/>
      <c r="DG100" s="86"/>
      <c r="DH100" s="86"/>
      <c r="DI100" s="86"/>
    </row>
    <row r="101" spans="1:113" x14ac:dyDescent="0.25">
      <c r="A101" s="2"/>
      <c r="I101" s="2"/>
      <c r="Z101" s="2"/>
      <c r="AA101" s="2"/>
      <c r="AB101" s="2"/>
      <c r="AE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M101" s="2"/>
      <c r="BN101" s="2"/>
      <c r="BO101" s="2"/>
      <c r="BP101" s="2"/>
      <c r="BQ101" s="2"/>
      <c r="BR101" s="2"/>
      <c r="BX101" s="2"/>
      <c r="CA101" s="2"/>
      <c r="CB101" s="2"/>
      <c r="CP101" s="2"/>
      <c r="DB101" s="2"/>
      <c r="DC101" s="2"/>
      <c r="DD101" s="2"/>
    </row>
    <row r="102" spans="1:113" x14ac:dyDescent="0.25">
      <c r="I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M102" s="2"/>
      <c r="BN102" s="2"/>
      <c r="BO102" s="2"/>
      <c r="BP102" s="2"/>
      <c r="BQ102" s="2"/>
      <c r="BR102" s="2"/>
      <c r="BX102" s="2"/>
      <c r="CA102" s="2"/>
    </row>
    <row r="103" spans="1:113" x14ac:dyDescent="0.25">
      <c r="I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M103" s="2"/>
      <c r="BN103" s="2"/>
      <c r="BO103" s="2"/>
      <c r="BP103" s="2"/>
      <c r="BQ103" s="2"/>
      <c r="BR103" s="2"/>
      <c r="BX103" s="2"/>
      <c r="CA103" s="2"/>
    </row>
    <row r="104" spans="1:113" x14ac:dyDescent="0.25">
      <c r="I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J104" s="102"/>
      <c r="BK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</row>
    <row r="105" spans="1:113" x14ac:dyDescent="0.25">
      <c r="I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J105" s="2"/>
      <c r="BK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1:113" x14ac:dyDescent="0.25">
      <c r="I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M106" s="2"/>
      <c r="BN106" s="2"/>
      <c r="BO106" s="2"/>
      <c r="BP106" s="2"/>
      <c r="BQ106" s="2"/>
      <c r="BR106" s="2"/>
      <c r="BX106" s="2"/>
      <c r="CA106" s="2"/>
    </row>
    <row r="107" spans="1:113" x14ac:dyDescent="0.25">
      <c r="I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M107" s="2"/>
      <c r="BN107" s="2"/>
      <c r="BO107" s="2"/>
      <c r="BP107" s="2"/>
      <c r="BQ107" s="2"/>
      <c r="BR107" s="2"/>
      <c r="BX107" s="2"/>
      <c r="CA107" s="2"/>
    </row>
    <row r="108" spans="1:113" x14ac:dyDescent="0.25">
      <c r="I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M108" s="2"/>
      <c r="BN108" s="2"/>
      <c r="BO108" s="2"/>
      <c r="BP108" s="2"/>
      <c r="BQ108" s="2"/>
      <c r="BR108" s="2"/>
      <c r="BX108" s="2"/>
      <c r="CA108" s="2"/>
    </row>
    <row r="109" spans="1:113" x14ac:dyDescent="0.25">
      <c r="I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M109" s="2"/>
      <c r="BN109" s="2"/>
      <c r="BO109" s="2"/>
      <c r="BP109" s="2"/>
      <c r="BQ109" s="2"/>
      <c r="BR109" s="2"/>
      <c r="BX109" s="2"/>
      <c r="CA109" s="2"/>
    </row>
    <row r="110" spans="1:113" x14ac:dyDescent="0.25">
      <c r="I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M110" s="2"/>
      <c r="BN110" s="2"/>
      <c r="BO110" s="2"/>
      <c r="BP110" s="2"/>
      <c r="BQ110" s="2"/>
      <c r="BR110" s="2"/>
      <c r="BX110" s="2"/>
      <c r="CA110" s="2"/>
    </row>
    <row r="111" spans="1:113" x14ac:dyDescent="0.25">
      <c r="I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M111" s="2"/>
      <c r="BN111" s="2"/>
      <c r="BO111" s="2"/>
      <c r="BP111" s="2"/>
      <c r="BQ111" s="2"/>
      <c r="BR111" s="2"/>
      <c r="BX111" s="2"/>
      <c r="CA111" s="2"/>
    </row>
    <row r="112" spans="1:113" x14ac:dyDescent="0.25">
      <c r="I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M112" s="2"/>
      <c r="BN112" s="2"/>
      <c r="BO112" s="2"/>
      <c r="BP112" s="2"/>
      <c r="BQ112" s="2"/>
      <c r="BR112" s="2"/>
      <c r="BX112" s="2"/>
      <c r="CA112" s="2"/>
    </row>
    <row r="113" spans="9:79" x14ac:dyDescent="0.25">
      <c r="I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M113" s="2"/>
      <c r="BN113" s="2"/>
      <c r="BO113" s="2"/>
      <c r="BP113" s="2"/>
      <c r="BQ113" s="2"/>
      <c r="BR113" s="2"/>
      <c r="BX113" s="2"/>
      <c r="CA113" s="2"/>
    </row>
    <row r="114" spans="9:79" x14ac:dyDescent="0.25">
      <c r="I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M114" s="2"/>
      <c r="BN114" s="2"/>
      <c r="BO114" s="2"/>
      <c r="BP114" s="2"/>
      <c r="BQ114" s="2"/>
      <c r="BR114" s="2"/>
      <c r="BX114" s="2"/>
      <c r="CA114" s="2"/>
    </row>
    <row r="115" spans="9:79" x14ac:dyDescent="0.25">
      <c r="I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M115" s="2"/>
      <c r="BN115" s="2"/>
      <c r="BO115" s="2"/>
      <c r="BP115" s="2"/>
      <c r="BQ115" s="2"/>
      <c r="BR115" s="2"/>
      <c r="BX115" s="2"/>
      <c r="CA115" s="2"/>
    </row>
    <row r="116" spans="9:79" x14ac:dyDescent="0.25">
      <c r="I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M116" s="2"/>
      <c r="BN116" s="2"/>
      <c r="BO116" s="2"/>
      <c r="BP116" s="2"/>
      <c r="BQ116" s="2"/>
      <c r="BR116" s="2"/>
      <c r="BX116" s="2"/>
      <c r="CA116" s="2"/>
    </row>
    <row r="117" spans="9:79" x14ac:dyDescent="0.25">
      <c r="I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M117" s="2"/>
      <c r="BN117" s="2"/>
      <c r="BO117" s="2"/>
      <c r="BP117" s="2"/>
      <c r="BQ117" s="2"/>
      <c r="BR117" s="2"/>
      <c r="BX117" s="2"/>
      <c r="CA117" s="2"/>
    </row>
    <row r="118" spans="9:79" x14ac:dyDescent="0.25">
      <c r="I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M118" s="2"/>
      <c r="BN118" s="2"/>
      <c r="BO118" s="2"/>
      <c r="BP118" s="2"/>
      <c r="BQ118" s="2"/>
      <c r="BR118" s="2"/>
      <c r="BX118" s="2"/>
      <c r="CA118" s="2"/>
    </row>
    <row r="119" spans="9:79" x14ac:dyDescent="0.25">
      <c r="I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M119" s="2"/>
      <c r="BN119" s="2"/>
      <c r="BO119" s="2"/>
      <c r="BP119" s="2"/>
      <c r="BQ119" s="2"/>
      <c r="BR119" s="2"/>
      <c r="BX119" s="2"/>
      <c r="CA119" s="2"/>
    </row>
    <row r="120" spans="9:79" x14ac:dyDescent="0.25">
      <c r="I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M120" s="2"/>
      <c r="BN120" s="2"/>
      <c r="BO120" s="2"/>
      <c r="BP120" s="2"/>
      <c r="BQ120" s="2"/>
      <c r="BR120" s="2"/>
      <c r="BX120" s="2"/>
      <c r="CA120" s="2"/>
    </row>
    <row r="121" spans="9:79" x14ac:dyDescent="0.25">
      <c r="I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M121" s="2"/>
      <c r="BN121" s="2"/>
      <c r="BO121" s="2"/>
      <c r="BP121" s="2"/>
      <c r="BQ121" s="2"/>
      <c r="BR121" s="2"/>
      <c r="BX121" s="2"/>
      <c r="CA121" s="2"/>
    </row>
    <row r="122" spans="9:79" x14ac:dyDescent="0.25">
      <c r="I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M122" s="2"/>
      <c r="BN122" s="2"/>
      <c r="BO122" s="2"/>
      <c r="BP122" s="2"/>
      <c r="BQ122" s="2"/>
      <c r="BR122" s="2"/>
      <c r="BX122" s="2"/>
      <c r="CA122" s="2"/>
    </row>
    <row r="123" spans="9:79" x14ac:dyDescent="0.25">
      <c r="I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M123" s="2"/>
      <c r="BN123" s="2"/>
      <c r="BO123" s="2"/>
      <c r="BP123" s="2"/>
      <c r="BQ123" s="2"/>
      <c r="BR123" s="2"/>
      <c r="BX123" s="2"/>
      <c r="CA123" s="2"/>
    </row>
    <row r="124" spans="9:79" x14ac:dyDescent="0.25">
      <c r="I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M124" s="2"/>
      <c r="BN124" s="2"/>
      <c r="BO124" s="2"/>
      <c r="BP124" s="2"/>
      <c r="BQ124" s="2"/>
      <c r="BR124" s="2"/>
      <c r="BX124" s="2"/>
      <c r="CA124" s="2"/>
    </row>
    <row r="125" spans="9:79" x14ac:dyDescent="0.25">
      <c r="I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M125" s="2"/>
      <c r="BN125" s="2"/>
      <c r="BO125" s="2"/>
      <c r="BP125" s="2"/>
      <c r="BQ125" s="2"/>
      <c r="BR125" s="2"/>
      <c r="BX125" s="2"/>
      <c r="CA125" s="2"/>
    </row>
    <row r="126" spans="9:79" x14ac:dyDescent="0.25">
      <c r="I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M126" s="2"/>
      <c r="BN126" s="2"/>
      <c r="BO126" s="2"/>
      <c r="BP126" s="2"/>
      <c r="BQ126" s="2"/>
      <c r="BR126" s="2"/>
      <c r="BX126" s="2"/>
      <c r="CA126" s="2"/>
    </row>
    <row r="127" spans="9:79" x14ac:dyDescent="0.25">
      <c r="I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M127" s="2"/>
      <c r="BN127" s="2"/>
      <c r="BO127" s="2"/>
      <c r="BP127" s="2"/>
      <c r="BQ127" s="2"/>
      <c r="BR127" s="2"/>
      <c r="BX127" s="2"/>
      <c r="CA127" s="2"/>
    </row>
    <row r="128" spans="9:79" x14ac:dyDescent="0.25">
      <c r="I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M128" s="2"/>
      <c r="BN128" s="2"/>
      <c r="BO128" s="2"/>
      <c r="BP128" s="2"/>
      <c r="BQ128" s="2"/>
      <c r="BR128" s="2"/>
      <c r="BX128" s="2"/>
      <c r="CA128" s="2"/>
    </row>
    <row r="129" spans="9:79" x14ac:dyDescent="0.25">
      <c r="I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M129" s="2"/>
      <c r="BN129" s="2"/>
      <c r="BO129" s="2"/>
      <c r="BP129" s="2"/>
      <c r="BQ129" s="2"/>
      <c r="BR129" s="2"/>
      <c r="BX129" s="2"/>
      <c r="CA129" s="2"/>
    </row>
    <row r="130" spans="9:79" x14ac:dyDescent="0.25">
      <c r="I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M130" s="2"/>
      <c r="BN130" s="2"/>
      <c r="BO130" s="2"/>
      <c r="BP130" s="2"/>
      <c r="BQ130" s="2"/>
      <c r="BR130" s="2"/>
      <c r="BX130" s="2"/>
      <c r="CA130" s="2"/>
    </row>
    <row r="131" spans="9:79" x14ac:dyDescent="0.25">
      <c r="I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M131" s="2"/>
      <c r="BN131" s="2"/>
      <c r="BO131" s="2"/>
      <c r="BP131" s="2"/>
      <c r="BQ131" s="2"/>
      <c r="BR131" s="2"/>
      <c r="BX131" s="2"/>
      <c r="CA131" s="2"/>
    </row>
    <row r="132" spans="9:79" x14ac:dyDescent="0.25">
      <c r="I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M132" s="2"/>
      <c r="BN132" s="2"/>
      <c r="BO132" s="2"/>
      <c r="BP132" s="2"/>
      <c r="BQ132" s="2"/>
      <c r="BR132" s="2"/>
      <c r="BX132" s="2"/>
      <c r="CA132" s="2"/>
    </row>
    <row r="133" spans="9:79" x14ac:dyDescent="0.25">
      <c r="I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M133" s="2"/>
      <c r="BN133" s="2"/>
      <c r="BO133" s="2"/>
      <c r="BP133" s="2"/>
      <c r="BQ133" s="2"/>
      <c r="BR133" s="2"/>
      <c r="BX133" s="2"/>
      <c r="CA133" s="2"/>
    </row>
    <row r="134" spans="9:79" x14ac:dyDescent="0.25">
      <c r="I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M134" s="2"/>
      <c r="BN134" s="2"/>
      <c r="BO134" s="2"/>
      <c r="BP134" s="2"/>
      <c r="BQ134" s="2"/>
      <c r="BR134" s="2"/>
      <c r="BX134" s="2"/>
      <c r="CA134" s="2"/>
    </row>
    <row r="135" spans="9:79" x14ac:dyDescent="0.25">
      <c r="I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M135" s="2"/>
      <c r="BN135" s="2"/>
      <c r="BO135" s="2"/>
      <c r="BP135" s="2"/>
      <c r="BQ135" s="2"/>
      <c r="BR135" s="2"/>
      <c r="BX135" s="2"/>
      <c r="CA135" s="2"/>
    </row>
    <row r="136" spans="9:79" x14ac:dyDescent="0.25">
      <c r="I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M136" s="2"/>
      <c r="BN136" s="2"/>
      <c r="BO136" s="2"/>
      <c r="BP136" s="2"/>
      <c r="BQ136" s="2"/>
      <c r="BR136" s="2"/>
      <c r="BX136" s="2"/>
      <c r="CA136" s="2"/>
    </row>
    <row r="137" spans="9:79" x14ac:dyDescent="0.25">
      <c r="I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M137" s="2"/>
      <c r="BN137" s="2"/>
      <c r="BO137" s="2"/>
      <c r="BP137" s="2"/>
      <c r="BQ137" s="2"/>
      <c r="BR137" s="2"/>
      <c r="BX137" s="2"/>
      <c r="CA137" s="2"/>
    </row>
    <row r="138" spans="9:79" x14ac:dyDescent="0.25">
      <c r="I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M138" s="2"/>
      <c r="BN138" s="2"/>
      <c r="BO138" s="2"/>
      <c r="BP138" s="2"/>
      <c r="BQ138" s="2"/>
      <c r="BR138" s="2"/>
      <c r="BX138" s="2"/>
      <c r="CA138" s="2"/>
    </row>
    <row r="139" spans="9:79" x14ac:dyDescent="0.25">
      <c r="I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M139" s="2"/>
      <c r="BN139" s="2"/>
      <c r="BO139" s="2"/>
      <c r="BP139" s="2"/>
      <c r="BQ139" s="2"/>
      <c r="BR139" s="2"/>
      <c r="BX139" s="2"/>
      <c r="CA139" s="2"/>
    </row>
    <row r="140" spans="9:79" x14ac:dyDescent="0.25">
      <c r="I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M140" s="2"/>
      <c r="BN140" s="2"/>
      <c r="BO140" s="2"/>
      <c r="BP140" s="2"/>
      <c r="BQ140" s="2"/>
      <c r="BR140" s="2"/>
      <c r="BX140" s="2"/>
      <c r="CA140" s="2"/>
    </row>
    <row r="141" spans="9:79" x14ac:dyDescent="0.25">
      <c r="I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M141" s="2"/>
      <c r="BN141" s="2"/>
      <c r="BO141" s="2"/>
      <c r="BP141" s="2"/>
      <c r="BQ141" s="2"/>
      <c r="BR141" s="2"/>
      <c r="BX141" s="2"/>
      <c r="CA141" s="2"/>
    </row>
    <row r="142" spans="9:79" x14ac:dyDescent="0.25">
      <c r="I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M142" s="2"/>
      <c r="BN142" s="2"/>
      <c r="BO142" s="2"/>
      <c r="BP142" s="2"/>
      <c r="BQ142" s="2"/>
      <c r="BR142" s="2"/>
      <c r="BX142" s="2"/>
      <c r="CA142" s="2"/>
    </row>
    <row r="143" spans="9:79" x14ac:dyDescent="0.25">
      <c r="I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M143" s="2"/>
      <c r="BN143" s="2"/>
      <c r="BO143" s="2"/>
      <c r="BP143" s="2"/>
      <c r="BQ143" s="2"/>
      <c r="BR143" s="2"/>
      <c r="BX143" s="2"/>
      <c r="CA143" s="2"/>
    </row>
    <row r="144" spans="9:79" x14ac:dyDescent="0.25">
      <c r="I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M144" s="2"/>
      <c r="BN144" s="2"/>
      <c r="BO144" s="2"/>
      <c r="BP144" s="2"/>
      <c r="BQ144" s="2"/>
      <c r="BR144" s="2"/>
      <c r="BX144" s="2"/>
      <c r="CA144" s="2"/>
    </row>
    <row r="145" spans="9:79" x14ac:dyDescent="0.25">
      <c r="I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M145" s="2"/>
      <c r="BN145" s="2"/>
      <c r="BO145" s="2"/>
      <c r="BP145" s="2"/>
      <c r="BQ145" s="2"/>
      <c r="BR145" s="2"/>
      <c r="BX145" s="2"/>
      <c r="CA145" s="2"/>
    </row>
    <row r="146" spans="9:79" x14ac:dyDescent="0.25">
      <c r="I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M146" s="2"/>
      <c r="BN146" s="2"/>
      <c r="BO146" s="2"/>
      <c r="BP146" s="2"/>
      <c r="BQ146" s="2"/>
      <c r="BR146" s="2"/>
      <c r="BX146" s="2"/>
      <c r="CA146" s="2"/>
    </row>
    <row r="147" spans="9:79" x14ac:dyDescent="0.25">
      <c r="I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M147" s="2"/>
      <c r="BN147" s="2"/>
      <c r="BO147" s="2"/>
      <c r="BP147" s="2"/>
      <c r="BQ147" s="2"/>
      <c r="BR147" s="2"/>
      <c r="BX147" s="2"/>
      <c r="CA147" s="2"/>
    </row>
    <row r="148" spans="9:79" x14ac:dyDescent="0.25">
      <c r="I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M148" s="2"/>
      <c r="BN148" s="2"/>
      <c r="BO148" s="2"/>
      <c r="BP148" s="2"/>
      <c r="BQ148" s="2"/>
      <c r="BR148" s="2"/>
      <c r="BX148" s="2"/>
      <c r="CA148" s="2"/>
    </row>
    <row r="149" spans="9:79" x14ac:dyDescent="0.25">
      <c r="I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M149" s="2"/>
      <c r="BN149" s="2"/>
      <c r="BO149" s="2"/>
      <c r="BP149" s="2"/>
      <c r="BQ149" s="2"/>
      <c r="BR149" s="2"/>
      <c r="BX149" s="2"/>
      <c r="CA149" s="2"/>
    </row>
    <row r="150" spans="9:79" x14ac:dyDescent="0.25">
      <c r="I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M150" s="2"/>
      <c r="BN150" s="2"/>
      <c r="BO150" s="2"/>
      <c r="BP150" s="2"/>
      <c r="BQ150" s="2"/>
      <c r="BR150" s="2"/>
      <c r="BX150" s="2"/>
      <c r="CA150" s="2"/>
    </row>
    <row r="151" spans="9:79" x14ac:dyDescent="0.25">
      <c r="I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M151" s="2"/>
      <c r="BN151" s="2"/>
      <c r="BO151" s="2"/>
      <c r="BP151" s="2"/>
      <c r="BQ151" s="2"/>
      <c r="BR151" s="2"/>
      <c r="BX151" s="2"/>
      <c r="CA151" s="2"/>
    </row>
    <row r="152" spans="9:79" x14ac:dyDescent="0.25">
      <c r="I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M152" s="2"/>
      <c r="BN152" s="2"/>
      <c r="BO152" s="2"/>
      <c r="BP152" s="2"/>
      <c r="BQ152" s="2"/>
      <c r="BR152" s="2"/>
      <c r="BX152" s="2"/>
      <c r="CA152" s="2"/>
    </row>
    <row r="153" spans="9:79" x14ac:dyDescent="0.25">
      <c r="I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M153" s="2"/>
      <c r="BN153" s="2"/>
      <c r="BO153" s="2"/>
      <c r="BP153" s="2"/>
      <c r="BQ153" s="2"/>
      <c r="BR153" s="2"/>
      <c r="BX153" s="2"/>
      <c r="CA153" s="2"/>
    </row>
    <row r="154" spans="9:79" x14ac:dyDescent="0.25">
      <c r="I154" s="2"/>
      <c r="T154" s="1">
        <v>1530542.8</v>
      </c>
      <c r="U154" s="1">
        <v>1530542.8</v>
      </c>
      <c r="V154" s="1">
        <v>1530542.8</v>
      </c>
      <c r="W154" s="1">
        <v>1530542.8</v>
      </c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M154" s="2"/>
      <c r="BN154" s="2"/>
      <c r="BO154" s="2"/>
      <c r="BP154" s="2"/>
      <c r="BQ154" s="2"/>
      <c r="BR154" s="2"/>
      <c r="BX154" s="2"/>
      <c r="CA154" s="2"/>
    </row>
    <row r="155" spans="9:79" x14ac:dyDescent="0.25">
      <c r="I155" s="2"/>
      <c r="T155" s="1">
        <v>1567958.5999999999</v>
      </c>
      <c r="U155" s="1">
        <v>1567958.5999999999</v>
      </c>
      <c r="V155" s="1">
        <v>1567958.5999999999</v>
      </c>
      <c r="W155" s="1">
        <v>1567958.5999999999</v>
      </c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M155" s="2"/>
      <c r="BN155" s="2"/>
      <c r="BO155" s="2"/>
      <c r="BP155" s="2"/>
      <c r="BQ155" s="2"/>
      <c r="BR155" s="2"/>
      <c r="BX155" s="2"/>
      <c r="CA155" s="2"/>
    </row>
    <row r="156" spans="9:79" x14ac:dyDescent="0.25">
      <c r="I156" s="2"/>
      <c r="T156" s="1">
        <v>561391.9917023622</v>
      </c>
      <c r="U156" s="1">
        <v>561391.9917023622</v>
      </c>
      <c r="V156" s="1">
        <v>561391.9917023622</v>
      </c>
      <c r="W156" s="1">
        <v>561391.9917023622</v>
      </c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M156" s="2"/>
      <c r="BN156" s="2"/>
      <c r="BO156" s="2"/>
      <c r="BP156" s="2"/>
      <c r="BQ156" s="2"/>
      <c r="BR156" s="2"/>
      <c r="BX156" s="2"/>
      <c r="CA156" s="2"/>
    </row>
    <row r="157" spans="9:79" x14ac:dyDescent="0.25">
      <c r="I157" s="2"/>
      <c r="T157" s="1">
        <v>494683.42102960602</v>
      </c>
      <c r="U157" s="1">
        <v>494683.42102960602</v>
      </c>
      <c r="V157" s="1">
        <v>494683.42102960602</v>
      </c>
      <c r="W157" s="1">
        <v>494683.42102960602</v>
      </c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M157" s="2"/>
      <c r="BN157" s="2"/>
      <c r="BO157" s="2"/>
      <c r="BP157" s="2"/>
      <c r="BQ157" s="2"/>
      <c r="BR157" s="2"/>
      <c r="BX157" s="2"/>
      <c r="CA157" s="2"/>
    </row>
    <row r="158" spans="9:79" x14ac:dyDescent="0.25">
      <c r="I158" s="2"/>
      <c r="T158" s="1">
        <v>480898.73355519603</v>
      </c>
      <c r="U158" s="1">
        <v>480898.73355519603</v>
      </c>
      <c r="V158" s="1">
        <v>480898.73355519603</v>
      </c>
      <c r="W158" s="1">
        <v>480898.73355519603</v>
      </c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M158" s="2"/>
      <c r="BN158" s="2"/>
      <c r="BO158" s="2"/>
      <c r="BP158" s="2"/>
      <c r="BQ158" s="2"/>
      <c r="BR158" s="2"/>
      <c r="BX158" s="2"/>
      <c r="CA158" s="2"/>
    </row>
    <row r="159" spans="9:79" x14ac:dyDescent="0.25">
      <c r="I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M159" s="2"/>
      <c r="BN159" s="2"/>
      <c r="BO159" s="2"/>
      <c r="BP159" s="2"/>
      <c r="BQ159" s="2"/>
      <c r="BR159" s="2"/>
      <c r="BX159" s="2"/>
      <c r="CA159" s="2"/>
    </row>
    <row r="160" spans="9:79" x14ac:dyDescent="0.25">
      <c r="I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M160" s="2"/>
      <c r="BN160" s="2"/>
      <c r="BO160" s="2"/>
      <c r="BP160" s="2"/>
      <c r="BQ160" s="2"/>
      <c r="BR160" s="2"/>
      <c r="BX160" s="2"/>
      <c r="CA160" s="2"/>
    </row>
    <row r="161" spans="9:79" x14ac:dyDescent="0.25">
      <c r="I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M161" s="2"/>
      <c r="BN161" s="2"/>
      <c r="BO161" s="2"/>
      <c r="BP161" s="2"/>
      <c r="BQ161" s="2"/>
      <c r="BR161" s="2"/>
      <c r="BX161" s="2"/>
      <c r="CA161" s="2"/>
    </row>
    <row r="162" spans="9:79" x14ac:dyDescent="0.25">
      <c r="I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M162" s="2"/>
      <c r="BN162" s="2"/>
      <c r="BO162" s="2"/>
      <c r="BP162" s="2"/>
      <c r="BQ162" s="2"/>
      <c r="BR162" s="2"/>
      <c r="BX162" s="2"/>
      <c r="CA162" s="2"/>
    </row>
    <row r="163" spans="9:79" x14ac:dyDescent="0.25">
      <c r="I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M163" s="2"/>
      <c r="BN163" s="2"/>
      <c r="BO163" s="2"/>
      <c r="BP163" s="2"/>
      <c r="BQ163" s="2"/>
      <c r="BR163" s="2"/>
      <c r="BX163" s="2"/>
      <c r="CA163" s="2"/>
    </row>
    <row r="164" spans="9:79" x14ac:dyDescent="0.25">
      <c r="I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M164" s="2"/>
      <c r="BN164" s="2"/>
      <c r="BO164" s="2"/>
      <c r="BP164" s="2"/>
      <c r="BQ164" s="2"/>
      <c r="BR164" s="2"/>
      <c r="BX164" s="2"/>
      <c r="CA164" s="2"/>
    </row>
    <row r="165" spans="9:79" x14ac:dyDescent="0.25">
      <c r="I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M165" s="2"/>
      <c r="BN165" s="2"/>
      <c r="BO165" s="2"/>
      <c r="BP165" s="2"/>
      <c r="BQ165" s="2"/>
      <c r="BR165" s="2"/>
      <c r="BX165" s="2"/>
      <c r="CA165" s="2"/>
    </row>
    <row r="166" spans="9:79" x14ac:dyDescent="0.25">
      <c r="I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M166" s="2"/>
      <c r="BN166" s="2"/>
      <c r="BO166" s="2"/>
      <c r="BP166" s="2"/>
      <c r="BQ166" s="2"/>
      <c r="BR166" s="2"/>
      <c r="BX166" s="2"/>
      <c r="CA166" s="2"/>
    </row>
    <row r="167" spans="9:79" x14ac:dyDescent="0.25">
      <c r="I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M167" s="2"/>
      <c r="BN167" s="2"/>
      <c r="BO167" s="2"/>
      <c r="BP167" s="2"/>
      <c r="BQ167" s="2"/>
      <c r="BR167" s="2"/>
      <c r="BX167" s="2"/>
      <c r="CA167" s="2"/>
    </row>
    <row r="168" spans="9:79" x14ac:dyDescent="0.25">
      <c r="I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M168" s="2"/>
      <c r="BN168" s="2"/>
      <c r="BO168" s="2"/>
      <c r="BP168" s="2"/>
      <c r="BQ168" s="2"/>
      <c r="BR168" s="2"/>
      <c r="BX168" s="2"/>
      <c r="CA168" s="2"/>
    </row>
    <row r="169" spans="9:79" x14ac:dyDescent="0.25">
      <c r="I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M169" s="2"/>
      <c r="BN169" s="2"/>
      <c r="BO169" s="2"/>
      <c r="BP169" s="2"/>
      <c r="BQ169" s="2"/>
      <c r="BR169" s="2"/>
      <c r="BX169" s="2"/>
      <c r="CA169" s="2"/>
    </row>
    <row r="170" spans="9:79" x14ac:dyDescent="0.25">
      <c r="I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M170" s="2"/>
      <c r="BN170" s="2"/>
      <c r="BO170" s="2"/>
      <c r="BP170" s="2"/>
      <c r="BQ170" s="2"/>
      <c r="BR170" s="2"/>
      <c r="BX170" s="2"/>
      <c r="CA170" s="2"/>
    </row>
    <row r="171" spans="9:79" x14ac:dyDescent="0.25">
      <c r="I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M171" s="2"/>
      <c r="BN171" s="2"/>
      <c r="BO171" s="2"/>
      <c r="BP171" s="2"/>
      <c r="BQ171" s="2"/>
      <c r="BR171" s="2"/>
      <c r="BX171" s="2"/>
      <c r="CA171" s="2"/>
    </row>
    <row r="172" spans="9:79" x14ac:dyDescent="0.25">
      <c r="I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M172" s="2"/>
      <c r="BN172" s="2"/>
      <c r="BO172" s="2"/>
      <c r="BP172" s="2"/>
      <c r="BQ172" s="2"/>
      <c r="BR172" s="2"/>
      <c r="BX172" s="2"/>
      <c r="CA172" s="2"/>
    </row>
    <row r="173" spans="9:79" x14ac:dyDescent="0.25">
      <c r="I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M173" s="2"/>
      <c r="BN173" s="2"/>
      <c r="BO173" s="2"/>
      <c r="BP173" s="2"/>
      <c r="BQ173" s="2"/>
      <c r="BR173" s="2"/>
      <c r="BX173" s="2"/>
      <c r="CA173" s="2"/>
    </row>
    <row r="174" spans="9:79" x14ac:dyDescent="0.25">
      <c r="I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M174" s="2"/>
      <c r="BN174" s="2"/>
      <c r="BO174" s="2"/>
      <c r="BP174" s="2"/>
      <c r="BQ174" s="2"/>
      <c r="BR174" s="2"/>
      <c r="BX174" s="2"/>
      <c r="CA174" s="2"/>
    </row>
    <row r="175" spans="9:79" x14ac:dyDescent="0.25">
      <c r="I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M175" s="2"/>
      <c r="BN175" s="2"/>
      <c r="BO175" s="2"/>
      <c r="BP175" s="2"/>
      <c r="BQ175" s="2"/>
      <c r="BR175" s="2"/>
      <c r="BX175" s="2"/>
      <c r="CA175" s="2"/>
    </row>
    <row r="176" spans="9:79" x14ac:dyDescent="0.25">
      <c r="I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M176" s="2"/>
      <c r="BN176" s="2"/>
      <c r="BO176" s="2"/>
      <c r="BP176" s="2"/>
      <c r="BQ176" s="2"/>
      <c r="BR176" s="2"/>
      <c r="BX176" s="2"/>
      <c r="CA176" s="2"/>
    </row>
    <row r="177" spans="9:79" x14ac:dyDescent="0.25">
      <c r="I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M177" s="2"/>
      <c r="BN177" s="2"/>
      <c r="BO177" s="2"/>
      <c r="BP177" s="2"/>
      <c r="BQ177" s="2"/>
      <c r="BR177" s="2"/>
      <c r="BX177" s="2"/>
      <c r="CA177" s="2"/>
    </row>
    <row r="178" spans="9:79" x14ac:dyDescent="0.25">
      <c r="I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M178" s="2"/>
      <c r="BN178" s="2"/>
      <c r="BO178" s="2"/>
      <c r="BP178" s="2"/>
      <c r="BQ178" s="2"/>
      <c r="BR178" s="2"/>
      <c r="BX178" s="2"/>
      <c r="CA178" s="2"/>
    </row>
    <row r="179" spans="9:79" x14ac:dyDescent="0.25">
      <c r="I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M179" s="2"/>
      <c r="BN179" s="2"/>
      <c r="BO179" s="2"/>
      <c r="BP179" s="2"/>
      <c r="BQ179" s="2"/>
      <c r="BR179" s="2"/>
      <c r="BX179" s="2"/>
      <c r="CA179" s="2"/>
    </row>
    <row r="180" spans="9:79" x14ac:dyDescent="0.25">
      <c r="I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M180" s="2"/>
      <c r="BN180" s="2"/>
      <c r="BO180" s="2"/>
      <c r="BP180" s="2"/>
      <c r="BQ180" s="2"/>
      <c r="BR180" s="2"/>
      <c r="BX180" s="2"/>
      <c r="CA180" s="2"/>
    </row>
    <row r="181" spans="9:79" x14ac:dyDescent="0.25">
      <c r="I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M181" s="2"/>
      <c r="BN181" s="2"/>
      <c r="BO181" s="2"/>
      <c r="BP181" s="2"/>
      <c r="BQ181" s="2"/>
      <c r="BR181" s="2"/>
      <c r="BX181" s="2"/>
      <c r="CA181" s="2"/>
    </row>
    <row r="182" spans="9:79" x14ac:dyDescent="0.25">
      <c r="I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M182" s="2"/>
      <c r="BN182" s="2"/>
      <c r="BO182" s="2"/>
      <c r="BP182" s="2"/>
      <c r="BQ182" s="2"/>
      <c r="BR182" s="2"/>
      <c r="BX182" s="2"/>
      <c r="CA182" s="2"/>
    </row>
    <row r="183" spans="9:79" x14ac:dyDescent="0.25">
      <c r="I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M183" s="2"/>
      <c r="BN183" s="2"/>
      <c r="BO183" s="2"/>
      <c r="BP183" s="2"/>
      <c r="BQ183" s="2"/>
      <c r="BR183" s="2"/>
      <c r="BX183" s="2"/>
      <c r="CA183" s="2"/>
    </row>
    <row r="184" spans="9:79" x14ac:dyDescent="0.25">
      <c r="I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M184" s="2"/>
      <c r="BN184" s="2"/>
      <c r="BO184" s="2"/>
      <c r="BP184" s="2"/>
      <c r="BQ184" s="2"/>
      <c r="BR184" s="2"/>
      <c r="BX184" s="2"/>
      <c r="CA184" s="2"/>
    </row>
    <row r="185" spans="9:79" x14ac:dyDescent="0.25">
      <c r="I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M185" s="2"/>
      <c r="BN185" s="2"/>
      <c r="BO185" s="2"/>
      <c r="BP185" s="2"/>
      <c r="BQ185" s="2"/>
      <c r="BR185" s="2"/>
      <c r="BX185" s="2"/>
      <c r="CA185" s="2"/>
    </row>
    <row r="186" spans="9:79" x14ac:dyDescent="0.25">
      <c r="I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M186" s="2"/>
      <c r="BN186" s="2"/>
      <c r="BO186" s="2"/>
      <c r="BP186" s="2"/>
      <c r="BQ186" s="2"/>
      <c r="BR186" s="2"/>
      <c r="BX186" s="2"/>
      <c r="CA186" s="2"/>
    </row>
    <row r="187" spans="9:79" x14ac:dyDescent="0.25">
      <c r="I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M187" s="2"/>
      <c r="BN187" s="2"/>
      <c r="BO187" s="2"/>
      <c r="BP187" s="2"/>
      <c r="BQ187" s="2"/>
      <c r="BR187" s="2"/>
      <c r="BX187" s="2"/>
      <c r="CA187" s="2"/>
    </row>
    <row r="188" spans="9:79" x14ac:dyDescent="0.25">
      <c r="I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M188" s="2"/>
      <c r="BN188" s="2"/>
      <c r="BO188" s="2"/>
      <c r="BP188" s="2"/>
      <c r="BQ188" s="2"/>
      <c r="BR188" s="2"/>
      <c r="BX188" s="2"/>
      <c r="CA188" s="2"/>
    </row>
    <row r="189" spans="9:79" x14ac:dyDescent="0.25">
      <c r="I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M189" s="2"/>
      <c r="BN189" s="2"/>
      <c r="BO189" s="2"/>
      <c r="BP189" s="2"/>
      <c r="BQ189" s="2"/>
      <c r="BR189" s="2"/>
      <c r="BX189" s="2"/>
      <c r="CA189" s="2"/>
    </row>
    <row r="190" spans="9:79" x14ac:dyDescent="0.25">
      <c r="I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M190" s="2"/>
      <c r="BN190" s="2"/>
      <c r="BO190" s="2"/>
      <c r="BP190" s="2"/>
      <c r="BQ190" s="2"/>
      <c r="BR190" s="2"/>
      <c r="BX190" s="2"/>
      <c r="CA190" s="2"/>
    </row>
    <row r="191" spans="9:79" x14ac:dyDescent="0.25">
      <c r="I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M191" s="2"/>
      <c r="BN191" s="2"/>
      <c r="BO191" s="2"/>
      <c r="BP191" s="2"/>
      <c r="BQ191" s="2"/>
      <c r="BR191" s="2"/>
      <c r="BX191" s="2"/>
      <c r="CA191" s="2"/>
    </row>
    <row r="192" spans="9:79" x14ac:dyDescent="0.25">
      <c r="I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M192" s="2"/>
      <c r="BN192" s="2"/>
      <c r="BO192" s="2"/>
      <c r="BP192" s="2"/>
      <c r="BQ192" s="2"/>
      <c r="BR192" s="2"/>
      <c r="BX192" s="2"/>
      <c r="CA192" s="2"/>
    </row>
    <row r="193" spans="9:79" x14ac:dyDescent="0.25">
      <c r="I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M193" s="2"/>
      <c r="BN193" s="2"/>
      <c r="BO193" s="2"/>
      <c r="BP193" s="2"/>
      <c r="BQ193" s="2"/>
      <c r="BR193" s="2"/>
      <c r="BX193" s="2"/>
      <c r="CA193" s="2"/>
    </row>
    <row r="194" spans="9:79" x14ac:dyDescent="0.25">
      <c r="I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M194" s="2"/>
      <c r="BN194" s="2"/>
      <c r="BO194" s="2"/>
      <c r="BP194" s="2"/>
      <c r="BQ194" s="2"/>
      <c r="BR194" s="2"/>
      <c r="BX194" s="2"/>
      <c r="CA194" s="2"/>
    </row>
    <row r="195" spans="9:79" x14ac:dyDescent="0.25">
      <c r="I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M195" s="2"/>
      <c r="BN195" s="2"/>
      <c r="BO195" s="2"/>
      <c r="BP195" s="2"/>
      <c r="BQ195" s="2"/>
      <c r="BR195" s="2"/>
      <c r="BX195" s="2"/>
      <c r="CA195" s="2"/>
    </row>
    <row r="196" spans="9:79" x14ac:dyDescent="0.25">
      <c r="I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M196" s="2"/>
      <c r="BN196" s="2"/>
      <c r="BO196" s="2"/>
      <c r="BP196" s="2"/>
      <c r="BQ196" s="2"/>
      <c r="BR196" s="2"/>
      <c r="BX196" s="2"/>
      <c r="CA196" s="2"/>
    </row>
    <row r="197" spans="9:79" x14ac:dyDescent="0.25">
      <c r="I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M197" s="2"/>
      <c r="BN197" s="2"/>
      <c r="BO197" s="2"/>
      <c r="BP197" s="2"/>
      <c r="BQ197" s="2"/>
      <c r="BR197" s="2"/>
      <c r="BX197" s="2"/>
      <c r="CA197" s="2"/>
    </row>
    <row r="198" spans="9:79" x14ac:dyDescent="0.25">
      <c r="I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M198" s="2"/>
      <c r="BN198" s="2"/>
      <c r="BO198" s="2"/>
      <c r="BP198" s="2"/>
      <c r="BQ198" s="2"/>
      <c r="BR198" s="2"/>
      <c r="BX198" s="2"/>
      <c r="CA198" s="2"/>
    </row>
    <row r="199" spans="9:79" x14ac:dyDescent="0.25">
      <c r="I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M199" s="2"/>
      <c r="BN199" s="2"/>
      <c r="BO199" s="2"/>
      <c r="BP199" s="2"/>
      <c r="BQ199" s="2"/>
      <c r="BR199" s="2"/>
      <c r="BX199" s="2"/>
      <c r="CA199" s="2"/>
    </row>
    <row r="200" spans="9:79" x14ac:dyDescent="0.25">
      <c r="I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M200" s="2"/>
      <c r="BN200" s="2"/>
      <c r="BO200" s="2"/>
      <c r="BP200" s="2"/>
      <c r="BQ200" s="2"/>
      <c r="BR200" s="2"/>
      <c r="BX200" s="2"/>
      <c r="CA200" s="2"/>
    </row>
    <row r="201" spans="9:79" x14ac:dyDescent="0.25">
      <c r="I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M201" s="2"/>
      <c r="BN201" s="2"/>
      <c r="BO201" s="2"/>
      <c r="BP201" s="2"/>
      <c r="BQ201" s="2"/>
      <c r="BR201" s="2"/>
      <c r="BX201" s="2"/>
      <c r="CA201" s="2"/>
    </row>
    <row r="202" spans="9:79" x14ac:dyDescent="0.25">
      <c r="I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M202" s="2"/>
      <c r="BN202" s="2"/>
      <c r="BO202" s="2"/>
      <c r="BP202" s="2"/>
      <c r="BQ202" s="2"/>
      <c r="BR202" s="2"/>
      <c r="BX202" s="2"/>
      <c r="CA202" s="2"/>
    </row>
    <row r="203" spans="9:79" x14ac:dyDescent="0.25">
      <c r="I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M203" s="2"/>
      <c r="BN203" s="2"/>
      <c r="BO203" s="2"/>
      <c r="BP203" s="2"/>
      <c r="BQ203" s="2"/>
      <c r="BR203" s="2"/>
      <c r="BX203" s="2"/>
      <c r="CA203" s="2"/>
    </row>
    <row r="204" spans="9:79" x14ac:dyDescent="0.25">
      <c r="I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M204" s="2"/>
      <c r="BN204" s="2"/>
      <c r="BO204" s="2"/>
      <c r="BP204" s="2"/>
      <c r="BQ204" s="2"/>
      <c r="BR204" s="2"/>
      <c r="BX204" s="2"/>
      <c r="CA204" s="2"/>
    </row>
    <row r="205" spans="9:79" x14ac:dyDescent="0.25">
      <c r="I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M205" s="2"/>
      <c r="BN205" s="2"/>
      <c r="BO205" s="2"/>
      <c r="BP205" s="2"/>
      <c r="BQ205" s="2"/>
      <c r="BR205" s="2"/>
      <c r="BX205" s="2"/>
      <c r="CA205" s="2"/>
    </row>
    <row r="206" spans="9:79" x14ac:dyDescent="0.25">
      <c r="I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M206" s="2"/>
      <c r="BN206" s="2"/>
      <c r="BO206" s="2"/>
      <c r="BP206" s="2"/>
      <c r="BQ206" s="2"/>
      <c r="BR206" s="2"/>
      <c r="BX206" s="2"/>
      <c r="CA206" s="2"/>
    </row>
    <row r="207" spans="9:79" x14ac:dyDescent="0.25">
      <c r="I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M207" s="2"/>
      <c r="BN207" s="2"/>
      <c r="BO207" s="2"/>
      <c r="BP207" s="2"/>
      <c r="BQ207" s="2"/>
      <c r="BR207" s="2"/>
      <c r="BX207" s="2"/>
      <c r="CA207" s="2"/>
    </row>
    <row r="208" spans="9:79" x14ac:dyDescent="0.25">
      <c r="I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M208" s="2"/>
      <c r="BN208" s="2"/>
      <c r="BO208" s="2"/>
      <c r="BP208" s="2"/>
      <c r="BQ208" s="2"/>
      <c r="BR208" s="2"/>
      <c r="BX208" s="2"/>
      <c r="CA208" s="2"/>
    </row>
    <row r="209" spans="9:79" x14ac:dyDescent="0.25">
      <c r="I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M209" s="2"/>
      <c r="BN209" s="2"/>
      <c r="BO209" s="2"/>
      <c r="BP209" s="2"/>
      <c r="BQ209" s="2"/>
      <c r="BR209" s="2"/>
      <c r="BX209" s="2"/>
      <c r="CA209" s="2"/>
    </row>
    <row r="210" spans="9:79" x14ac:dyDescent="0.25">
      <c r="I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M210" s="2"/>
      <c r="BN210" s="2"/>
      <c r="BO210" s="2"/>
      <c r="BP210" s="2"/>
      <c r="BQ210" s="2"/>
      <c r="BR210" s="2"/>
      <c r="BX210" s="2"/>
      <c r="CA210" s="2"/>
    </row>
    <row r="211" spans="9:79" x14ac:dyDescent="0.25">
      <c r="I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M211" s="2"/>
      <c r="BN211" s="2"/>
      <c r="BO211" s="2"/>
      <c r="BP211" s="2"/>
      <c r="BQ211" s="2"/>
      <c r="BR211" s="2"/>
      <c r="BX211" s="2"/>
      <c r="CA211" s="2"/>
    </row>
    <row r="212" spans="9:79" x14ac:dyDescent="0.25">
      <c r="I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M212" s="2"/>
      <c r="BN212" s="2"/>
      <c r="BO212" s="2"/>
      <c r="BP212" s="2"/>
      <c r="BQ212" s="2"/>
      <c r="BR212" s="2"/>
      <c r="BX212" s="2"/>
      <c r="CA212" s="2"/>
    </row>
    <row r="213" spans="9:79" x14ac:dyDescent="0.25">
      <c r="I213" s="2"/>
    </row>
    <row r="214" spans="9:79" x14ac:dyDescent="0.25">
      <c r="I214" s="2"/>
    </row>
    <row r="215" spans="9:79" x14ac:dyDescent="0.25">
      <c r="I215" s="2"/>
    </row>
    <row r="216" spans="9:79" x14ac:dyDescent="0.25">
      <c r="I216" s="2"/>
    </row>
    <row r="217" spans="9:79" x14ac:dyDescent="0.25">
      <c r="I217" s="2"/>
    </row>
    <row r="218" spans="9:79" x14ac:dyDescent="0.25">
      <c r="I218" s="2"/>
    </row>
    <row r="219" spans="9:79" x14ac:dyDescent="0.25">
      <c r="I219" s="2"/>
    </row>
    <row r="220" spans="9:79" x14ac:dyDescent="0.25">
      <c r="I220" s="2"/>
    </row>
    <row r="221" spans="9:79" x14ac:dyDescent="0.25">
      <c r="I221" s="2"/>
    </row>
    <row r="222" spans="9:79" x14ac:dyDescent="0.25">
      <c r="I222" s="2"/>
    </row>
    <row r="223" spans="9:79" x14ac:dyDescent="0.25">
      <c r="I223" s="2"/>
    </row>
    <row r="224" spans="9:79" x14ac:dyDescent="0.25">
      <c r="I224" s="2"/>
    </row>
  </sheetData>
  <mergeCells count="1">
    <mergeCell ref="A63:DI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63" orientation="landscape" horizontalDpi="4294967295" verticalDpi="4294967295" r:id="rId1"/>
  <headerFooter alignWithMargins="0"/>
  <rowBreaks count="1" manualBreakCount="1">
    <brk id="59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2017-03-01T07:03:42Z</cp:lastPrinted>
  <dcterms:created xsi:type="dcterms:W3CDTF">2000-07-27T09:00:10Z</dcterms:created>
  <dcterms:modified xsi:type="dcterms:W3CDTF">2017-03-01T09:53:11Z</dcterms:modified>
</cp:coreProperties>
</file>