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IV9_1" sheetId="1" r:id="rId1"/>
    <sheet name="Sheet2" sheetId="3" r:id="rId2"/>
    <sheet name="Sheet1" sheetId="2" r:id="rId3"/>
  </sheets>
  <externalReferences>
    <externalReference r:id="rId4"/>
    <externalReference r:id="rId5"/>
  </externalReferences>
  <definedNames>
    <definedName name="_xlnm.Print_Area" localSheetId="0">IV9_1!$C$4:$U$81</definedName>
  </definedName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U78" i="1" l="1"/>
  <c r="T78" i="1"/>
  <c r="T76" i="1"/>
  <c r="U76" i="1"/>
  <c r="U75" i="1"/>
  <c r="T75" i="1"/>
  <c r="T70" i="1"/>
  <c r="U70" i="1"/>
  <c r="T71" i="1"/>
  <c r="U71" i="1"/>
  <c r="U69" i="1"/>
  <c r="T69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U55" i="1"/>
  <c r="T55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U39" i="1"/>
  <c r="T39" i="1"/>
  <c r="T32" i="1"/>
  <c r="U32" i="1"/>
  <c r="T33" i="1"/>
  <c r="U33" i="1"/>
  <c r="T34" i="1"/>
  <c r="U34" i="1"/>
  <c r="T35" i="1"/>
  <c r="U35" i="1"/>
  <c r="U31" i="1"/>
  <c r="T31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U15" i="1"/>
  <c r="T15" i="1"/>
  <c r="R73" i="1"/>
  <c r="S73" i="1"/>
  <c r="S67" i="1"/>
  <c r="S53" i="1"/>
  <c r="S37" i="1"/>
  <c r="S29" i="1"/>
  <c r="S13" i="1"/>
  <c r="K67" i="1"/>
  <c r="K53" i="1"/>
  <c r="K37" i="1"/>
  <c r="K29" i="1"/>
  <c r="K13" i="1"/>
  <c r="S11" i="1" l="1"/>
  <c r="S80" i="1" s="1"/>
  <c r="K11" i="1"/>
  <c r="K80" i="1" s="1"/>
  <c r="J73" i="1" l="1"/>
  <c r="J67" i="1"/>
  <c r="J53" i="1"/>
  <c r="J37" i="1"/>
  <c r="J29" i="1"/>
  <c r="J13" i="1"/>
  <c r="R67" i="1"/>
  <c r="R53" i="1"/>
  <c r="R37" i="1"/>
  <c r="R29" i="1"/>
  <c r="R13" i="1"/>
  <c r="R11" i="1" l="1"/>
  <c r="R80" i="1"/>
  <c r="J11" i="1"/>
  <c r="J80" i="1" s="1"/>
  <c r="I73" i="1"/>
  <c r="I67" i="1"/>
  <c r="I53" i="1"/>
  <c r="I37" i="1"/>
  <c r="I29" i="1"/>
  <c r="I13" i="1"/>
  <c r="I11" i="1" l="1"/>
  <c r="I80" i="1" s="1"/>
  <c r="Q73" i="1" l="1"/>
  <c r="Q67" i="1"/>
  <c r="Q53" i="1"/>
  <c r="Q37" i="1"/>
  <c r="Q29" i="1"/>
  <c r="Q13" i="1"/>
  <c r="Q11" i="1" l="1"/>
  <c r="Q80" i="1" s="1"/>
  <c r="P67" i="1"/>
  <c r="H73" i="1"/>
  <c r="H67" i="1"/>
  <c r="H53" i="1"/>
  <c r="H37" i="1"/>
  <c r="H29" i="1"/>
  <c r="H13" i="1"/>
  <c r="H11" i="1" l="1"/>
  <c r="H80" i="1" s="1"/>
  <c r="R57" i="2" l="1"/>
  <c r="Q57" i="2"/>
  <c r="L17" i="2"/>
  <c r="L23" i="2" s="1"/>
  <c r="M17" i="2"/>
  <c r="M23" i="2" s="1"/>
  <c r="R11" i="2"/>
  <c r="R15" i="2"/>
  <c r="R40" i="2"/>
  <c r="R50" i="2"/>
  <c r="R51" i="2"/>
  <c r="R52" i="2"/>
  <c r="R53" i="2"/>
  <c r="R54" i="2"/>
  <c r="R55" i="2"/>
  <c r="R61" i="2"/>
  <c r="Q40" i="2"/>
  <c r="Q61" i="2"/>
  <c r="Q55" i="2"/>
  <c r="Q54" i="2"/>
  <c r="Q53" i="2"/>
  <c r="Q52" i="2"/>
  <c r="Q51" i="2"/>
  <c r="Q50" i="2"/>
  <c r="Q15" i="2"/>
  <c r="Q11" i="2"/>
  <c r="Q8" i="2"/>
  <c r="F4" i="2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3" i="2"/>
  <c r="G3" i="2" s="1"/>
  <c r="Q70" i="2" l="1"/>
  <c r="P73" i="1"/>
  <c r="P53" i="1"/>
  <c r="P37" i="1"/>
  <c r="P29" i="1"/>
  <c r="P13" i="1"/>
  <c r="P11" i="1" l="1"/>
  <c r="P80" i="1" s="1"/>
  <c r="O73" i="1"/>
  <c r="O53" i="1"/>
  <c r="O37" i="1"/>
  <c r="O29" i="1"/>
  <c r="O13" i="1"/>
  <c r="O11" i="1" l="1"/>
  <c r="O67" i="1" l="1"/>
  <c r="O80" i="1" s="1"/>
  <c r="F73" i="1"/>
  <c r="G73" i="1"/>
  <c r="E67" i="1"/>
  <c r="F67" i="1"/>
  <c r="G67" i="1"/>
  <c r="F53" i="1"/>
  <c r="G53" i="1"/>
  <c r="F37" i="1"/>
  <c r="G37" i="1"/>
  <c r="F29" i="1"/>
  <c r="G29" i="1"/>
  <c r="G13" i="1"/>
  <c r="G11" i="1" l="1"/>
  <c r="G80" i="1" s="1"/>
  <c r="N73" i="1" l="1"/>
  <c r="N67" i="1"/>
  <c r="N53" i="1"/>
  <c r="N37" i="1"/>
  <c r="N29" i="1"/>
  <c r="N13" i="1"/>
  <c r="F13" i="1"/>
  <c r="N11" i="1" l="1"/>
  <c r="N80" i="1" s="1"/>
  <c r="F11" i="1"/>
  <c r="F80" i="1" s="1"/>
  <c r="U73" i="1" l="1"/>
  <c r="T13" i="1"/>
  <c r="T29" i="1"/>
  <c r="U37" i="1"/>
  <c r="T73" i="1"/>
  <c r="T37" i="1"/>
  <c r="T53" i="1"/>
  <c r="T67" i="1"/>
  <c r="U53" i="1"/>
  <c r="U67" i="1"/>
  <c r="U13" i="1"/>
  <c r="U29" i="1"/>
  <c r="M73" i="1"/>
  <c r="L73" i="1"/>
  <c r="E73" i="1"/>
  <c r="D73" i="1"/>
  <c r="M67" i="1"/>
  <c r="L67" i="1"/>
  <c r="D67" i="1"/>
  <c r="M53" i="1"/>
  <c r="L53" i="1"/>
  <c r="E53" i="1"/>
  <c r="D53" i="1"/>
  <c r="M37" i="1"/>
  <c r="L37" i="1"/>
  <c r="E37" i="1"/>
  <c r="D37" i="1"/>
  <c r="M29" i="1"/>
  <c r="L29" i="1"/>
  <c r="E29" i="1"/>
  <c r="D29" i="1"/>
  <c r="M13" i="1"/>
  <c r="L13" i="1"/>
  <c r="E13" i="1"/>
  <c r="D13" i="1"/>
  <c r="D11" i="1" l="1"/>
  <c r="E11" i="1"/>
  <c r="L11" i="1"/>
  <c r="L80" i="1" s="1"/>
  <c r="M11" i="1"/>
  <c r="M80" i="1" s="1"/>
  <c r="T11" i="1"/>
  <c r="T80" i="1" s="1"/>
  <c r="U11" i="1"/>
  <c r="U80" i="1" s="1"/>
  <c r="E80" i="1"/>
  <c r="D80" i="1"/>
  <c r="R70" i="2" l="1"/>
</calcChain>
</file>

<file path=xl/sharedStrings.xml><?xml version="1.0" encoding="utf-8"?>
<sst xmlns="http://schemas.openxmlformats.org/spreadsheetml/2006/main" count="198" uniqueCount="112">
  <si>
    <t>Exportation par pays de destination</t>
  </si>
  <si>
    <t>(en millions de BIF)</t>
  </si>
  <si>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</si>
  <si>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</si>
  <si>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</si>
  <si>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</si>
  <si>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</si>
  <si>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</si>
  <si>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</si>
  <si>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</si>
  <si>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</si>
  <si>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</si>
  <si>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</si>
  <si>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</si>
  <si>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</si>
  <si>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</si>
  <si>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</si>
  <si>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</si>
  <si>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</si>
  <si>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</si>
  <si>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</si>
  <si>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</si>
  <si>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</si>
  <si>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</si>
  <si>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</si>
  <si>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</si>
  <si>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</si>
  <si>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</si>
  <si>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</si>
  <si>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</si>
  <si>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</si>
  <si>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</si>
  <si>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</si>
  <si>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</si>
  <si>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</si>
  <si>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</si>
  <si>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</si>
  <si>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</si>
  <si>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</si>
  <si>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</si>
  <si>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</si>
  <si>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</si>
  <si>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</si>
  <si>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</si>
  <si>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</si>
  <si>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</si>
  <si>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</si>
  <si>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</si>
  <si>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</si>
  <si>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</si>
  <si>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</si>
  <si>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</si>
  <si>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</si>
  <si>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</si>
  <si>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</si>
  <si>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</si>
  <si>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</si>
  <si>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</si>
  <si>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</si>
  <si>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</si>
  <si>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Source : OBR</t>
  </si>
  <si>
    <t xml:space="preserve">                                           Période</t>
  </si>
  <si>
    <t>IV.9.1</t>
  </si>
  <si>
    <t>Mars</t>
  </si>
  <si>
    <t>Avril</t>
  </si>
  <si>
    <t>Mai</t>
  </si>
  <si>
    <t>PAYS</t>
  </si>
  <si>
    <t>Somme de PoidsNet</t>
  </si>
  <si>
    <t>Somme de  VALEUR-DN</t>
  </si>
  <si>
    <t>BE</t>
  </si>
  <si>
    <t>CD</t>
  </si>
  <si>
    <t>CN</t>
  </si>
  <si>
    <t>FR</t>
  </si>
  <si>
    <t>KE</t>
  </si>
  <si>
    <t>NL</t>
  </si>
  <si>
    <t>RW</t>
  </si>
  <si>
    <t>SD</t>
  </si>
  <si>
    <t>TZ</t>
  </si>
  <si>
    <t>UG</t>
  </si>
  <si>
    <t>US</t>
  </si>
  <si>
    <t>ZM</t>
  </si>
  <si>
    <t>Grand Total</t>
  </si>
  <si>
    <t>code</t>
  </si>
  <si>
    <t>continent</t>
  </si>
  <si>
    <t>Asie</t>
  </si>
  <si>
    <t>Sum of Somme de PoidsNet</t>
  </si>
  <si>
    <t>Sum of Somme de  VALEUR-DN</t>
  </si>
  <si>
    <t>Belgique</t>
  </si>
  <si>
    <t>Chine</t>
  </si>
  <si>
    <t>Congo, République Démocratique</t>
  </si>
  <si>
    <t>Etats-Unis</t>
  </si>
  <si>
    <t>France</t>
  </si>
  <si>
    <t>Kenya</t>
  </si>
  <si>
    <t>Ouganda</t>
  </si>
  <si>
    <t>Pays-bas</t>
  </si>
  <si>
    <t>Rwanda</t>
  </si>
  <si>
    <t>Soudan</t>
  </si>
  <si>
    <t>Tanzanie</t>
  </si>
  <si>
    <t>Zambie</t>
  </si>
  <si>
    <t>Union européenne</t>
  </si>
  <si>
    <t>Amérique</t>
  </si>
  <si>
    <t>Afrique</t>
  </si>
  <si>
    <t>vol</t>
  </si>
  <si>
    <t>val</t>
  </si>
  <si>
    <t>Pakistan (50%)</t>
  </si>
  <si>
    <t>Egypte (25%)</t>
  </si>
  <si>
    <t>UK (15%)</t>
  </si>
  <si>
    <t>Divers (10%)</t>
  </si>
  <si>
    <t>Juin</t>
  </si>
  <si>
    <t>Juillet</t>
  </si>
  <si>
    <t>Jan-Août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</si>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</sst>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5" fontId="2" fillId="2" borderId="13" xfId="0" applyNumberFormat="1" applyFont="1" applyFill="1" applyBorder="1"/>
    <xf numFmtId="165" fontId="0" fillId="2" borderId="13" xfId="1" applyNumberFormat="1" applyFont="1" applyFill="1" applyBorder="1"/>
    <xf numFmtId="165" fontId="2" fillId="2" borderId="13" xfId="1" applyNumberFormat="1" applyFont="1" applyFill="1" applyBorder="1"/>
    <xf numFmtId="0" fontId="0" fillId="2" borderId="10" xfId="0" applyFill="1" applyBorder="1"/>
    <xf numFmtId="165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5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1" applyFont="1"/>
    <xf numFmtId="165" fontId="0" fillId="0" borderId="0" xfId="1" applyNumberFormat="1" applyFont="1"/>
    <xf numFmtId="0" fontId="0" fillId="0" borderId="0" xfId="0" applyNumberFormat="1"/>
    <xf numFmtId="0" fontId="0" fillId="0" borderId="0" xfId="0" pivotButton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7" xfId="0" applyBorder="1" applyAlignment="1">
      <alignment horizontal="center"/>
    </xf>
    <xf numFmtId="167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188/Desktop/Fulgence%202014/Statistique%20OBR/Cobay%20et%20outls%20de%20Traitement%20Stat/Pays%20Contin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</v>
          </cell>
          <cell r="B1" t="str">
            <v>DESIGNATION</v>
          </cell>
        </row>
        <row r="2">
          <cell r="A2" t="str">
            <v>AF</v>
          </cell>
          <cell r="B2" t="str">
            <v>Afghanistan</v>
          </cell>
        </row>
        <row r="3">
          <cell r="A3" t="str">
            <v>ZA</v>
          </cell>
          <cell r="B3" t="str">
            <v>Afrique du Sud</v>
          </cell>
        </row>
        <row r="4">
          <cell r="A4" t="str">
            <v>AL</v>
          </cell>
          <cell r="B4" t="str">
            <v>Albanie</v>
          </cell>
        </row>
        <row r="5">
          <cell r="A5" t="str">
            <v>DZ</v>
          </cell>
          <cell r="B5" t="str">
            <v>Algérie</v>
          </cell>
        </row>
        <row r="6">
          <cell r="A6" t="str">
            <v>DE</v>
          </cell>
          <cell r="B6" t="str">
            <v>Allemagne</v>
          </cell>
        </row>
        <row r="7">
          <cell r="A7" t="str">
            <v>AD</v>
          </cell>
          <cell r="B7" t="str">
            <v>Andorre</v>
          </cell>
        </row>
        <row r="8">
          <cell r="A8" t="str">
            <v>AO</v>
          </cell>
          <cell r="B8" t="str">
            <v>Angola</v>
          </cell>
        </row>
        <row r="9">
          <cell r="A9" t="str">
            <v>AI</v>
          </cell>
          <cell r="B9" t="str">
            <v>Anguilla</v>
          </cell>
        </row>
        <row r="10">
          <cell r="A10" t="str">
            <v>AQ</v>
          </cell>
          <cell r="B10" t="str">
            <v>Antarctique</v>
          </cell>
        </row>
        <row r="11">
          <cell r="A11" t="str">
            <v>AG</v>
          </cell>
          <cell r="B11" t="str">
            <v>Antigua et Barbuda</v>
          </cell>
        </row>
        <row r="12">
          <cell r="A12" t="str">
            <v>AN</v>
          </cell>
          <cell r="B12" t="str">
            <v>Antilles Néerlandaises</v>
          </cell>
        </row>
        <row r="13">
          <cell r="A13" t="str">
            <v>SA</v>
          </cell>
          <cell r="B13" t="str">
            <v>Arabie Saoudite</v>
          </cell>
        </row>
        <row r="14">
          <cell r="A14" t="str">
            <v>AR</v>
          </cell>
          <cell r="B14" t="str">
            <v>Argentine</v>
          </cell>
        </row>
        <row r="15">
          <cell r="A15" t="str">
            <v>AM</v>
          </cell>
          <cell r="B15" t="str">
            <v>Arménie</v>
          </cell>
        </row>
        <row r="16">
          <cell r="A16" t="str">
            <v>AW</v>
          </cell>
          <cell r="B16" t="str">
            <v>Aruba</v>
          </cell>
        </row>
        <row r="17">
          <cell r="A17" t="str">
            <v>AU</v>
          </cell>
          <cell r="B17" t="str">
            <v>Australie</v>
          </cell>
        </row>
        <row r="18">
          <cell r="A18" t="str">
            <v>AT</v>
          </cell>
          <cell r="B18" t="str">
            <v>Autriche</v>
          </cell>
        </row>
        <row r="19">
          <cell r="A19" t="str">
            <v>AZ</v>
          </cell>
          <cell r="B19" t="str">
            <v>Azerbaijan</v>
          </cell>
        </row>
        <row r="20">
          <cell r="A20" t="str">
            <v>BS</v>
          </cell>
          <cell r="B20" t="str">
            <v>Bahamas</v>
          </cell>
        </row>
        <row r="21">
          <cell r="A21" t="str">
            <v>BH</v>
          </cell>
          <cell r="B21" t="str">
            <v>Bahreïn</v>
          </cell>
        </row>
        <row r="22">
          <cell r="A22" t="str">
            <v>BD</v>
          </cell>
          <cell r="B22" t="str">
            <v>Bangladesh</v>
          </cell>
        </row>
        <row r="23">
          <cell r="A23" t="str">
            <v>BB</v>
          </cell>
          <cell r="B23" t="str">
            <v>Barbade</v>
          </cell>
        </row>
        <row r="24">
          <cell r="A24" t="str">
            <v>BY</v>
          </cell>
          <cell r="B24" t="str">
            <v>Bélarus</v>
          </cell>
        </row>
        <row r="25">
          <cell r="A25" t="str">
            <v>BE</v>
          </cell>
          <cell r="B25" t="str">
            <v>Belgique</v>
          </cell>
        </row>
        <row r="26">
          <cell r="A26" t="str">
            <v>BZ</v>
          </cell>
          <cell r="B26" t="str">
            <v>Belize</v>
          </cell>
        </row>
        <row r="27">
          <cell r="A27" t="str">
            <v>BJ</v>
          </cell>
          <cell r="B27" t="str">
            <v>Bénin</v>
          </cell>
        </row>
        <row r="28">
          <cell r="A28" t="str">
            <v>BM</v>
          </cell>
          <cell r="B28" t="str">
            <v>Bermudes</v>
          </cell>
        </row>
        <row r="29">
          <cell r="A29" t="str">
            <v>BT</v>
          </cell>
          <cell r="B29" t="str">
            <v>Bhoutan</v>
          </cell>
        </row>
        <row r="30">
          <cell r="A30" t="str">
            <v>BO</v>
          </cell>
          <cell r="B30" t="str">
            <v>Bolivie</v>
          </cell>
        </row>
        <row r="31">
          <cell r="A31" t="str">
            <v>BA</v>
          </cell>
          <cell r="B31" t="str">
            <v>Bosnie Herzégovine</v>
          </cell>
        </row>
        <row r="32">
          <cell r="A32" t="str">
            <v>BW</v>
          </cell>
          <cell r="B32" t="str">
            <v>Botswana</v>
          </cell>
        </row>
        <row r="33">
          <cell r="A33" t="str">
            <v>BV</v>
          </cell>
          <cell r="B33" t="str">
            <v>Bouvet, île</v>
          </cell>
        </row>
        <row r="34">
          <cell r="A34" t="str">
            <v>BR</v>
          </cell>
          <cell r="B34" t="str">
            <v>Brésil</v>
          </cell>
        </row>
        <row r="35">
          <cell r="A35" t="str">
            <v>BN</v>
          </cell>
          <cell r="B35" t="str">
            <v>Brunei Darussalam</v>
          </cell>
        </row>
        <row r="36">
          <cell r="A36" t="str">
            <v>BG</v>
          </cell>
          <cell r="B36" t="str">
            <v>Bulgarie</v>
          </cell>
        </row>
        <row r="37">
          <cell r="A37" t="str">
            <v>BF</v>
          </cell>
          <cell r="B37" t="str">
            <v>Burkina Faso</v>
          </cell>
        </row>
        <row r="38">
          <cell r="A38" t="str">
            <v>BI</v>
          </cell>
          <cell r="B38" t="str">
            <v>Burundi</v>
          </cell>
        </row>
        <row r="39">
          <cell r="A39" t="str">
            <v>BL</v>
          </cell>
          <cell r="B39" t="str">
            <v>Burundi local</v>
          </cell>
        </row>
        <row r="40">
          <cell r="A40" t="str">
            <v>KY</v>
          </cell>
          <cell r="B40" t="str">
            <v>Caïmans, îles</v>
          </cell>
        </row>
        <row r="41">
          <cell r="A41" t="str">
            <v>KH</v>
          </cell>
          <cell r="B41" t="str">
            <v>Cambodge</v>
          </cell>
        </row>
        <row r="42">
          <cell r="A42" t="str">
            <v>CM</v>
          </cell>
          <cell r="B42" t="str">
            <v>Cameroun</v>
          </cell>
        </row>
        <row r="43">
          <cell r="A43" t="str">
            <v>CA</v>
          </cell>
          <cell r="B43" t="str">
            <v>Canada</v>
          </cell>
        </row>
        <row r="44">
          <cell r="A44" t="str">
            <v>CV</v>
          </cell>
          <cell r="B44" t="str">
            <v>Cap-Vert</v>
          </cell>
        </row>
        <row r="45">
          <cell r="A45" t="str">
            <v>CF</v>
          </cell>
          <cell r="B45" t="str">
            <v>Centrafricaine, République</v>
          </cell>
        </row>
        <row r="46">
          <cell r="A46" t="str">
            <v>CL</v>
          </cell>
          <cell r="B46" t="str">
            <v>Chili</v>
          </cell>
        </row>
        <row r="47">
          <cell r="A47" t="str">
            <v>CN</v>
          </cell>
          <cell r="B47" t="str">
            <v>Chine</v>
          </cell>
        </row>
        <row r="48">
          <cell r="A48" t="str">
            <v>CX</v>
          </cell>
          <cell r="B48" t="str">
            <v>Christmas, île (Australie)</v>
          </cell>
        </row>
        <row r="49">
          <cell r="A49" t="str">
            <v>CY</v>
          </cell>
          <cell r="B49" t="str">
            <v>Chypre</v>
          </cell>
        </row>
        <row r="50">
          <cell r="A50" t="str">
            <v>CC</v>
          </cell>
          <cell r="B50" t="str">
            <v>Cocos (Keeling), îles</v>
          </cell>
        </row>
        <row r="51">
          <cell r="A51" t="str">
            <v>CO</v>
          </cell>
          <cell r="B51" t="str">
            <v>Colombie</v>
          </cell>
        </row>
        <row r="52">
          <cell r="A52" t="str">
            <v>KM</v>
          </cell>
          <cell r="B52" t="str">
            <v>Comores</v>
          </cell>
        </row>
        <row r="53">
          <cell r="A53" t="str">
            <v>CG</v>
          </cell>
          <cell r="B53" t="str">
            <v>Congo (Brazzaville)</v>
          </cell>
        </row>
        <row r="54">
          <cell r="A54" t="str">
            <v>CD</v>
          </cell>
          <cell r="B54" t="str">
            <v>Congo, République Démocratique</v>
          </cell>
        </row>
        <row r="55">
          <cell r="A55" t="str">
            <v>CK</v>
          </cell>
          <cell r="B55" t="str">
            <v>Cook, îles</v>
          </cell>
        </row>
        <row r="56">
          <cell r="A56" t="str">
            <v>KP</v>
          </cell>
          <cell r="B56" t="str">
            <v>Corée, Rép. Populaire Démocratique</v>
          </cell>
        </row>
        <row r="57">
          <cell r="A57" t="str">
            <v>KR</v>
          </cell>
          <cell r="B57" t="str">
            <v>Corée, République de</v>
          </cell>
        </row>
        <row r="58">
          <cell r="A58" t="str">
            <v>CR</v>
          </cell>
          <cell r="B58" t="str">
            <v>Costa Rica</v>
          </cell>
        </row>
        <row r="59">
          <cell r="A59" t="str">
            <v>CI</v>
          </cell>
          <cell r="B59" t="str">
            <v>Côte d'Ivoire</v>
          </cell>
        </row>
        <row r="60">
          <cell r="A60" t="str">
            <v>HR</v>
          </cell>
          <cell r="B60" t="str">
            <v>Croatie</v>
          </cell>
        </row>
        <row r="61">
          <cell r="A61" t="str">
            <v>CU</v>
          </cell>
          <cell r="B61" t="str">
            <v>Cuba</v>
          </cell>
        </row>
        <row r="62">
          <cell r="A62" t="str">
            <v>DK</v>
          </cell>
          <cell r="B62" t="str">
            <v>Danemark</v>
          </cell>
        </row>
        <row r="63">
          <cell r="A63" t="str">
            <v>DJ</v>
          </cell>
          <cell r="B63" t="str">
            <v>Djibouti</v>
          </cell>
        </row>
        <row r="64">
          <cell r="A64" t="str">
            <v>DO</v>
          </cell>
          <cell r="B64" t="str">
            <v>Dominicaine, République</v>
          </cell>
        </row>
        <row r="65">
          <cell r="A65" t="str">
            <v>DM</v>
          </cell>
          <cell r="B65" t="str">
            <v>Dominique</v>
          </cell>
        </row>
        <row r="66">
          <cell r="A66" t="str">
            <v>EG</v>
          </cell>
          <cell r="B66" t="str">
            <v>Egypte</v>
          </cell>
        </row>
        <row r="67">
          <cell r="A67" t="str">
            <v>SV</v>
          </cell>
          <cell r="B67" t="str">
            <v>El Salvador</v>
          </cell>
        </row>
        <row r="68">
          <cell r="A68" t="str">
            <v>AE</v>
          </cell>
          <cell r="B68" t="str">
            <v>Emirats Arabes Unis</v>
          </cell>
        </row>
        <row r="69">
          <cell r="A69" t="str">
            <v>EC</v>
          </cell>
          <cell r="B69" t="str">
            <v>Equateur</v>
          </cell>
        </row>
        <row r="70">
          <cell r="A70" t="str">
            <v>ER</v>
          </cell>
          <cell r="B70" t="str">
            <v>Erythrée</v>
          </cell>
        </row>
        <row r="71">
          <cell r="A71" t="str">
            <v>ES</v>
          </cell>
          <cell r="B71" t="str">
            <v>Espagne</v>
          </cell>
        </row>
        <row r="72">
          <cell r="A72" t="str">
            <v>EE</v>
          </cell>
          <cell r="B72" t="str">
            <v>Estonie</v>
          </cell>
        </row>
        <row r="73">
          <cell r="A73" t="str">
            <v>US</v>
          </cell>
          <cell r="B73" t="str">
            <v>Etats-Unis</v>
          </cell>
        </row>
        <row r="74">
          <cell r="A74" t="str">
            <v>ET</v>
          </cell>
          <cell r="B74" t="str">
            <v>Ethiopie</v>
          </cell>
        </row>
        <row r="75">
          <cell r="A75" t="str">
            <v>FK</v>
          </cell>
          <cell r="B75" t="str">
            <v>Falkland, îles (Malvinas)</v>
          </cell>
        </row>
        <row r="76">
          <cell r="A76" t="str">
            <v>FO</v>
          </cell>
          <cell r="B76" t="str">
            <v>Féroé, îles</v>
          </cell>
        </row>
        <row r="77">
          <cell r="A77" t="str">
            <v>FJ</v>
          </cell>
          <cell r="B77" t="str">
            <v>Fiji</v>
          </cell>
        </row>
        <row r="78">
          <cell r="A78" t="str">
            <v>FI</v>
          </cell>
          <cell r="B78" t="str">
            <v>Finlande</v>
          </cell>
        </row>
        <row r="79">
          <cell r="A79" t="str">
            <v>FR</v>
          </cell>
          <cell r="B79" t="str">
            <v>France</v>
          </cell>
        </row>
        <row r="80">
          <cell r="A80" t="str">
            <v>GA</v>
          </cell>
          <cell r="B80" t="str">
            <v>Gabon</v>
          </cell>
        </row>
        <row r="81">
          <cell r="A81" t="str">
            <v>GM</v>
          </cell>
          <cell r="B81" t="str">
            <v>Gambie</v>
          </cell>
        </row>
        <row r="82">
          <cell r="A82" t="str">
            <v>GE</v>
          </cell>
          <cell r="B82" t="str">
            <v>Géorgie</v>
          </cell>
        </row>
        <row r="83">
          <cell r="A83" t="str">
            <v>GS</v>
          </cell>
          <cell r="B83" t="str">
            <v>Géorgie du Sud et îles sandwich sud</v>
          </cell>
        </row>
        <row r="84">
          <cell r="A84" t="str">
            <v>GH</v>
          </cell>
          <cell r="B84" t="str">
            <v>Ghana</v>
          </cell>
        </row>
        <row r="85">
          <cell r="A85" t="str">
            <v>GI</v>
          </cell>
          <cell r="B85" t="str">
            <v>Gibraltar</v>
          </cell>
        </row>
        <row r="86">
          <cell r="A86" t="str">
            <v>GR</v>
          </cell>
          <cell r="B86" t="str">
            <v>Grèce</v>
          </cell>
        </row>
        <row r="87">
          <cell r="A87" t="str">
            <v>GD</v>
          </cell>
          <cell r="B87" t="str">
            <v>Grenade</v>
          </cell>
        </row>
        <row r="88">
          <cell r="A88" t="str">
            <v>GL</v>
          </cell>
          <cell r="B88" t="str">
            <v>Groenland</v>
          </cell>
        </row>
        <row r="89">
          <cell r="A89" t="str">
            <v>GP</v>
          </cell>
          <cell r="B89" t="str">
            <v>Guadeloupe</v>
          </cell>
        </row>
        <row r="90">
          <cell r="A90" t="str">
            <v>GU</v>
          </cell>
          <cell r="B90" t="str">
            <v>Guam</v>
          </cell>
        </row>
        <row r="91">
          <cell r="A91" t="str">
            <v>GT</v>
          </cell>
          <cell r="B91" t="str">
            <v>Guatemala</v>
          </cell>
        </row>
        <row r="92">
          <cell r="A92" t="str">
            <v>GN</v>
          </cell>
          <cell r="B92" t="str">
            <v>Guinée</v>
          </cell>
        </row>
        <row r="93">
          <cell r="A93" t="str">
            <v>GQ</v>
          </cell>
          <cell r="B93" t="str">
            <v>Guinée Equatoriale</v>
          </cell>
        </row>
        <row r="94">
          <cell r="A94" t="str">
            <v>GW</v>
          </cell>
          <cell r="B94" t="str">
            <v>Guinée-Bissau</v>
          </cell>
        </row>
        <row r="95">
          <cell r="A95" t="str">
            <v>GY</v>
          </cell>
          <cell r="B95" t="str">
            <v>Guyane</v>
          </cell>
        </row>
        <row r="96">
          <cell r="A96" t="str">
            <v>GF</v>
          </cell>
          <cell r="B96" t="str">
            <v>Guyane Française</v>
          </cell>
        </row>
        <row r="97">
          <cell r="A97" t="str">
            <v>HT</v>
          </cell>
          <cell r="B97" t="str">
            <v>Haïti</v>
          </cell>
        </row>
        <row r="98">
          <cell r="A98" t="str">
            <v>HM</v>
          </cell>
          <cell r="B98" t="str">
            <v>Heard et McDonald, îles</v>
          </cell>
        </row>
        <row r="99">
          <cell r="A99" t="str">
            <v>HN</v>
          </cell>
          <cell r="B99" t="str">
            <v>Honduras</v>
          </cell>
        </row>
        <row r="100">
          <cell r="A100" t="str">
            <v>HK</v>
          </cell>
          <cell r="B100" t="str">
            <v>Hong-Kong</v>
          </cell>
        </row>
        <row r="101">
          <cell r="A101" t="str">
            <v>HU</v>
          </cell>
          <cell r="B101" t="str">
            <v>Hongrie</v>
          </cell>
        </row>
        <row r="102">
          <cell r="A102" t="str">
            <v>UM</v>
          </cell>
          <cell r="B102" t="str">
            <v>îles mineures éloignées(Etats-Unis)</v>
          </cell>
        </row>
        <row r="103">
          <cell r="A103" t="str">
            <v>VG</v>
          </cell>
          <cell r="B103" t="str">
            <v>Iles Vierges Britanniques</v>
          </cell>
        </row>
        <row r="104">
          <cell r="A104" t="str">
            <v>VI</v>
          </cell>
          <cell r="B104" t="str">
            <v>Iles Vierges des Etats-Unis</v>
          </cell>
        </row>
        <row r="105">
          <cell r="A105" t="str">
            <v>IN</v>
          </cell>
          <cell r="B105" t="str">
            <v>Inde</v>
          </cell>
        </row>
        <row r="106">
          <cell r="A106" t="str">
            <v>ID</v>
          </cell>
          <cell r="B106" t="str">
            <v>Indonésie</v>
          </cell>
        </row>
        <row r="107">
          <cell r="A107" t="str">
            <v>IQ</v>
          </cell>
          <cell r="B107" t="str">
            <v>Irak</v>
          </cell>
        </row>
        <row r="108">
          <cell r="A108" t="str">
            <v>IR</v>
          </cell>
          <cell r="B108" t="str">
            <v>Iran, République Islqmique d'</v>
          </cell>
        </row>
        <row r="109">
          <cell r="A109" t="str">
            <v>IE</v>
          </cell>
          <cell r="B109" t="str">
            <v>Irlande</v>
          </cell>
        </row>
        <row r="110">
          <cell r="A110" t="str">
            <v>IS</v>
          </cell>
          <cell r="B110" t="str">
            <v>Islande</v>
          </cell>
        </row>
        <row r="111">
          <cell r="A111" t="str">
            <v>IL</v>
          </cell>
          <cell r="B111" t="str">
            <v>Israël</v>
          </cell>
        </row>
        <row r="112">
          <cell r="A112" t="str">
            <v>IT</v>
          </cell>
          <cell r="B112" t="str">
            <v>Italie</v>
          </cell>
        </row>
        <row r="113">
          <cell r="A113" t="str">
            <v>JM</v>
          </cell>
          <cell r="B113" t="str">
            <v>Jamaïque</v>
          </cell>
        </row>
        <row r="114">
          <cell r="A114" t="str">
            <v>JP</v>
          </cell>
          <cell r="B114" t="str">
            <v>Japon</v>
          </cell>
        </row>
        <row r="115">
          <cell r="A115" t="str">
            <v>JO</v>
          </cell>
          <cell r="B115" t="str">
            <v>Jordanie</v>
          </cell>
        </row>
        <row r="116">
          <cell r="A116" t="str">
            <v>KZ</v>
          </cell>
          <cell r="B116" t="str">
            <v>Kazakstan</v>
          </cell>
        </row>
        <row r="117">
          <cell r="A117" t="str">
            <v>KE</v>
          </cell>
          <cell r="B117" t="str">
            <v>Kenya</v>
          </cell>
        </row>
        <row r="118">
          <cell r="A118" t="str">
            <v>KG</v>
          </cell>
          <cell r="B118" t="str">
            <v>Kirghizistan</v>
          </cell>
        </row>
        <row r="119">
          <cell r="A119" t="str">
            <v>KI</v>
          </cell>
          <cell r="B119" t="str">
            <v>Kiribati</v>
          </cell>
        </row>
        <row r="120">
          <cell r="A120" t="str">
            <v>KW</v>
          </cell>
          <cell r="B120" t="str">
            <v>Koweit</v>
          </cell>
        </row>
        <row r="121">
          <cell r="A121" t="str">
            <v>LA</v>
          </cell>
          <cell r="B121" t="str">
            <v>Lao, Rép. Démocratique Populaire</v>
          </cell>
        </row>
        <row r="122">
          <cell r="A122" t="str">
            <v>LS</v>
          </cell>
          <cell r="B122" t="str">
            <v>Lesotho</v>
          </cell>
        </row>
        <row r="123">
          <cell r="A123" t="str">
            <v>LV</v>
          </cell>
          <cell r="B123" t="str">
            <v>Lettonie</v>
          </cell>
        </row>
        <row r="124">
          <cell r="A124" t="str">
            <v>LB</v>
          </cell>
          <cell r="B124" t="str">
            <v>Liban</v>
          </cell>
        </row>
        <row r="125">
          <cell r="A125" t="str">
            <v>LR</v>
          </cell>
          <cell r="B125" t="str">
            <v>Libéria</v>
          </cell>
        </row>
        <row r="126">
          <cell r="A126" t="str">
            <v>LY</v>
          </cell>
          <cell r="B126" t="str">
            <v>Libyenne, Jamahiriya Arabe</v>
          </cell>
        </row>
        <row r="127">
          <cell r="A127" t="str">
            <v>LI</v>
          </cell>
          <cell r="B127" t="str">
            <v>Liechtenstein</v>
          </cell>
        </row>
        <row r="128">
          <cell r="A128" t="str">
            <v>LT</v>
          </cell>
          <cell r="B128" t="str">
            <v>Lituanie</v>
          </cell>
        </row>
        <row r="129">
          <cell r="A129" t="str">
            <v>LU</v>
          </cell>
          <cell r="B129" t="str">
            <v>Luxembourg</v>
          </cell>
        </row>
        <row r="130">
          <cell r="A130" t="str">
            <v>MO</v>
          </cell>
          <cell r="B130" t="str">
            <v>Macao</v>
          </cell>
        </row>
        <row r="131">
          <cell r="A131" t="str">
            <v>MK</v>
          </cell>
          <cell r="B131" t="str">
            <v>Macédoine, Ex-république Yougoslave</v>
          </cell>
        </row>
        <row r="132">
          <cell r="A132" t="str">
            <v>MG</v>
          </cell>
          <cell r="B132" t="str">
            <v>Madagascar</v>
          </cell>
        </row>
        <row r="133">
          <cell r="A133" t="str">
            <v>MY</v>
          </cell>
          <cell r="B133" t="str">
            <v>Malaisie</v>
          </cell>
        </row>
        <row r="134">
          <cell r="A134" t="str">
            <v>MW</v>
          </cell>
          <cell r="B134" t="str">
            <v>Malawi</v>
          </cell>
        </row>
        <row r="135">
          <cell r="A135" t="str">
            <v>MV</v>
          </cell>
          <cell r="B135" t="str">
            <v>Maldives</v>
          </cell>
        </row>
        <row r="136">
          <cell r="A136" t="str">
            <v>ML</v>
          </cell>
          <cell r="B136" t="str">
            <v>Mali</v>
          </cell>
        </row>
        <row r="137">
          <cell r="A137" t="str">
            <v>MT</v>
          </cell>
          <cell r="B137" t="str">
            <v>Malte</v>
          </cell>
        </row>
        <row r="138">
          <cell r="A138" t="str">
            <v>MP</v>
          </cell>
          <cell r="B138" t="str">
            <v>Mariannes du Nord, îles</v>
          </cell>
        </row>
        <row r="139">
          <cell r="A139" t="str">
            <v>MA</v>
          </cell>
          <cell r="B139" t="str">
            <v>Maroc</v>
          </cell>
        </row>
        <row r="140">
          <cell r="A140" t="str">
            <v>MH</v>
          </cell>
          <cell r="B140" t="str">
            <v>Marshall, îles</v>
          </cell>
        </row>
        <row r="141">
          <cell r="A141" t="str">
            <v>MQ</v>
          </cell>
          <cell r="B141" t="str">
            <v>Martinique</v>
          </cell>
        </row>
        <row r="142">
          <cell r="A142" t="str">
            <v>MU</v>
          </cell>
          <cell r="B142" t="str">
            <v>Maurice, île</v>
          </cell>
        </row>
        <row r="143">
          <cell r="A143" t="str">
            <v>MR</v>
          </cell>
          <cell r="B143" t="str">
            <v>Mauritanie</v>
          </cell>
        </row>
        <row r="144">
          <cell r="A144" t="str">
            <v>YT</v>
          </cell>
          <cell r="B144" t="str">
            <v>Mayotte</v>
          </cell>
        </row>
        <row r="145">
          <cell r="A145" t="str">
            <v>MX</v>
          </cell>
          <cell r="B145" t="str">
            <v>Mexique</v>
          </cell>
        </row>
        <row r="146">
          <cell r="A146" t="str">
            <v>FM</v>
          </cell>
          <cell r="B146" t="str">
            <v>Micronésie, Etats Fédérés de</v>
          </cell>
        </row>
        <row r="147">
          <cell r="A147" t="str">
            <v>MD</v>
          </cell>
          <cell r="B147" t="str">
            <v>Moldova, République de</v>
          </cell>
        </row>
        <row r="148">
          <cell r="A148" t="str">
            <v>MC</v>
          </cell>
          <cell r="B148" t="str">
            <v>Monaco</v>
          </cell>
        </row>
        <row r="149">
          <cell r="A149" t="str">
            <v>MN</v>
          </cell>
          <cell r="B149" t="str">
            <v>Mongolie</v>
          </cell>
        </row>
        <row r="150">
          <cell r="A150" t="str">
            <v>MS</v>
          </cell>
          <cell r="B150" t="str">
            <v>Montserrat</v>
          </cell>
        </row>
        <row r="151">
          <cell r="A151" t="str">
            <v>MZ</v>
          </cell>
          <cell r="B151" t="str">
            <v>Mozambique</v>
          </cell>
        </row>
        <row r="152">
          <cell r="A152" t="str">
            <v>MM</v>
          </cell>
          <cell r="B152" t="str">
            <v>Myanmar</v>
          </cell>
        </row>
        <row r="153">
          <cell r="A153" t="str">
            <v>NA</v>
          </cell>
          <cell r="B153" t="str">
            <v>Namibie</v>
          </cell>
        </row>
        <row r="154">
          <cell r="A154" t="str">
            <v>NR</v>
          </cell>
          <cell r="B154" t="str">
            <v>Nauru</v>
          </cell>
        </row>
        <row r="155">
          <cell r="A155" t="str">
            <v>NP</v>
          </cell>
          <cell r="B155" t="str">
            <v>Népal</v>
          </cell>
        </row>
        <row r="156">
          <cell r="A156" t="str">
            <v>NI</v>
          </cell>
          <cell r="B156" t="str">
            <v>Nicaragua</v>
          </cell>
        </row>
        <row r="157">
          <cell r="A157" t="str">
            <v>NE</v>
          </cell>
          <cell r="B157" t="str">
            <v>Niger</v>
          </cell>
        </row>
        <row r="158">
          <cell r="A158" t="str">
            <v>NG</v>
          </cell>
          <cell r="B158" t="str">
            <v>Nigéria</v>
          </cell>
        </row>
        <row r="159">
          <cell r="A159" t="str">
            <v>NU</v>
          </cell>
          <cell r="B159" t="str">
            <v>Nioué</v>
          </cell>
        </row>
        <row r="160">
          <cell r="A160" t="str">
            <v>NF</v>
          </cell>
          <cell r="B160" t="str">
            <v>Norfolk, île</v>
          </cell>
        </row>
        <row r="161">
          <cell r="A161" t="str">
            <v>NO</v>
          </cell>
          <cell r="B161" t="str">
            <v>Norvège</v>
          </cell>
        </row>
        <row r="162">
          <cell r="A162" t="str">
            <v>NC</v>
          </cell>
          <cell r="B162" t="str">
            <v>Nouvelle-Calédonie</v>
          </cell>
        </row>
        <row r="163">
          <cell r="A163" t="str">
            <v>NZ</v>
          </cell>
          <cell r="B163" t="str">
            <v>Nouvelle-Zélande</v>
          </cell>
        </row>
        <row r="164">
          <cell r="A164" t="str">
            <v>IO</v>
          </cell>
          <cell r="B164" t="str">
            <v>Océan indien,Territoire Britannique</v>
          </cell>
        </row>
        <row r="165">
          <cell r="A165" t="str">
            <v>OM</v>
          </cell>
          <cell r="B165" t="str">
            <v>Oman</v>
          </cell>
        </row>
        <row r="166">
          <cell r="A166" t="str">
            <v>UG</v>
          </cell>
          <cell r="B166" t="str">
            <v>Ouganda</v>
          </cell>
        </row>
        <row r="167">
          <cell r="A167" t="str">
            <v>UZ</v>
          </cell>
          <cell r="B167" t="str">
            <v>Ouzbékistan</v>
          </cell>
        </row>
        <row r="168">
          <cell r="A168" t="str">
            <v>PK</v>
          </cell>
          <cell r="B168" t="str">
            <v>Pakistan</v>
          </cell>
        </row>
        <row r="169">
          <cell r="A169" t="str">
            <v>PW</v>
          </cell>
          <cell r="B169" t="str">
            <v>Palaos</v>
          </cell>
        </row>
        <row r="170">
          <cell r="A170" t="str">
            <v>PS</v>
          </cell>
          <cell r="B170" t="str">
            <v>Palestine, territoires occupés</v>
          </cell>
        </row>
        <row r="171">
          <cell r="A171" t="str">
            <v>PA</v>
          </cell>
          <cell r="B171" t="str">
            <v>Panama</v>
          </cell>
        </row>
        <row r="172">
          <cell r="A172" t="str">
            <v>PG</v>
          </cell>
          <cell r="B172" t="str">
            <v>Papouasie Nouvelle Guinée</v>
          </cell>
        </row>
        <row r="173">
          <cell r="A173" t="str">
            <v>PY</v>
          </cell>
          <cell r="B173" t="str">
            <v>Paraguay</v>
          </cell>
        </row>
        <row r="174">
          <cell r="A174" t="str">
            <v>NL</v>
          </cell>
          <cell r="B174" t="str">
            <v>Pays-bas</v>
          </cell>
        </row>
        <row r="175">
          <cell r="A175" t="str">
            <v>PE</v>
          </cell>
          <cell r="B175" t="str">
            <v>Pérou</v>
          </cell>
        </row>
        <row r="176">
          <cell r="A176" t="str">
            <v>PH</v>
          </cell>
          <cell r="B176" t="str">
            <v>Philippines</v>
          </cell>
        </row>
        <row r="177">
          <cell r="A177" t="str">
            <v>PN</v>
          </cell>
          <cell r="B177" t="str">
            <v>Pitcairn</v>
          </cell>
        </row>
        <row r="178">
          <cell r="A178" t="str">
            <v>PL</v>
          </cell>
          <cell r="B178" t="str">
            <v>Pologne</v>
          </cell>
        </row>
        <row r="179">
          <cell r="A179" t="str">
            <v>PF</v>
          </cell>
          <cell r="B179" t="str">
            <v>Polynésie française</v>
          </cell>
        </row>
        <row r="180">
          <cell r="A180" t="str">
            <v>PR</v>
          </cell>
          <cell r="B180" t="str">
            <v>Porto Rico</v>
          </cell>
        </row>
        <row r="181">
          <cell r="A181" t="str">
            <v>PT</v>
          </cell>
          <cell r="B181" t="str">
            <v>Portugal</v>
          </cell>
        </row>
        <row r="182">
          <cell r="A182" t="str">
            <v>QA</v>
          </cell>
          <cell r="B182" t="str">
            <v>Qatar</v>
          </cell>
        </row>
        <row r="183">
          <cell r="A183" t="str">
            <v>RE</v>
          </cell>
          <cell r="B183" t="str">
            <v>Réunion</v>
          </cell>
        </row>
        <row r="184">
          <cell r="A184" t="str">
            <v>RO</v>
          </cell>
          <cell r="B184" t="str">
            <v>Roumanie</v>
          </cell>
        </row>
        <row r="185">
          <cell r="A185" t="str">
            <v>GB</v>
          </cell>
          <cell r="B185" t="str">
            <v>Royaume-Uni</v>
          </cell>
        </row>
        <row r="186">
          <cell r="A186" t="str">
            <v>RU</v>
          </cell>
          <cell r="B186" t="str">
            <v>Russie, Fédération de</v>
          </cell>
        </row>
        <row r="187">
          <cell r="A187" t="str">
            <v>RW</v>
          </cell>
          <cell r="B187" t="str">
            <v>Rwanda</v>
          </cell>
        </row>
        <row r="188">
          <cell r="A188" t="str">
            <v>EH</v>
          </cell>
          <cell r="B188" t="str">
            <v>Sahara occidental</v>
          </cell>
        </row>
        <row r="189">
          <cell r="A189" t="str">
            <v>KN</v>
          </cell>
          <cell r="B189" t="str">
            <v>Saint Kitts et Nevis</v>
          </cell>
        </row>
        <row r="190">
          <cell r="A190" t="str">
            <v>VC</v>
          </cell>
          <cell r="B190" t="str">
            <v>Saint Vincent et les Grenadines</v>
          </cell>
        </row>
        <row r="191">
          <cell r="A191" t="str">
            <v>SH</v>
          </cell>
          <cell r="B191" t="str">
            <v>Sainte-Hélène</v>
          </cell>
        </row>
        <row r="192">
          <cell r="A192" t="str">
            <v>LC</v>
          </cell>
          <cell r="B192" t="str">
            <v>Sainte-Lucie</v>
          </cell>
        </row>
        <row r="193">
          <cell r="A193" t="str">
            <v>SM</v>
          </cell>
          <cell r="B193" t="str">
            <v>Saint-Marin</v>
          </cell>
        </row>
        <row r="194">
          <cell r="A194" t="str">
            <v>PM</v>
          </cell>
          <cell r="B194" t="str">
            <v>Saint-Pierre et Miquelon</v>
          </cell>
        </row>
        <row r="195">
          <cell r="A195" t="str">
            <v>SB</v>
          </cell>
          <cell r="B195" t="str">
            <v>Salomon, îles</v>
          </cell>
        </row>
        <row r="196">
          <cell r="A196" t="str">
            <v>WS</v>
          </cell>
          <cell r="B196" t="str">
            <v>Samoa</v>
          </cell>
        </row>
        <row r="197">
          <cell r="A197" t="str">
            <v>AS</v>
          </cell>
          <cell r="B197" t="str">
            <v>Samoa Américaines</v>
          </cell>
        </row>
        <row r="198">
          <cell r="A198" t="str">
            <v>ST</v>
          </cell>
          <cell r="B198" t="str">
            <v>Sao Tomé-et-Principe</v>
          </cell>
        </row>
        <row r="199">
          <cell r="A199" t="str">
            <v>SN</v>
          </cell>
          <cell r="B199" t="str">
            <v>Sénégal</v>
          </cell>
        </row>
        <row r="200">
          <cell r="A200" t="str">
            <v>SC</v>
          </cell>
          <cell r="B200" t="str">
            <v>Seychelles</v>
          </cell>
        </row>
        <row r="201">
          <cell r="A201" t="str">
            <v>SL</v>
          </cell>
          <cell r="B201" t="str">
            <v>Sierra Leone</v>
          </cell>
        </row>
        <row r="202">
          <cell r="A202" t="str">
            <v>SG</v>
          </cell>
          <cell r="B202" t="str">
            <v>Singapour</v>
          </cell>
        </row>
        <row r="203">
          <cell r="A203" t="str">
            <v>SK</v>
          </cell>
          <cell r="B203" t="str">
            <v>Slovaquie</v>
          </cell>
        </row>
        <row r="204">
          <cell r="A204" t="str">
            <v>SI</v>
          </cell>
          <cell r="B204" t="str">
            <v>Slovénie</v>
          </cell>
        </row>
        <row r="205">
          <cell r="A205" t="str">
            <v>SO</v>
          </cell>
          <cell r="B205" t="str">
            <v>Somalie</v>
          </cell>
        </row>
        <row r="206">
          <cell r="A206" t="str">
            <v>SD</v>
          </cell>
          <cell r="B206" t="str">
            <v>Soudan</v>
          </cell>
        </row>
        <row r="207">
          <cell r="A207" t="str">
            <v>LK</v>
          </cell>
          <cell r="B207" t="str">
            <v>Sri Lanka</v>
          </cell>
        </row>
        <row r="208">
          <cell r="A208" t="str">
            <v>SE</v>
          </cell>
          <cell r="B208" t="str">
            <v>Suède</v>
          </cell>
        </row>
        <row r="209">
          <cell r="A209" t="str">
            <v>CH</v>
          </cell>
          <cell r="B209" t="str">
            <v>Suisse</v>
          </cell>
        </row>
        <row r="210">
          <cell r="A210" t="str">
            <v>SR</v>
          </cell>
          <cell r="B210" t="str">
            <v>Suriname</v>
          </cell>
        </row>
        <row r="211">
          <cell r="A211" t="str">
            <v>SJ</v>
          </cell>
          <cell r="B211" t="str">
            <v>Svalbard et île Jan Mayen</v>
          </cell>
        </row>
        <row r="212">
          <cell r="A212" t="str">
            <v>SZ</v>
          </cell>
          <cell r="B212" t="str">
            <v>Swaziland</v>
          </cell>
        </row>
        <row r="213">
          <cell r="A213" t="str">
            <v>SY</v>
          </cell>
          <cell r="B213" t="str">
            <v>Syrienne, République arabe</v>
          </cell>
        </row>
        <row r="214">
          <cell r="A214" t="str">
            <v>TJ</v>
          </cell>
          <cell r="B214" t="str">
            <v>Tadjikistan</v>
          </cell>
        </row>
        <row r="215">
          <cell r="A215" t="str">
            <v>TW</v>
          </cell>
          <cell r="B215" t="str">
            <v>Taïwan, Province de Chine</v>
          </cell>
        </row>
        <row r="216">
          <cell r="A216" t="str">
            <v>TZ</v>
          </cell>
          <cell r="B216" t="str">
            <v>Tanzanie</v>
          </cell>
        </row>
        <row r="217">
          <cell r="A217" t="str">
            <v>TD</v>
          </cell>
          <cell r="B217" t="str">
            <v>Tchad</v>
          </cell>
        </row>
        <row r="218">
          <cell r="A218" t="str">
            <v>CZ</v>
          </cell>
          <cell r="B218" t="str">
            <v>Tchèque, République</v>
          </cell>
        </row>
        <row r="219">
          <cell r="A219" t="str">
            <v>TF</v>
          </cell>
          <cell r="B219" t="str">
            <v>Terres Australes Françaises</v>
          </cell>
        </row>
        <row r="220">
          <cell r="A220" t="str">
            <v>TH</v>
          </cell>
          <cell r="B220" t="str">
            <v>Thaïlande</v>
          </cell>
        </row>
        <row r="221">
          <cell r="A221" t="str">
            <v>TP</v>
          </cell>
          <cell r="B221" t="str">
            <v>Timor Oriental</v>
          </cell>
        </row>
        <row r="222">
          <cell r="A222" t="str">
            <v>TG</v>
          </cell>
          <cell r="B222" t="str">
            <v>Togo</v>
          </cell>
        </row>
        <row r="223">
          <cell r="A223" t="str">
            <v>TK</v>
          </cell>
          <cell r="B223" t="str">
            <v>Tokelau</v>
          </cell>
        </row>
        <row r="224">
          <cell r="A224" t="str">
            <v>TO</v>
          </cell>
          <cell r="B224" t="str">
            <v>Tonga</v>
          </cell>
        </row>
        <row r="225">
          <cell r="A225" t="str">
            <v>TT</v>
          </cell>
          <cell r="B225" t="str">
            <v>Trinitad et Tobago</v>
          </cell>
        </row>
        <row r="226">
          <cell r="A226" t="str">
            <v>TN</v>
          </cell>
          <cell r="B226" t="str">
            <v>Tunisie</v>
          </cell>
        </row>
        <row r="227">
          <cell r="A227" t="str">
            <v>TM</v>
          </cell>
          <cell r="B227" t="str">
            <v>Turkménistan</v>
          </cell>
        </row>
        <row r="228">
          <cell r="A228" t="str">
            <v>TC</v>
          </cell>
          <cell r="B228" t="str">
            <v>Turks et Caïques, îles</v>
          </cell>
        </row>
        <row r="229">
          <cell r="A229" t="str">
            <v>TR</v>
          </cell>
          <cell r="B229" t="str">
            <v>Turquie</v>
          </cell>
        </row>
        <row r="230">
          <cell r="A230" t="str">
            <v>TV</v>
          </cell>
          <cell r="B230" t="str">
            <v>Tuvalu</v>
          </cell>
        </row>
        <row r="231">
          <cell r="A231" t="str">
            <v>UA</v>
          </cell>
          <cell r="B231" t="str">
            <v>Ukraine</v>
          </cell>
        </row>
        <row r="232">
          <cell r="A232" t="str">
            <v>UY</v>
          </cell>
          <cell r="B232" t="str">
            <v>Uruguay</v>
          </cell>
        </row>
        <row r="233">
          <cell r="A233" t="str">
            <v>VU</v>
          </cell>
          <cell r="B233" t="str">
            <v>Vanuatu</v>
          </cell>
        </row>
        <row r="234">
          <cell r="A234" t="str">
            <v>VA</v>
          </cell>
          <cell r="B234" t="str">
            <v>Vatican (Saint-Siège)</v>
          </cell>
        </row>
        <row r="235">
          <cell r="A235" t="str">
            <v>VE</v>
          </cell>
          <cell r="B235" t="str">
            <v>Venezuela</v>
          </cell>
        </row>
        <row r="236">
          <cell r="A236" t="str">
            <v>VN</v>
          </cell>
          <cell r="B236" t="str">
            <v>Vietnam</v>
          </cell>
        </row>
        <row r="237">
          <cell r="A237" t="str">
            <v>WF</v>
          </cell>
          <cell r="B237" t="str">
            <v>Wallis et Futuna</v>
          </cell>
        </row>
        <row r="238">
          <cell r="A238" t="str">
            <v>YE</v>
          </cell>
          <cell r="B238" t="str">
            <v>Yémen</v>
          </cell>
        </row>
        <row r="239">
          <cell r="A239" t="str">
            <v>YU</v>
          </cell>
          <cell r="B239" t="str">
            <v>Yougoslavie</v>
          </cell>
        </row>
        <row r="240">
          <cell r="A240" t="str">
            <v>ZM</v>
          </cell>
          <cell r="B240" t="str">
            <v>Zambie</v>
          </cell>
        </row>
        <row r="241">
          <cell r="A241" t="str">
            <v>ZW</v>
          </cell>
          <cell r="B241" t="str">
            <v>Zimbabwe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Pays (version 2014)</v>
          </cell>
          <cell r="B1" t="str">
            <v>Continent</v>
          </cell>
        </row>
        <row r="2">
          <cell r="A2" t="str">
            <v>Afghanistan</v>
          </cell>
          <cell r="B2" t="str">
            <v>Asie</v>
          </cell>
        </row>
        <row r="3">
          <cell r="A3" t="str">
            <v>Afrique du Sud</v>
          </cell>
          <cell r="B3" t="str">
            <v>Afrique</v>
          </cell>
        </row>
        <row r="4">
          <cell r="A4" t="str">
            <v>Albanie</v>
          </cell>
          <cell r="B4" t="str">
            <v>Autre Europe</v>
          </cell>
        </row>
        <row r="5">
          <cell r="A5" t="str">
            <v>Algérie</v>
          </cell>
          <cell r="B5" t="str">
            <v>Afrique</v>
          </cell>
        </row>
        <row r="6">
          <cell r="A6" t="str">
            <v>Allemagne</v>
          </cell>
          <cell r="B6" t="str">
            <v>Union Européenne</v>
          </cell>
        </row>
        <row r="7">
          <cell r="A7" t="str">
            <v>Andorre</v>
          </cell>
          <cell r="B7" t="str">
            <v>Autre Europe</v>
          </cell>
        </row>
        <row r="8">
          <cell r="A8" t="str">
            <v>Angola</v>
          </cell>
          <cell r="B8" t="str">
            <v>Afrique</v>
          </cell>
        </row>
        <row r="9">
          <cell r="A9" t="str">
            <v>Anguilla</v>
          </cell>
          <cell r="B9" t="str">
            <v>Asie</v>
          </cell>
        </row>
        <row r="10">
          <cell r="A10" t="str">
            <v>Antigua et Barbuda</v>
          </cell>
          <cell r="B10" t="str">
            <v>Asie</v>
          </cell>
        </row>
        <row r="11">
          <cell r="A11" t="str">
            <v>Arabie saoudite</v>
          </cell>
          <cell r="B11" t="str">
            <v>Asie</v>
          </cell>
        </row>
        <row r="12">
          <cell r="A12" t="str">
            <v>Argentine</v>
          </cell>
          <cell r="B12" t="str">
            <v>Amérique</v>
          </cell>
        </row>
        <row r="13">
          <cell r="A13" t="str">
            <v>Arménie</v>
          </cell>
          <cell r="B13" t="str">
            <v>Asie</v>
          </cell>
        </row>
        <row r="14">
          <cell r="A14" t="str">
            <v>Aruba</v>
          </cell>
          <cell r="B14" t="str">
            <v>Asie</v>
          </cell>
        </row>
        <row r="15">
          <cell r="A15" t="str">
            <v>Australie</v>
          </cell>
          <cell r="B15" t="str">
            <v>Océanie</v>
          </cell>
        </row>
        <row r="16">
          <cell r="A16" t="str">
            <v>Autriche</v>
          </cell>
          <cell r="B16" t="str">
            <v>Union européenne</v>
          </cell>
        </row>
        <row r="17">
          <cell r="A17" t="str">
            <v>Azerbaïdjan</v>
          </cell>
          <cell r="B17" t="str">
            <v>Asie</v>
          </cell>
        </row>
        <row r="18">
          <cell r="A18" t="str">
            <v>Bahamas</v>
          </cell>
          <cell r="B18" t="str">
            <v>Amérique</v>
          </cell>
        </row>
        <row r="19">
          <cell r="A19" t="str">
            <v>Bahreïn</v>
          </cell>
          <cell r="B19" t="str">
            <v>Asie</v>
          </cell>
        </row>
        <row r="20">
          <cell r="A20" t="str">
            <v>Bangladesh</v>
          </cell>
          <cell r="B20" t="str">
            <v>Asie</v>
          </cell>
        </row>
        <row r="21">
          <cell r="A21" t="str">
            <v>Barbade</v>
          </cell>
          <cell r="B21" t="str">
            <v>Amérique</v>
          </cell>
        </row>
        <row r="22">
          <cell r="A22" t="str">
            <v>Belgique</v>
          </cell>
          <cell r="B22" t="str">
            <v>Union européenne</v>
          </cell>
        </row>
        <row r="23">
          <cell r="A23" t="str">
            <v>Belize</v>
          </cell>
          <cell r="B23" t="str">
            <v>Amérique</v>
          </cell>
        </row>
        <row r="24">
          <cell r="A24" t="str">
            <v>Bénin</v>
          </cell>
          <cell r="B24" t="str">
            <v>Afrique</v>
          </cell>
        </row>
        <row r="25">
          <cell r="A25" t="str">
            <v>Bermudes</v>
          </cell>
          <cell r="B25" t="str">
            <v>Amérique</v>
          </cell>
        </row>
        <row r="26">
          <cell r="A26" t="str">
            <v>Bhoutan</v>
          </cell>
          <cell r="B26" t="str">
            <v>Asie</v>
          </cell>
        </row>
        <row r="27">
          <cell r="A27" t="str">
            <v>Biélorussie</v>
          </cell>
          <cell r="B27" t="str">
            <v>Autre Europe</v>
          </cell>
        </row>
        <row r="28">
          <cell r="A28" t="str">
            <v>Bolivie</v>
          </cell>
          <cell r="B28" t="str">
            <v>Amérique</v>
          </cell>
        </row>
        <row r="29">
          <cell r="A29" t="str">
            <v>Bosnie-Herzégovine</v>
          </cell>
          <cell r="B29" t="str">
            <v>Autre Europe</v>
          </cell>
        </row>
        <row r="30">
          <cell r="A30" t="str">
            <v>Botswana</v>
          </cell>
          <cell r="B30" t="str">
            <v>Afrique</v>
          </cell>
        </row>
        <row r="31">
          <cell r="A31" t="str">
            <v>Brésil</v>
          </cell>
          <cell r="B31" t="str">
            <v>Amérique</v>
          </cell>
        </row>
        <row r="32">
          <cell r="A32" t="str">
            <v>Brunei</v>
          </cell>
          <cell r="B32" t="str">
            <v>Asie</v>
          </cell>
        </row>
        <row r="33">
          <cell r="A33" t="str">
            <v>Bulgarie</v>
          </cell>
          <cell r="B33" t="str">
            <v>Union Européenne</v>
          </cell>
        </row>
        <row r="34">
          <cell r="A34" t="str">
            <v>Burkina Faso</v>
          </cell>
          <cell r="B34" t="str">
            <v>Afrique</v>
          </cell>
        </row>
        <row r="35">
          <cell r="A35" t="str">
            <v>Burundi</v>
          </cell>
          <cell r="B35" t="str">
            <v>Afrique</v>
          </cell>
        </row>
        <row r="36">
          <cell r="A36" t="str">
            <v>Cambodge</v>
          </cell>
          <cell r="B36" t="str">
            <v>Asie</v>
          </cell>
        </row>
        <row r="37">
          <cell r="A37" t="str">
            <v>Cameroun</v>
          </cell>
          <cell r="B37" t="str">
            <v>Afrique</v>
          </cell>
        </row>
        <row r="38">
          <cell r="A38" t="str">
            <v>Canada</v>
          </cell>
          <cell r="B38" t="str">
            <v>Amérique</v>
          </cell>
        </row>
        <row r="39">
          <cell r="A39" t="str">
            <v>Cap Vert</v>
          </cell>
          <cell r="B39" t="str">
            <v>Afrique</v>
          </cell>
        </row>
        <row r="40">
          <cell r="A40" t="str">
            <v>Centrafrique</v>
          </cell>
          <cell r="B40" t="str">
            <v>Afrique</v>
          </cell>
        </row>
        <row r="41">
          <cell r="A41" t="str">
            <v>Chili</v>
          </cell>
          <cell r="B41" t="str">
            <v>Amérique</v>
          </cell>
        </row>
        <row r="42">
          <cell r="A42" t="str">
            <v>Chine</v>
          </cell>
          <cell r="B42" t="str">
            <v>Asie</v>
          </cell>
        </row>
        <row r="43">
          <cell r="A43" t="str">
            <v>Chypre</v>
          </cell>
          <cell r="B43" t="str">
            <v>Union Européenne</v>
          </cell>
        </row>
        <row r="44">
          <cell r="A44" t="str">
            <v>Colombie</v>
          </cell>
          <cell r="B44" t="str">
            <v>Amérique</v>
          </cell>
        </row>
        <row r="45">
          <cell r="A45" t="str">
            <v>Comores</v>
          </cell>
          <cell r="B45" t="str">
            <v>Afrique</v>
          </cell>
        </row>
        <row r="46">
          <cell r="A46" t="str">
            <v>Congo</v>
          </cell>
          <cell r="B46" t="str">
            <v>Afrique</v>
          </cell>
        </row>
        <row r="47">
          <cell r="A47" t="str">
            <v>Corée Du Nord</v>
          </cell>
          <cell r="B47" t="str">
            <v>Asie</v>
          </cell>
        </row>
        <row r="48">
          <cell r="A48" t="str">
            <v>Corée du Sud</v>
          </cell>
          <cell r="B48" t="str">
            <v>Asie</v>
          </cell>
        </row>
        <row r="49">
          <cell r="A49" t="str">
            <v>Costa Rica</v>
          </cell>
          <cell r="B49" t="str">
            <v>Amérique</v>
          </cell>
        </row>
        <row r="50">
          <cell r="A50" t="str">
            <v>Côte d'Ivoire</v>
          </cell>
          <cell r="B50" t="str">
            <v>Afrique</v>
          </cell>
        </row>
        <row r="51">
          <cell r="A51" t="str">
            <v>Croatie</v>
          </cell>
          <cell r="B51" t="str">
            <v>Union Européenne</v>
          </cell>
        </row>
        <row r="52">
          <cell r="A52" t="str">
            <v>Cuba</v>
          </cell>
          <cell r="B52" t="str">
            <v>Amérique</v>
          </cell>
        </row>
        <row r="53">
          <cell r="A53" t="str">
            <v>Danemark</v>
          </cell>
          <cell r="B53" t="str">
            <v>Union européenne</v>
          </cell>
        </row>
        <row r="54">
          <cell r="A54" t="str">
            <v>Djibouti</v>
          </cell>
          <cell r="B54" t="str">
            <v>Afrique</v>
          </cell>
        </row>
        <row r="55">
          <cell r="A55" t="str">
            <v>Dominique</v>
          </cell>
          <cell r="B55" t="str">
            <v>Amérique</v>
          </cell>
        </row>
        <row r="56">
          <cell r="A56" t="str">
            <v>Egypte</v>
          </cell>
          <cell r="B56" t="str">
            <v>Afrique</v>
          </cell>
        </row>
        <row r="57">
          <cell r="A57" t="str">
            <v>Emirats arabes unis</v>
          </cell>
          <cell r="B57" t="str">
            <v>Asie</v>
          </cell>
        </row>
        <row r="58">
          <cell r="A58" t="str">
            <v>Equateur</v>
          </cell>
          <cell r="B58" t="str">
            <v>Amérique</v>
          </cell>
        </row>
        <row r="59">
          <cell r="A59" t="str">
            <v>Erythrée</v>
          </cell>
          <cell r="B59" t="str">
            <v>Afrique</v>
          </cell>
        </row>
        <row r="60">
          <cell r="A60" t="str">
            <v>Espagne</v>
          </cell>
          <cell r="B60" t="str">
            <v>Union européenne</v>
          </cell>
        </row>
        <row r="61">
          <cell r="A61" t="str">
            <v>Estonie</v>
          </cell>
          <cell r="B61" t="str">
            <v>Union européenne</v>
          </cell>
        </row>
        <row r="62">
          <cell r="A62" t="str">
            <v>Etats-Unis</v>
          </cell>
          <cell r="B62" t="str">
            <v>Amérique</v>
          </cell>
        </row>
        <row r="63">
          <cell r="A63" t="str">
            <v>Ethiopie</v>
          </cell>
          <cell r="B63" t="str">
            <v>Afrique</v>
          </cell>
        </row>
        <row r="64">
          <cell r="A64" t="str">
            <v>Finlande</v>
          </cell>
          <cell r="B64" t="str">
            <v>Union européenne</v>
          </cell>
        </row>
        <row r="65">
          <cell r="A65" t="str">
            <v>France</v>
          </cell>
          <cell r="B65" t="str">
            <v>Union européenne</v>
          </cell>
        </row>
        <row r="66">
          <cell r="A66" t="str">
            <v>Gabon</v>
          </cell>
          <cell r="B66" t="str">
            <v>Afrique</v>
          </cell>
        </row>
        <row r="67">
          <cell r="A67" t="str">
            <v>Gambie</v>
          </cell>
          <cell r="B67" t="str">
            <v>Afrique</v>
          </cell>
        </row>
        <row r="68">
          <cell r="A68" t="str">
            <v>Géorgie</v>
          </cell>
          <cell r="B68" t="str">
            <v>Asie</v>
          </cell>
        </row>
        <row r="69">
          <cell r="A69" t="str">
            <v>Ghana</v>
          </cell>
          <cell r="B69" t="str">
            <v>Afrique</v>
          </cell>
        </row>
        <row r="70">
          <cell r="A70" t="str">
            <v>Gibraltar</v>
          </cell>
          <cell r="B70" t="str">
            <v>Union européenne</v>
          </cell>
        </row>
        <row r="71">
          <cell r="A71" t="str">
            <v>Grèce</v>
          </cell>
          <cell r="B71" t="str">
            <v>Union européenne</v>
          </cell>
        </row>
        <row r="72">
          <cell r="A72" t="str">
            <v>Grenade</v>
          </cell>
          <cell r="B72" t="str">
            <v>Amérique</v>
          </cell>
        </row>
        <row r="73">
          <cell r="A73" t="str">
            <v>Groenland</v>
          </cell>
          <cell r="B73" t="str">
            <v>Amérique</v>
          </cell>
        </row>
        <row r="74">
          <cell r="A74" t="str">
            <v>Guam</v>
          </cell>
          <cell r="B74" t="str">
            <v>Asie</v>
          </cell>
        </row>
        <row r="75">
          <cell r="A75" t="str">
            <v>Guatemala</v>
          </cell>
          <cell r="B75" t="str">
            <v>Amérique</v>
          </cell>
        </row>
        <row r="76">
          <cell r="A76" t="str">
            <v>Guinée</v>
          </cell>
          <cell r="B76" t="str">
            <v>Afrique</v>
          </cell>
        </row>
        <row r="77">
          <cell r="A77" t="str">
            <v>Guinée équatoriale</v>
          </cell>
          <cell r="B77" t="str">
            <v>Afrique</v>
          </cell>
        </row>
        <row r="78">
          <cell r="A78" t="str">
            <v>Guinée-Bissau</v>
          </cell>
          <cell r="B78" t="str">
            <v>Afrique</v>
          </cell>
        </row>
        <row r="79">
          <cell r="A79" t="str">
            <v>Guyana</v>
          </cell>
          <cell r="B79" t="str">
            <v>Amérique</v>
          </cell>
        </row>
        <row r="80">
          <cell r="A80" t="str">
            <v>Haïti</v>
          </cell>
          <cell r="B80" t="str">
            <v>Amérique</v>
          </cell>
        </row>
        <row r="81">
          <cell r="A81" t="str">
            <v>Honduras</v>
          </cell>
          <cell r="B81" t="str">
            <v>Amérique</v>
          </cell>
        </row>
        <row r="82">
          <cell r="A82" t="str">
            <v>Hong Kong</v>
          </cell>
          <cell r="B82" t="str">
            <v>Asie</v>
          </cell>
        </row>
        <row r="83">
          <cell r="A83" t="str">
            <v>Hongrie</v>
          </cell>
          <cell r="B83" t="str">
            <v>Union Européenne</v>
          </cell>
        </row>
        <row r="84">
          <cell r="A84" t="str">
            <v>Ile Maurice</v>
          </cell>
          <cell r="B84" t="str">
            <v>Afrique</v>
          </cell>
        </row>
        <row r="85">
          <cell r="A85" t="str">
            <v>Iles Caïman</v>
          </cell>
          <cell r="B85" t="str">
            <v>Amérique</v>
          </cell>
        </row>
        <row r="86">
          <cell r="A86" t="str">
            <v>Iles Cook</v>
          </cell>
          <cell r="B86" t="str">
            <v>Océanie</v>
          </cell>
        </row>
        <row r="87">
          <cell r="A87" t="str">
            <v>Iles Falkland (Malouines)</v>
          </cell>
          <cell r="B87" t="str">
            <v>Asie</v>
          </cell>
        </row>
        <row r="88">
          <cell r="A88" t="str">
            <v>Iles Féroé</v>
          </cell>
          <cell r="B88" t="str">
            <v>Union Européenne</v>
          </cell>
        </row>
        <row r="89">
          <cell r="A89" t="str">
            <v>Iles Fidji</v>
          </cell>
          <cell r="B89" t="str">
            <v>Océanie</v>
          </cell>
        </row>
        <row r="90">
          <cell r="A90" t="str">
            <v>Iles Mariannes Du Nord</v>
          </cell>
          <cell r="B90" t="str">
            <v>Asie</v>
          </cell>
        </row>
        <row r="91">
          <cell r="A91" t="str">
            <v>Iles Marshall</v>
          </cell>
          <cell r="B91" t="str">
            <v>Océanie</v>
          </cell>
        </row>
        <row r="92">
          <cell r="A92" t="str">
            <v>Iles Salomon</v>
          </cell>
          <cell r="B92" t="str">
            <v>Océanie</v>
          </cell>
        </row>
        <row r="93">
          <cell r="A93" t="str">
            <v>Iles Tonga</v>
          </cell>
          <cell r="B93" t="str">
            <v>Asie</v>
          </cell>
        </row>
        <row r="94">
          <cell r="A94" t="str">
            <v>Iles Turques Et Caïques</v>
          </cell>
          <cell r="B94" t="str">
            <v>Amérique</v>
          </cell>
        </row>
        <row r="95">
          <cell r="A95" t="str">
            <v>Inde</v>
          </cell>
          <cell r="B95" t="str">
            <v>Asie</v>
          </cell>
        </row>
        <row r="96">
          <cell r="A96" t="str">
            <v>Indonésie</v>
          </cell>
          <cell r="B96" t="str">
            <v>Asie</v>
          </cell>
        </row>
        <row r="97">
          <cell r="A97" t="str">
            <v>Irak</v>
          </cell>
          <cell r="B97" t="str">
            <v>Asie</v>
          </cell>
        </row>
        <row r="98">
          <cell r="A98" t="str">
            <v>Iran</v>
          </cell>
          <cell r="B98" t="str">
            <v>Asie</v>
          </cell>
        </row>
        <row r="99">
          <cell r="A99" t="str">
            <v>Irlande</v>
          </cell>
          <cell r="B99" t="str">
            <v>Union européenne</v>
          </cell>
        </row>
        <row r="100">
          <cell r="A100" t="str">
            <v>Islande</v>
          </cell>
          <cell r="B100" t="str">
            <v>Autre Europe</v>
          </cell>
        </row>
        <row r="101">
          <cell r="A101" t="str">
            <v>Israël</v>
          </cell>
          <cell r="B101" t="str">
            <v>Asie</v>
          </cell>
        </row>
        <row r="102">
          <cell r="A102" t="str">
            <v>Italie</v>
          </cell>
          <cell r="B102" t="str">
            <v>Union européenne</v>
          </cell>
        </row>
        <row r="103">
          <cell r="A103" t="str">
            <v>Jamaïque</v>
          </cell>
          <cell r="B103" t="str">
            <v>Amérique</v>
          </cell>
        </row>
        <row r="104">
          <cell r="A104" t="str">
            <v>Japon</v>
          </cell>
          <cell r="B104" t="str">
            <v>Asie</v>
          </cell>
        </row>
        <row r="105">
          <cell r="A105" t="str">
            <v>Jordanie</v>
          </cell>
          <cell r="B105" t="str">
            <v>Asie</v>
          </cell>
        </row>
        <row r="106">
          <cell r="A106" t="str">
            <v>Kazakhstan</v>
          </cell>
          <cell r="B106" t="str">
            <v>Asie</v>
          </cell>
        </row>
        <row r="107">
          <cell r="A107" t="str">
            <v>Kenya</v>
          </cell>
          <cell r="B107" t="str">
            <v>Afrique</v>
          </cell>
        </row>
        <row r="108">
          <cell r="A108" t="str">
            <v>Kirghizistan</v>
          </cell>
          <cell r="B108" t="str">
            <v>Asie</v>
          </cell>
        </row>
        <row r="109">
          <cell r="A109" t="str">
            <v>Kiribati</v>
          </cell>
          <cell r="B109" t="str">
            <v>Océanie</v>
          </cell>
        </row>
        <row r="110">
          <cell r="A110" t="str">
            <v>Koweït</v>
          </cell>
          <cell r="B110" t="str">
            <v>Asie</v>
          </cell>
        </row>
        <row r="111">
          <cell r="A111" t="str">
            <v>Laos</v>
          </cell>
          <cell r="B111" t="str">
            <v>Asie</v>
          </cell>
        </row>
        <row r="112">
          <cell r="A112" t="str">
            <v>Lesotho</v>
          </cell>
          <cell r="B112" t="str">
            <v>Afrique</v>
          </cell>
        </row>
        <row r="113">
          <cell r="A113" t="str">
            <v>Lettonie</v>
          </cell>
          <cell r="B113" t="str">
            <v>Union européenne</v>
          </cell>
        </row>
        <row r="114">
          <cell r="A114" t="str">
            <v>Liban</v>
          </cell>
          <cell r="B114" t="str">
            <v>Asie</v>
          </cell>
        </row>
        <row r="115">
          <cell r="A115" t="str">
            <v>Liberia</v>
          </cell>
          <cell r="B115" t="str">
            <v>Afrique</v>
          </cell>
        </row>
        <row r="116">
          <cell r="A116" t="str">
            <v>Libye</v>
          </cell>
          <cell r="B116" t="str">
            <v>Afrique</v>
          </cell>
        </row>
        <row r="117">
          <cell r="A117" t="str">
            <v>Liechtenstein</v>
          </cell>
          <cell r="B117" t="str">
            <v>Autre Europe</v>
          </cell>
        </row>
        <row r="118">
          <cell r="A118" t="str">
            <v>Lituanie</v>
          </cell>
          <cell r="B118" t="str">
            <v>Union européenne</v>
          </cell>
        </row>
        <row r="119">
          <cell r="A119" t="str">
            <v>Luxembourg</v>
          </cell>
          <cell r="B119" t="str">
            <v>Union européenne</v>
          </cell>
        </row>
        <row r="120">
          <cell r="A120" t="str">
            <v>Macao</v>
          </cell>
          <cell r="B120" t="str">
            <v>Amérique</v>
          </cell>
        </row>
        <row r="121">
          <cell r="A121" t="str">
            <v>Macédoine</v>
          </cell>
          <cell r="B121" t="str">
            <v>Autre Europe</v>
          </cell>
        </row>
        <row r="122">
          <cell r="A122" t="str">
            <v>Madagascar</v>
          </cell>
          <cell r="B122" t="str">
            <v>Afrique</v>
          </cell>
        </row>
        <row r="123">
          <cell r="A123" t="str">
            <v>Malaisie</v>
          </cell>
          <cell r="B123" t="str">
            <v>Asie</v>
          </cell>
        </row>
        <row r="124">
          <cell r="A124" t="str">
            <v>Malawi</v>
          </cell>
          <cell r="B124" t="str">
            <v>Afrique</v>
          </cell>
        </row>
        <row r="125">
          <cell r="A125" t="str">
            <v>Maldives</v>
          </cell>
          <cell r="B125" t="str">
            <v>Amérique</v>
          </cell>
        </row>
        <row r="126">
          <cell r="A126" t="str">
            <v>Mali</v>
          </cell>
          <cell r="B126" t="str">
            <v>Afrique</v>
          </cell>
        </row>
        <row r="127">
          <cell r="A127" t="str">
            <v>Malte</v>
          </cell>
          <cell r="B127" t="str">
            <v>Union Européenne</v>
          </cell>
        </row>
        <row r="128">
          <cell r="A128" t="str">
            <v>Maroc</v>
          </cell>
          <cell r="B128" t="str">
            <v>Afrique</v>
          </cell>
        </row>
        <row r="129">
          <cell r="A129" t="str">
            <v>Martinique</v>
          </cell>
          <cell r="B129" t="str">
            <v>Amérique</v>
          </cell>
        </row>
        <row r="130">
          <cell r="A130" t="str">
            <v>Mauritanie</v>
          </cell>
          <cell r="B130" t="str">
            <v>Afrique</v>
          </cell>
        </row>
        <row r="131">
          <cell r="A131" t="str">
            <v>Mexique</v>
          </cell>
          <cell r="B131" t="str">
            <v>Amérique</v>
          </cell>
        </row>
        <row r="132">
          <cell r="A132" t="str">
            <v>Micronésie</v>
          </cell>
          <cell r="B132" t="str">
            <v>Océanie</v>
          </cell>
        </row>
        <row r="133">
          <cell r="A133" t="str">
            <v>Moldavie</v>
          </cell>
          <cell r="B133" t="str">
            <v>Autre Europe</v>
          </cell>
        </row>
        <row r="134">
          <cell r="A134" t="str">
            <v>Monaco</v>
          </cell>
          <cell r="B134" t="str">
            <v>Autre Europe</v>
          </cell>
        </row>
        <row r="135">
          <cell r="A135" t="str">
            <v>Mongolie</v>
          </cell>
          <cell r="B135" t="str">
            <v>Asie</v>
          </cell>
        </row>
        <row r="136">
          <cell r="A136" t="str">
            <v>Monténégro</v>
          </cell>
          <cell r="B136" t="str">
            <v>Autre Europe</v>
          </cell>
        </row>
        <row r="137">
          <cell r="A137" t="str">
            <v>Montserrat</v>
          </cell>
          <cell r="B137" t="str">
            <v>Amérique</v>
          </cell>
        </row>
        <row r="138">
          <cell r="A138" t="str">
            <v>Mozambique</v>
          </cell>
          <cell r="B138" t="str">
            <v>Afrique</v>
          </cell>
        </row>
        <row r="139">
          <cell r="A139" t="str">
            <v>Myanmar (Birmanie)</v>
          </cell>
          <cell r="B139" t="str">
            <v>Amérique</v>
          </cell>
        </row>
        <row r="140">
          <cell r="A140" t="str">
            <v>Namibie</v>
          </cell>
          <cell r="B140" t="str">
            <v>Afrique</v>
          </cell>
        </row>
        <row r="141">
          <cell r="A141" t="str">
            <v>Nauru</v>
          </cell>
          <cell r="B141" t="str">
            <v>Océanie</v>
          </cell>
        </row>
        <row r="142">
          <cell r="A142" t="str">
            <v>Népal</v>
          </cell>
          <cell r="B142" t="str">
            <v>Asie</v>
          </cell>
        </row>
        <row r="143">
          <cell r="A143" t="str">
            <v>Nicaragua</v>
          </cell>
          <cell r="B143" t="str">
            <v>Amérique</v>
          </cell>
        </row>
        <row r="144">
          <cell r="A144" t="str">
            <v>Niger</v>
          </cell>
          <cell r="B144" t="str">
            <v>Afrique</v>
          </cell>
        </row>
        <row r="145">
          <cell r="A145" t="str">
            <v>Nigeria</v>
          </cell>
          <cell r="B145" t="str">
            <v>Afrique</v>
          </cell>
        </row>
        <row r="146">
          <cell r="A146" t="str">
            <v>Niue</v>
          </cell>
          <cell r="B146" t="str">
            <v>Océanie</v>
          </cell>
        </row>
        <row r="147">
          <cell r="A147" t="str">
            <v>Norvège</v>
          </cell>
          <cell r="B147" t="str">
            <v>Union européenne</v>
          </cell>
        </row>
        <row r="148">
          <cell r="A148" t="str">
            <v>Nouvelle-Calédonie</v>
          </cell>
          <cell r="B148" t="str">
            <v>Océanie</v>
          </cell>
        </row>
        <row r="149">
          <cell r="A149" t="str">
            <v>Nouvelle-Zélande</v>
          </cell>
          <cell r="B149" t="str">
            <v>Océanie</v>
          </cell>
        </row>
        <row r="150">
          <cell r="A150" t="str">
            <v>Oman</v>
          </cell>
          <cell r="B150" t="str">
            <v>Asie</v>
          </cell>
        </row>
        <row r="151">
          <cell r="A151" t="str">
            <v>Ouganda</v>
          </cell>
          <cell r="B151" t="str">
            <v>Afrique</v>
          </cell>
        </row>
        <row r="152">
          <cell r="A152" t="str">
            <v>Ouzbékistan</v>
          </cell>
          <cell r="B152" t="str">
            <v>Asie</v>
          </cell>
        </row>
        <row r="153">
          <cell r="A153" t="str">
            <v>Pakistan</v>
          </cell>
          <cell r="B153" t="str">
            <v>Asie</v>
          </cell>
        </row>
        <row r="154">
          <cell r="A154" t="str">
            <v>Palau</v>
          </cell>
          <cell r="B154" t="str">
            <v>Amérique</v>
          </cell>
        </row>
        <row r="155">
          <cell r="A155" t="str">
            <v>Panama</v>
          </cell>
          <cell r="B155" t="str">
            <v>Amérique</v>
          </cell>
        </row>
        <row r="156">
          <cell r="A156" t="str">
            <v>Papouasie-Nouvelle Guinée</v>
          </cell>
          <cell r="B156" t="str">
            <v>Océanie</v>
          </cell>
        </row>
        <row r="157">
          <cell r="A157" t="str">
            <v>Paraguay</v>
          </cell>
          <cell r="B157" t="str">
            <v>Amérique</v>
          </cell>
        </row>
        <row r="158">
          <cell r="A158" t="str">
            <v>Pays-Bas</v>
          </cell>
          <cell r="B158" t="str">
            <v>Union européenne</v>
          </cell>
        </row>
        <row r="159">
          <cell r="A159" t="str">
            <v>Pérou</v>
          </cell>
          <cell r="B159" t="str">
            <v>Amérique</v>
          </cell>
        </row>
        <row r="160">
          <cell r="A160" t="str">
            <v>Philippines</v>
          </cell>
          <cell r="B160" t="str">
            <v>Asie</v>
          </cell>
        </row>
        <row r="161">
          <cell r="A161" t="str">
            <v>Pologne</v>
          </cell>
          <cell r="B161" t="str">
            <v>Union européenne</v>
          </cell>
        </row>
        <row r="162">
          <cell r="A162" t="str">
            <v>Polynésie française</v>
          </cell>
          <cell r="B162" t="str">
            <v>Océanie</v>
          </cell>
        </row>
        <row r="163">
          <cell r="A163" t="str">
            <v>Porto Rico</v>
          </cell>
          <cell r="B163" t="str">
            <v>Amérique</v>
          </cell>
        </row>
        <row r="164">
          <cell r="A164" t="str">
            <v>Portugal</v>
          </cell>
          <cell r="B164" t="str">
            <v>Union européenne</v>
          </cell>
        </row>
        <row r="165">
          <cell r="A165" t="str">
            <v>Qatar</v>
          </cell>
          <cell r="B165" t="str">
            <v>Asie</v>
          </cell>
        </row>
        <row r="166">
          <cell r="A166" t="str">
            <v>République Démocratique Du Congo</v>
          </cell>
          <cell r="B166" t="str">
            <v>Afrique</v>
          </cell>
        </row>
        <row r="167">
          <cell r="A167" t="str">
            <v>République Dominicaine</v>
          </cell>
          <cell r="B167" t="str">
            <v>Amérique</v>
          </cell>
        </row>
        <row r="168">
          <cell r="A168" t="str">
            <v>République tchèque</v>
          </cell>
          <cell r="B168" t="str">
            <v>Union européenne</v>
          </cell>
        </row>
        <row r="169">
          <cell r="A169" t="str">
            <v>Roumanie</v>
          </cell>
          <cell r="B169" t="str">
            <v>Autre Europe</v>
          </cell>
        </row>
        <row r="170">
          <cell r="A170" t="str">
            <v>Royaume-Uni</v>
          </cell>
          <cell r="B170" t="str">
            <v>Union européenne</v>
          </cell>
        </row>
        <row r="171">
          <cell r="A171" t="str">
            <v>Russie</v>
          </cell>
          <cell r="B171" t="str">
            <v>Autre Europe</v>
          </cell>
        </row>
        <row r="172">
          <cell r="A172" t="str">
            <v>Rwanda</v>
          </cell>
          <cell r="B172" t="str">
            <v>Afrique</v>
          </cell>
        </row>
        <row r="173">
          <cell r="A173" t="str">
            <v>Saint-Christophe et Nevis</v>
          </cell>
          <cell r="B173" t="str">
            <v>Amérique</v>
          </cell>
        </row>
        <row r="174">
          <cell r="A174" t="str">
            <v>Sainte-Lucie</v>
          </cell>
          <cell r="B174" t="str">
            <v>Amérique</v>
          </cell>
        </row>
        <row r="175">
          <cell r="A175" t="str">
            <v>Saint-Marin</v>
          </cell>
          <cell r="B175" t="str">
            <v>Autre Europe</v>
          </cell>
        </row>
        <row r="176">
          <cell r="A176" t="str">
            <v>Saint-Vincent et les Grenadines</v>
          </cell>
          <cell r="B176" t="str">
            <v>Amérique</v>
          </cell>
        </row>
        <row r="177">
          <cell r="A177" t="str">
            <v>Salvador</v>
          </cell>
          <cell r="B177" t="str">
            <v>Amérique</v>
          </cell>
        </row>
        <row r="178">
          <cell r="A178" t="str">
            <v>Samoa</v>
          </cell>
          <cell r="B178" t="str">
            <v>Océanie</v>
          </cell>
        </row>
        <row r="179">
          <cell r="A179" t="str">
            <v>Sao Tomé Et Principe</v>
          </cell>
          <cell r="B179" t="str">
            <v>Afrique</v>
          </cell>
        </row>
        <row r="180">
          <cell r="A180" t="str">
            <v>Sénégal</v>
          </cell>
          <cell r="B180" t="str">
            <v>Afrique</v>
          </cell>
        </row>
        <row r="181">
          <cell r="A181" t="str">
            <v>Serbie</v>
          </cell>
          <cell r="B181" t="str">
            <v>Autre Europe</v>
          </cell>
        </row>
        <row r="182">
          <cell r="A182" t="str">
            <v>Seychelles</v>
          </cell>
          <cell r="B182" t="str">
            <v>Afrique</v>
          </cell>
        </row>
        <row r="183">
          <cell r="A183" t="str">
            <v>Sierra Leone</v>
          </cell>
          <cell r="B183" t="str">
            <v>Afrique</v>
          </cell>
        </row>
        <row r="184">
          <cell r="A184" t="str">
            <v>Singapour</v>
          </cell>
          <cell r="B184" t="str">
            <v>Asie</v>
          </cell>
        </row>
        <row r="185">
          <cell r="A185" t="str">
            <v>Slovaquie</v>
          </cell>
          <cell r="B185" t="str">
            <v>Union européenne</v>
          </cell>
        </row>
        <row r="186">
          <cell r="A186" t="str">
            <v>Slovénie</v>
          </cell>
          <cell r="B186" t="str">
            <v>Union européenne</v>
          </cell>
        </row>
        <row r="187">
          <cell r="A187" t="str">
            <v>Somalie</v>
          </cell>
          <cell r="B187" t="str">
            <v>Afrique</v>
          </cell>
        </row>
        <row r="188">
          <cell r="A188" t="str">
            <v>Soudan</v>
          </cell>
          <cell r="B188" t="str">
            <v>Afrique</v>
          </cell>
        </row>
        <row r="189">
          <cell r="A189" t="str">
            <v>Sri Lanka</v>
          </cell>
          <cell r="B189" t="str">
            <v>Asie</v>
          </cell>
        </row>
        <row r="190">
          <cell r="A190" t="str">
            <v>Suède</v>
          </cell>
          <cell r="B190" t="str">
            <v>Union européenne</v>
          </cell>
        </row>
        <row r="191">
          <cell r="A191" t="str">
            <v>Suisse</v>
          </cell>
          <cell r="B191" t="str">
            <v>Autre Europe</v>
          </cell>
        </row>
        <row r="192">
          <cell r="A192" t="str">
            <v>Surinam</v>
          </cell>
          <cell r="B192" t="str">
            <v>Amérique</v>
          </cell>
        </row>
        <row r="193">
          <cell r="A193" t="str">
            <v>Swaziland</v>
          </cell>
          <cell r="B193" t="str">
            <v>Afrique</v>
          </cell>
        </row>
        <row r="194">
          <cell r="A194" t="str">
            <v>Syrie</v>
          </cell>
          <cell r="B194" t="str">
            <v>Asie</v>
          </cell>
        </row>
        <row r="195">
          <cell r="A195" t="str">
            <v>Tadjikistan</v>
          </cell>
          <cell r="B195" t="str">
            <v>Asie</v>
          </cell>
        </row>
        <row r="196">
          <cell r="A196" t="str">
            <v>Taïwan</v>
          </cell>
          <cell r="B196" t="str">
            <v>Asie</v>
          </cell>
        </row>
        <row r="197">
          <cell r="A197" t="str">
            <v>Tanzanie</v>
          </cell>
          <cell r="B197" t="str">
            <v>Afrique</v>
          </cell>
        </row>
        <row r="198">
          <cell r="A198" t="str">
            <v>Tchad</v>
          </cell>
          <cell r="B198" t="str">
            <v>Afrique</v>
          </cell>
        </row>
        <row r="199">
          <cell r="A199" t="str">
            <v>Territoires Palestiniens</v>
          </cell>
          <cell r="B199" t="str">
            <v>Asie</v>
          </cell>
        </row>
        <row r="200">
          <cell r="A200" t="str">
            <v>Thaïlande</v>
          </cell>
          <cell r="B200" t="str">
            <v>Asie</v>
          </cell>
        </row>
        <row r="201">
          <cell r="A201" t="str">
            <v>Timor Oriental</v>
          </cell>
          <cell r="B201" t="str">
            <v>Océanie</v>
          </cell>
        </row>
        <row r="202">
          <cell r="A202" t="str">
            <v>Togo</v>
          </cell>
          <cell r="B202" t="str">
            <v>Afrique</v>
          </cell>
        </row>
        <row r="203">
          <cell r="A203" t="str">
            <v>Tokelau</v>
          </cell>
          <cell r="B203" t="str">
            <v>Océanie</v>
          </cell>
        </row>
        <row r="204">
          <cell r="A204" t="str">
            <v>Trinidad Et Tobago</v>
          </cell>
          <cell r="B204" t="str">
            <v>Amérique</v>
          </cell>
        </row>
        <row r="205">
          <cell r="A205" t="str">
            <v>Tunisie</v>
          </cell>
          <cell r="B205" t="str">
            <v>Afrique</v>
          </cell>
        </row>
        <row r="206">
          <cell r="A206" t="str">
            <v>Turkménistan</v>
          </cell>
          <cell r="B206" t="str">
            <v>Asie</v>
          </cell>
        </row>
        <row r="207">
          <cell r="A207" t="str">
            <v>Turquie</v>
          </cell>
          <cell r="B207" t="str">
            <v>Autre Europe</v>
          </cell>
        </row>
        <row r="208">
          <cell r="A208" t="str">
            <v>Tuvalu</v>
          </cell>
          <cell r="B208" t="str">
            <v>Océanie</v>
          </cell>
        </row>
        <row r="209">
          <cell r="A209" t="str">
            <v>Ukraine</v>
          </cell>
          <cell r="B209" t="str">
            <v>Autre Europe</v>
          </cell>
        </row>
        <row r="210">
          <cell r="A210" t="str">
            <v>Uruguay</v>
          </cell>
          <cell r="B210" t="str">
            <v>Amérique</v>
          </cell>
        </row>
        <row r="211">
          <cell r="A211" t="str">
            <v>Vanuatu</v>
          </cell>
          <cell r="B211" t="str">
            <v>Océanie</v>
          </cell>
        </row>
        <row r="212">
          <cell r="A212" t="str">
            <v>Venezuela</v>
          </cell>
          <cell r="B212" t="str">
            <v>Amérique</v>
          </cell>
        </row>
        <row r="213">
          <cell r="A213" t="str">
            <v>Vietnam</v>
          </cell>
          <cell r="B213" t="str">
            <v>Asie</v>
          </cell>
        </row>
        <row r="214">
          <cell r="A214" t="str">
            <v>Yémen</v>
          </cell>
          <cell r="B214" t="str">
            <v>Asie</v>
          </cell>
        </row>
        <row r="215">
          <cell r="A215" t="str">
            <v>Zambie</v>
          </cell>
          <cell r="B215" t="str">
            <v>Afrique</v>
          </cell>
        </row>
        <row r="216">
          <cell r="A216" t="str">
            <v>Zimbabwe</v>
          </cell>
          <cell r="B216" t="str">
            <v>Afrique</v>
          </cell>
        </row>
        <row r="217">
          <cell r="A217" t="str">
            <v>Turks et Caïques, îles</v>
          </cell>
          <cell r="B217" t="str">
            <v>Amérique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DEREYIMANA FULGENCE" refreshedDate="42556.43588287037" createdVersion="5" refreshedVersion="5" minRefreshableVersion="3" recordCount="12">
  <cacheSource type="worksheet">
    <worksheetSource ref="C2:G14" sheet="Sheet1"/>
  </cacheSource>
  <cacheFields count="5">
    <cacheField name="code" numFmtId="0">
      <sharedItems/>
    </cacheField>
    <cacheField name="Somme de PoidsNet" numFmtId="165">
      <sharedItems containsSemiMixedTypes="0" containsString="0" containsNumber="1" minValue="0.1" maxValue="1913.739"/>
    </cacheField>
    <cacheField name="Somme de  VALEUR-DN" numFmtId="165">
      <sharedItems containsSemiMixedTypes="0" containsString="0" containsNumber="1" minValue="2.2019760000000002" maxValue="2491.3635340000001"/>
    </cacheField>
    <cacheField name="PAYS" numFmtId="0">
      <sharedItems count="12">
        <s v="Belgique"/>
        <s v="Congo, République Démocratique"/>
        <s v="Chine"/>
        <s v="France"/>
        <s v="Kenya"/>
        <s v="Pays-bas"/>
        <s v="Rwanda"/>
        <s v="Soudan"/>
        <s v="Tanzanie"/>
        <s v="Ouganda"/>
        <s v="Etats-Unis"/>
        <s v="Zambie"/>
      </sharedItems>
    </cacheField>
    <cacheField name="continent" numFmtId="0">
      <sharedItems count="4">
        <s v="Union européenne"/>
        <s v="Asie"/>
        <s v="Afrique"/>
        <s v="Amériqu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BE"/>
    <n v="63.334000000000003"/>
    <n v="273.34117900000001"/>
    <x v="0"/>
    <x v="0"/>
  </r>
  <r>
    <s v="CD"/>
    <n v="1913.739"/>
    <n v="2491.3635340000001"/>
    <x v="1"/>
    <x v="1"/>
  </r>
  <r>
    <s v="CN"/>
    <n v="0.1"/>
    <n v="8.8567009999999993"/>
    <x v="2"/>
    <x v="1"/>
  </r>
  <r>
    <s v="FR"/>
    <n v="0.156"/>
    <n v="10.92184"/>
    <x v="3"/>
    <x v="0"/>
  </r>
  <r>
    <s v="KE"/>
    <n v="201.95"/>
    <n v="411.918094"/>
    <x v="4"/>
    <x v="2"/>
  </r>
  <r>
    <s v="NL"/>
    <n v="3.15"/>
    <n v="2.2019760000000002"/>
    <x v="5"/>
    <x v="0"/>
  </r>
  <r>
    <s v="RW"/>
    <n v="824.226"/>
    <n v="590.82439699999998"/>
    <x v="6"/>
    <x v="2"/>
  </r>
  <r>
    <s v="SD"/>
    <n v="31.667999999999999"/>
    <n v="325.41436700000003"/>
    <x v="7"/>
    <x v="2"/>
  </r>
  <r>
    <s v="TZ"/>
    <n v="512.87300000000005"/>
    <n v="223.59928500000001"/>
    <x v="8"/>
    <x v="2"/>
  </r>
  <r>
    <s v="UG"/>
    <n v="396.48"/>
    <n v="193.560552"/>
    <x v="9"/>
    <x v="2"/>
  </r>
  <r>
    <s v="US"/>
    <n v="7.5279999999999996"/>
    <n v="81.436944999999994"/>
    <x v="10"/>
    <x v="3"/>
  </r>
  <r>
    <s v="ZM"/>
    <n v="2.4700000000000002"/>
    <n v="25.395226000000001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16" firstHeaderRow="0" firstDataRow="1" firstDataCol="2"/>
  <pivotFields count="5">
    <pivotField compact="0" outline="0" showAll="0" defaultSubtotal="0"/>
    <pivotField dataField="1"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12">
        <item x="0"/>
        <item x="2"/>
        <item x="1"/>
        <item x="10"/>
        <item x="3"/>
        <item x="4"/>
        <item x="9"/>
        <item x="5"/>
        <item x="6"/>
        <item x="7"/>
        <item x="8"/>
        <item x="11"/>
      </items>
    </pivotField>
    <pivotField axis="axisRow" compact="0" outline="0" showAll="0" defaultSubtotal="0">
      <items count="4">
        <item x="2"/>
        <item x="3"/>
        <item x="1"/>
        <item x="0"/>
      </items>
    </pivotField>
  </pivotFields>
  <rowFields count="2">
    <field x="4"/>
    <field x="3"/>
  </rowFields>
  <rowItems count="13">
    <i>
      <x/>
      <x v="5"/>
    </i>
    <i r="1">
      <x v="6"/>
    </i>
    <i r="1">
      <x v="8"/>
    </i>
    <i r="1">
      <x v="9"/>
    </i>
    <i r="1">
      <x v="10"/>
    </i>
    <i r="1">
      <x v="11"/>
    </i>
    <i>
      <x v="1"/>
      <x v="3"/>
    </i>
    <i>
      <x v="2"/>
      <x v="1"/>
    </i>
    <i r="1">
      <x v="2"/>
    </i>
    <i>
      <x v="3"/>
      <x/>
    </i>
    <i r="1">
      <x v="4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omme de PoidsNet" fld="1" baseField="0" baseItem="0"/>
    <dataField name="Sum of Somme de  VALEUR-D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86"/>
  <sheetViews>
    <sheetView tabSelected="1" view="pageBreakPreview" topLeftCell="A49" zoomScaleNormal="100" zoomScaleSheetLayoutView="100" workbookViewId="0">
      <selection activeCell="Z10" sqref="Z10"/>
    </sheetView>
  </sheetViews>
  <sheetFormatPr baseColWidth="10" defaultColWidth="11.42578125" defaultRowHeight="15" x14ac:dyDescent="0.25"/>
  <cols>
    <col min="3" max="3" width="26.85546875" bestFit="1" customWidth="1"/>
    <col min="4" max="19" width="10.85546875" hidden="1" customWidth="1"/>
    <col min="20" max="21" width="11.85546875" bestFit="1" customWidth="1"/>
  </cols>
  <sheetData>
    <row r="4" spans="3:21" x14ac:dyDescent="0.25"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62</v>
      </c>
    </row>
    <row r="5" spans="3:21" x14ac:dyDescent="0.25">
      <c r="C5" s="35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3:21" x14ac:dyDescent="0.25">
      <c r="C6" s="42" t="s">
        <v>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3:21" x14ac:dyDescent="0.25">
      <c r="C7" s="1"/>
      <c r="D7" s="38">
        <v>2015</v>
      </c>
      <c r="E7" s="39"/>
      <c r="F7" s="16"/>
      <c r="G7" s="22"/>
      <c r="H7" s="23"/>
      <c r="I7" s="31"/>
      <c r="J7" s="33"/>
      <c r="K7" s="34"/>
      <c r="L7" s="40">
        <v>2016</v>
      </c>
      <c r="M7" s="41"/>
      <c r="N7" s="21"/>
      <c r="O7" s="21"/>
      <c r="P7" s="21"/>
      <c r="Q7" s="21"/>
      <c r="R7" s="21"/>
      <c r="S7" s="21"/>
      <c r="T7" s="9">
        <v>2015</v>
      </c>
      <c r="U7" s="20">
        <v>2016</v>
      </c>
    </row>
    <row r="8" spans="3:21" x14ac:dyDescent="0.25">
      <c r="C8" s="3" t="s">
        <v>61</v>
      </c>
      <c r="D8" s="1" t="s">
        <v>2</v>
      </c>
      <c r="E8" s="1" t="s">
        <v>3</v>
      </c>
      <c r="F8" s="1" t="s">
        <v>63</v>
      </c>
      <c r="G8" s="1" t="s">
        <v>64</v>
      </c>
      <c r="H8" s="1" t="s">
        <v>65</v>
      </c>
      <c r="I8" s="1" t="s">
        <v>108</v>
      </c>
      <c r="J8" s="1" t="s">
        <v>109</v>
      </c>
      <c r="K8" s="1" t="s">
        <v>111</v>
      </c>
      <c r="L8" s="4" t="s">
        <v>2</v>
      </c>
      <c r="M8" s="4" t="s">
        <v>3</v>
      </c>
      <c r="N8" s="4" t="s">
        <v>63</v>
      </c>
      <c r="O8" s="4" t="s">
        <v>64</v>
      </c>
      <c r="P8" s="4" t="s">
        <v>65</v>
      </c>
      <c r="Q8" s="4" t="s">
        <v>108</v>
      </c>
      <c r="R8" s="4" t="s">
        <v>109</v>
      </c>
      <c r="S8" s="4" t="s">
        <v>111</v>
      </c>
      <c r="T8" s="1" t="s">
        <v>110</v>
      </c>
      <c r="U8" s="1" t="s">
        <v>110</v>
      </c>
    </row>
    <row r="9" spans="3:21" x14ac:dyDescent="0.25">
      <c r="C9" s="2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3:2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3:21" x14ac:dyDescent="0.25">
      <c r="C11" s="5" t="s">
        <v>5</v>
      </c>
      <c r="D11" s="6">
        <f>+D13+D29</f>
        <v>4108.71015945</v>
      </c>
      <c r="E11" s="6">
        <f t="shared" ref="E11:N11" si="0">+E13+E29</f>
        <v>1684.4543070499999</v>
      </c>
      <c r="F11" s="6">
        <f t="shared" si="0"/>
        <v>1499.9238956500001</v>
      </c>
      <c r="G11" s="6">
        <f t="shared" si="0"/>
        <v>1321.5392244999998</v>
      </c>
      <c r="H11" s="6">
        <f t="shared" si="0"/>
        <v>942.20289070000149</v>
      </c>
      <c r="I11" s="6">
        <f t="shared" si="0"/>
        <v>3731.6247239499999</v>
      </c>
      <c r="J11" s="6">
        <f t="shared" si="0"/>
        <v>5525.7167260209735</v>
      </c>
      <c r="K11" s="6">
        <f t="shared" si="0"/>
        <v>8746.7412224999989</v>
      </c>
      <c r="L11" s="6">
        <f t="shared" si="0"/>
        <v>5553.8875891711696</v>
      </c>
      <c r="M11" s="6">
        <f t="shared" si="0"/>
        <v>9096.7760863000003</v>
      </c>
      <c r="N11" s="6">
        <f t="shared" si="0"/>
        <v>1972.8636666500001</v>
      </c>
      <c r="O11" s="6">
        <f t="shared" ref="O11:U11" si="1">+O13+O29</f>
        <v>1061.7492912</v>
      </c>
      <c r="P11" s="6">
        <f t="shared" si="1"/>
        <v>1257.3422578999998</v>
      </c>
      <c r="Q11" s="6">
        <f t="shared" si="1"/>
        <v>1462.6134056999999</v>
      </c>
      <c r="R11" s="6">
        <f t="shared" si="1"/>
        <v>4497.6241343000002</v>
      </c>
      <c r="S11" s="6">
        <f t="shared" si="1"/>
        <v>11633.5656378</v>
      </c>
      <c r="T11" s="6">
        <f t="shared" si="1"/>
        <v>27560.913149820979</v>
      </c>
      <c r="U11" s="6">
        <f t="shared" si="1"/>
        <v>36536.422069021166</v>
      </c>
    </row>
    <row r="12" spans="3:21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x14ac:dyDescent="0.25">
      <c r="C13" s="5" t="s">
        <v>6</v>
      </c>
      <c r="D13" s="6">
        <f>+SUM(D15:D26)</f>
        <v>1197.5823824499998</v>
      </c>
      <c r="E13" s="6">
        <f t="shared" ref="E13:U13" si="2">+SUM(E15:E26)</f>
        <v>988.95588705</v>
      </c>
      <c r="F13" s="6">
        <f t="shared" si="2"/>
        <v>1454.49334965</v>
      </c>
      <c r="G13" s="6">
        <f t="shared" si="2"/>
        <v>1315.1035274999999</v>
      </c>
      <c r="H13" s="6">
        <f t="shared" si="2"/>
        <v>942.20289070000149</v>
      </c>
      <c r="I13" s="6">
        <f t="shared" si="2"/>
        <v>2084.1552219499999</v>
      </c>
      <c r="J13" s="6">
        <f t="shared" si="2"/>
        <v>2326.5398840209741</v>
      </c>
      <c r="K13" s="6">
        <f t="shared" si="2"/>
        <v>2013.0391594999999</v>
      </c>
      <c r="L13" s="6">
        <f t="shared" si="2"/>
        <v>2737.3496161711696</v>
      </c>
      <c r="M13" s="6">
        <f t="shared" si="2"/>
        <v>4654.3970042999999</v>
      </c>
      <c r="N13" s="6">
        <f t="shared" si="2"/>
        <v>1084.6457816500001</v>
      </c>
      <c r="O13" s="6">
        <f t="shared" ref="O13:T13" si="3">+SUM(O15:O26)</f>
        <v>790.54020319999995</v>
      </c>
      <c r="P13" s="6">
        <f t="shared" si="3"/>
        <v>962.13314089999994</v>
      </c>
      <c r="Q13" s="6">
        <f t="shared" si="3"/>
        <v>902.71322269999996</v>
      </c>
      <c r="R13" s="6">
        <f t="shared" si="3"/>
        <v>1888.8868332999998</v>
      </c>
      <c r="S13" s="6">
        <f t="shared" si="3"/>
        <v>6741.8384778</v>
      </c>
      <c r="T13" s="6">
        <f t="shared" si="3"/>
        <v>12322.072302820978</v>
      </c>
      <c r="U13" s="6">
        <f t="shared" si="2"/>
        <v>19762.504280021167</v>
      </c>
    </row>
    <row r="14" spans="3:2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3:21" x14ac:dyDescent="0.25">
      <c r="C15" s="4" t="s">
        <v>7</v>
      </c>
      <c r="D15" s="7">
        <v>140.41551999999999</v>
      </c>
      <c r="E15" s="7"/>
      <c r="F15" s="7">
        <v>0</v>
      </c>
      <c r="G15" s="7"/>
      <c r="H15" s="7"/>
      <c r="I15" s="7">
        <v>15.928957</v>
      </c>
      <c r="J15" s="7">
        <v>476.04118899999997</v>
      </c>
      <c r="K15" s="7">
        <v>485.12521900000002</v>
      </c>
      <c r="L15" s="7">
        <v>734.78979900000002</v>
      </c>
      <c r="M15" s="7">
        <v>2703.1660310000002</v>
      </c>
      <c r="N15" s="7">
        <v>91.850386</v>
      </c>
      <c r="O15" s="7">
        <v>17.793126000000001</v>
      </c>
      <c r="P15" s="7"/>
      <c r="Q15" s="7">
        <v>18.228795000000002</v>
      </c>
      <c r="R15" s="7">
        <v>380.977397</v>
      </c>
      <c r="S15" s="7">
        <v>2664.9559469999999</v>
      </c>
      <c r="T15" s="7">
        <f>+D15+E15+F15+G15+H15+I15+J15+K15</f>
        <v>1117.5108849999999</v>
      </c>
      <c r="U15" s="7">
        <f>+L15+M15+N15+O15+P15+Q15+R15+S15</f>
        <v>6611.7614810000005</v>
      </c>
    </row>
    <row r="16" spans="3:21" x14ac:dyDescent="0.25">
      <c r="C16" s="4" t="s">
        <v>8</v>
      </c>
      <c r="D16" s="7">
        <v>237.652413</v>
      </c>
      <c r="E16" s="7">
        <v>126.441605</v>
      </c>
      <c r="F16" s="7">
        <v>219.05169699999999</v>
      </c>
      <c r="G16" s="7">
        <v>107.01430000000001</v>
      </c>
      <c r="H16" s="7">
        <v>271.88468400000147</v>
      </c>
      <c r="I16" s="7">
        <v>329.143686</v>
      </c>
      <c r="J16" s="7">
        <v>586.35022600000002</v>
      </c>
      <c r="K16" s="7">
        <v>499.46515599999998</v>
      </c>
      <c r="L16" s="7">
        <v>994.11207300000001</v>
      </c>
      <c r="M16" s="7">
        <v>648.83358399999997</v>
      </c>
      <c r="N16" s="7">
        <v>217.28349399999999</v>
      </c>
      <c r="O16" s="7">
        <v>93.495005000000006</v>
      </c>
      <c r="P16" s="7">
        <v>112.014246</v>
      </c>
      <c r="Q16" s="7">
        <v>144.30562</v>
      </c>
      <c r="R16" s="7">
        <v>500.73076200000003</v>
      </c>
      <c r="S16" s="7">
        <v>2210.882051</v>
      </c>
      <c r="T16" s="7">
        <f t="shared" ref="T16:T26" si="4">+D16+E16+F16+G16+H16+I16+J16+K16</f>
        <v>2377.0037670000015</v>
      </c>
      <c r="U16" s="7">
        <f t="shared" ref="U16:U26" si="5">+L16+M16+N16+O16+P16+Q16+R16+S16</f>
        <v>4921.6568349999998</v>
      </c>
    </row>
    <row r="17" spans="3:21" x14ac:dyDescent="0.25">
      <c r="C17" s="4" t="s">
        <v>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89.151456999999994</v>
      </c>
      <c r="Q17" s="7"/>
      <c r="R17" s="7"/>
      <c r="S17" s="7"/>
      <c r="T17" s="7">
        <f t="shared" si="4"/>
        <v>0</v>
      </c>
      <c r="U17" s="7">
        <f t="shared" si="5"/>
        <v>89.151456999999994</v>
      </c>
    </row>
    <row r="18" spans="3:21" x14ac:dyDescent="0.25">
      <c r="C18" s="4" t="s">
        <v>10</v>
      </c>
      <c r="D18" s="7"/>
      <c r="E18" s="7"/>
      <c r="F18" s="7"/>
      <c r="G18" s="7"/>
      <c r="H18" s="7"/>
      <c r="I18" s="7"/>
      <c r="J18" s="7"/>
      <c r="K18" s="7"/>
      <c r="L18" s="7"/>
      <c r="M18" s="7">
        <v>54.795056000000002</v>
      </c>
      <c r="N18" s="7">
        <v>2.0525410000000002</v>
      </c>
      <c r="O18" s="7"/>
      <c r="P18" s="7"/>
      <c r="Q18" s="7"/>
      <c r="R18" s="7"/>
      <c r="S18" s="7"/>
      <c r="T18" s="7">
        <f t="shared" si="4"/>
        <v>0</v>
      </c>
      <c r="U18" s="7">
        <f t="shared" si="5"/>
        <v>56.847597</v>
      </c>
    </row>
    <row r="19" spans="3:21" x14ac:dyDescent="0.25">
      <c r="C19" s="4" t="s">
        <v>11</v>
      </c>
      <c r="D19" s="7">
        <v>81.338494999999995</v>
      </c>
      <c r="E19" s="7">
        <v>24.551832999999998</v>
      </c>
      <c r="F19" s="7">
        <v>0.85180800000000001</v>
      </c>
      <c r="G19" s="7">
        <v>33.275328000000002</v>
      </c>
      <c r="H19" s="7">
        <v>10.92184</v>
      </c>
      <c r="I19" s="7">
        <v>11.837569</v>
      </c>
      <c r="J19" s="7">
        <v>28.987185</v>
      </c>
      <c r="K19" s="7">
        <v>21.133050000000001</v>
      </c>
      <c r="L19" s="7">
        <v>365.89486799999997</v>
      </c>
      <c r="M19" s="7">
        <v>136.353736</v>
      </c>
      <c r="N19" s="7">
        <v>107.417012</v>
      </c>
      <c r="O19" s="7">
        <v>136.98711900000001</v>
      </c>
      <c r="P19" s="7"/>
      <c r="Q19" s="7">
        <v>16.371523</v>
      </c>
      <c r="R19" s="7">
        <v>74.666646</v>
      </c>
      <c r="S19" s="7">
        <v>44.081470000000003</v>
      </c>
      <c r="T19" s="7">
        <f t="shared" si="4"/>
        <v>212.89710800000003</v>
      </c>
      <c r="U19" s="7">
        <f t="shared" si="5"/>
        <v>881.77237400000001</v>
      </c>
    </row>
    <row r="20" spans="3:21" x14ac:dyDescent="0.25">
      <c r="C20" s="4" t="s">
        <v>12</v>
      </c>
      <c r="D20" s="7"/>
      <c r="E20" s="7"/>
      <c r="F20" s="7"/>
      <c r="G20" s="7"/>
      <c r="H20" s="7"/>
      <c r="I20" s="7"/>
      <c r="J20" s="7"/>
      <c r="K20" s="7"/>
      <c r="L20" s="7"/>
      <c r="M20" s="7">
        <v>14.898490000000001</v>
      </c>
      <c r="N20" s="7"/>
      <c r="O20" s="7"/>
      <c r="P20" s="7"/>
      <c r="Q20" s="7"/>
      <c r="R20" s="7"/>
      <c r="S20" s="7"/>
      <c r="T20" s="7">
        <f t="shared" si="4"/>
        <v>0</v>
      </c>
      <c r="U20" s="7">
        <f t="shared" si="5"/>
        <v>14.898490000000001</v>
      </c>
    </row>
    <row r="21" spans="3:21" x14ac:dyDescent="0.25">
      <c r="C21" s="4" t="s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4"/>
        <v>0</v>
      </c>
      <c r="U21" s="7">
        <f t="shared" si="5"/>
        <v>0</v>
      </c>
    </row>
    <row r="22" spans="3:21" x14ac:dyDescent="0.25">
      <c r="C22" s="4" t="s">
        <v>14</v>
      </c>
      <c r="D22" s="7">
        <v>254.43708899999999</v>
      </c>
      <c r="E22" s="7">
        <v>260.586479</v>
      </c>
      <c r="F22" s="7">
        <v>254.82365999999999</v>
      </c>
      <c r="G22" s="7">
        <v>294.13051200000001</v>
      </c>
      <c r="H22" s="7"/>
      <c r="I22" s="7">
        <v>456.21651600000001</v>
      </c>
      <c r="J22" s="7">
        <v>227.38450700000001</v>
      </c>
      <c r="K22" s="7"/>
      <c r="L22" s="7">
        <v>33.505713999999998</v>
      </c>
      <c r="M22" s="7">
        <v>110.63507799999999</v>
      </c>
      <c r="N22" s="7">
        <v>158.66236799999999</v>
      </c>
      <c r="O22" s="7"/>
      <c r="P22" s="7">
        <v>150.493617</v>
      </c>
      <c r="Q22" s="7">
        <v>105.78825399999999</v>
      </c>
      <c r="R22" s="7">
        <v>162.83249599999999</v>
      </c>
      <c r="S22" s="7"/>
      <c r="T22" s="7">
        <f t="shared" si="4"/>
        <v>1747.578763</v>
      </c>
      <c r="U22" s="7">
        <f t="shared" si="5"/>
        <v>721.91752699999984</v>
      </c>
    </row>
    <row r="23" spans="3:21" x14ac:dyDescent="0.25">
      <c r="C23" s="4" t="s">
        <v>15</v>
      </c>
      <c r="D23" s="7">
        <v>12.841739</v>
      </c>
      <c r="E23" s="7">
        <v>2.4422860000000002</v>
      </c>
      <c r="F23" s="7">
        <v>0</v>
      </c>
      <c r="G23" s="7">
        <v>385.990565</v>
      </c>
      <c r="H23" s="7">
        <v>2.2019760000000002</v>
      </c>
      <c r="I23" s="7"/>
      <c r="J23" s="7"/>
      <c r="K23" s="7">
        <v>1.4399420000000001</v>
      </c>
      <c r="L23" s="7">
        <v>1.863853</v>
      </c>
      <c r="M23" s="7">
        <v>240.08898600000001</v>
      </c>
      <c r="N23" s="7">
        <v>2.417732</v>
      </c>
      <c r="O23" s="7"/>
      <c r="P23" s="7">
        <v>1.7943199999999999</v>
      </c>
      <c r="Q23" s="7">
        <v>84.883483999999996</v>
      </c>
      <c r="R23" s="7"/>
      <c r="S23" s="7"/>
      <c r="T23" s="7">
        <f t="shared" si="4"/>
        <v>404.91650799999996</v>
      </c>
      <c r="U23" s="7">
        <f t="shared" si="5"/>
        <v>331.04837500000002</v>
      </c>
    </row>
    <row r="24" spans="3:21" x14ac:dyDescent="0.25">
      <c r="C24" s="4" t="s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4"/>
        <v>0</v>
      </c>
      <c r="U24" s="7">
        <f t="shared" si="5"/>
        <v>0</v>
      </c>
    </row>
    <row r="25" spans="3:21" x14ac:dyDescent="0.25">
      <c r="C25" s="4" t="s">
        <v>17</v>
      </c>
      <c r="D25" s="7">
        <v>466.56118244999993</v>
      </c>
      <c r="E25" s="7">
        <v>574.93368405000001</v>
      </c>
      <c r="F25" s="7">
        <v>977.41401164999991</v>
      </c>
      <c r="G25" s="7">
        <v>493.90837649999997</v>
      </c>
      <c r="H25" s="7">
        <v>657.19439069999999</v>
      </c>
      <c r="I25" s="7">
        <v>1267.8713979499998</v>
      </c>
      <c r="J25" s="7">
        <v>798.59916402097429</v>
      </c>
      <c r="K25" s="7">
        <v>894.66280149999989</v>
      </c>
      <c r="L25" s="7">
        <v>607.18330917116998</v>
      </c>
      <c r="M25" s="7">
        <v>745.62604329999999</v>
      </c>
      <c r="N25" s="7">
        <v>504.96224865000005</v>
      </c>
      <c r="O25" s="7">
        <v>542.26495319999992</v>
      </c>
      <c r="P25" s="7">
        <v>608.67950089999999</v>
      </c>
      <c r="Q25" s="7">
        <v>533.13554669999996</v>
      </c>
      <c r="R25" s="7">
        <v>660.29130929999997</v>
      </c>
      <c r="S25" s="7">
        <v>1718.8417737999998</v>
      </c>
      <c r="T25" s="7">
        <f t="shared" si="4"/>
        <v>6131.145008820974</v>
      </c>
      <c r="U25" s="7">
        <f t="shared" si="5"/>
        <v>5920.9846850211698</v>
      </c>
    </row>
    <row r="26" spans="3:21" x14ac:dyDescent="0.25">
      <c r="C26" s="4" t="s">
        <v>18</v>
      </c>
      <c r="D26" s="7">
        <v>4.3359439999999996</v>
      </c>
      <c r="E26" s="7"/>
      <c r="F26" s="7">
        <v>2.3521730000000001</v>
      </c>
      <c r="G26" s="7">
        <v>0.78444599999999998</v>
      </c>
      <c r="H26" s="7"/>
      <c r="I26" s="7">
        <v>3.1570960000000001</v>
      </c>
      <c r="J26" s="7">
        <v>209.17761300000001</v>
      </c>
      <c r="K26" s="7">
        <v>111.212991</v>
      </c>
      <c r="L26" s="7"/>
      <c r="M26" s="7"/>
      <c r="N26" s="7"/>
      <c r="O26" s="7"/>
      <c r="P26" s="7"/>
      <c r="Q26" s="7"/>
      <c r="R26" s="7">
        <v>109.388223</v>
      </c>
      <c r="S26" s="7">
        <v>103.077236</v>
      </c>
      <c r="T26" s="7">
        <f t="shared" si="4"/>
        <v>331.020263</v>
      </c>
      <c r="U26" s="7">
        <f t="shared" si="5"/>
        <v>212.46545900000001</v>
      </c>
    </row>
    <row r="27" spans="3:21" x14ac:dyDescent="0.25"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3:21" x14ac:dyDescent="0.25"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3:21" x14ac:dyDescent="0.25">
      <c r="C29" s="5" t="s">
        <v>19</v>
      </c>
      <c r="D29" s="8">
        <f>+SUM(D31:D35)</f>
        <v>2911.1277770000002</v>
      </c>
      <c r="E29" s="8">
        <f t="shared" ref="E29:U29" si="6">+SUM(E31:E35)</f>
        <v>695.49842000000001</v>
      </c>
      <c r="F29" s="8">
        <f t="shared" si="6"/>
        <v>45.430546</v>
      </c>
      <c r="G29" s="8">
        <f t="shared" si="6"/>
        <v>6.4356970000000002</v>
      </c>
      <c r="H29" s="8">
        <f t="shared" si="6"/>
        <v>0</v>
      </c>
      <c r="I29" s="8">
        <f t="shared" si="6"/>
        <v>1647.4695019999999</v>
      </c>
      <c r="J29" s="8">
        <f t="shared" si="6"/>
        <v>3199.1768419999999</v>
      </c>
      <c r="K29" s="8">
        <f t="shared" si="6"/>
        <v>6733.7020629999997</v>
      </c>
      <c r="L29" s="8">
        <f t="shared" si="6"/>
        <v>2816.537973</v>
      </c>
      <c r="M29" s="8">
        <f t="shared" si="6"/>
        <v>4442.3790820000004</v>
      </c>
      <c r="N29" s="8">
        <f t="shared" si="6"/>
        <v>888.21788500000002</v>
      </c>
      <c r="O29" s="8">
        <f>+SUM(O31:O35)</f>
        <v>271.20908800000001</v>
      </c>
      <c r="P29" s="8">
        <f>+SUM(P31:P35)</f>
        <v>295.20911699999999</v>
      </c>
      <c r="Q29" s="8">
        <f>+SUM(Q31:Q35)</f>
        <v>559.90018299999997</v>
      </c>
      <c r="R29" s="8">
        <f>+SUM(R31:R35)</f>
        <v>2608.7373010000001</v>
      </c>
      <c r="S29" s="8">
        <f>+SUM(S31:S35)</f>
        <v>4891.7271600000004</v>
      </c>
      <c r="T29" s="8">
        <f t="shared" si="6"/>
        <v>15238.840847000001</v>
      </c>
      <c r="U29" s="8">
        <f t="shared" si="6"/>
        <v>16773.917788999999</v>
      </c>
    </row>
    <row r="30" spans="3:21" x14ac:dyDescent="0.25"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3:21" x14ac:dyDescent="0.25">
      <c r="C31" s="4" t="s">
        <v>20</v>
      </c>
      <c r="D31" s="7">
        <v>2911.1277770000002</v>
      </c>
      <c r="E31" s="7">
        <v>695.49842000000001</v>
      </c>
      <c r="F31" s="7">
        <v>45.430546</v>
      </c>
      <c r="G31" s="7">
        <v>0.970499</v>
      </c>
      <c r="H31" s="7"/>
      <c r="I31" s="7">
        <v>1647.4695019999999</v>
      </c>
      <c r="J31" s="7">
        <v>3199.1768419999999</v>
      </c>
      <c r="K31" s="7">
        <v>6733.7020629999997</v>
      </c>
      <c r="L31" s="7">
        <v>2816.537973</v>
      </c>
      <c r="M31" s="7">
        <v>4442.3790820000004</v>
      </c>
      <c r="N31" s="7">
        <v>888.21788500000002</v>
      </c>
      <c r="O31" s="7">
        <v>271.20908800000001</v>
      </c>
      <c r="P31" s="7">
        <v>295.20911699999999</v>
      </c>
      <c r="Q31" s="7">
        <v>559.90018299999997</v>
      </c>
      <c r="R31" s="7">
        <v>2608.7373010000001</v>
      </c>
      <c r="S31" s="7">
        <v>4891.7271600000004</v>
      </c>
      <c r="T31" s="7">
        <f t="shared" ref="T31" si="7">+D31+E31+F31+G31+H31+I31+J31+K31</f>
        <v>15233.375649000001</v>
      </c>
      <c r="U31" s="7">
        <f t="shared" ref="U31" si="8">+L31+M31+N31+O31+P31+Q31+R31+S31</f>
        <v>16773.917788999999</v>
      </c>
    </row>
    <row r="32" spans="3:21" x14ac:dyDescent="0.25">
      <c r="C32" s="4" t="s">
        <v>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ref="T32:T35" si="9">+D32+E32+F32+G32+H32+I32+J32+K32</f>
        <v>0</v>
      </c>
      <c r="U32" s="7">
        <f t="shared" ref="U32:U35" si="10">+L32+M32+N32+O32+P32+Q32+R32+S32</f>
        <v>0</v>
      </c>
    </row>
    <row r="33" spans="3:21" x14ac:dyDescent="0.25">
      <c r="C33" s="4" t="s">
        <v>22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9"/>
        <v>0</v>
      </c>
      <c r="U33" s="7">
        <f t="shared" si="10"/>
        <v>0</v>
      </c>
    </row>
    <row r="34" spans="3:21" x14ac:dyDescent="0.25">
      <c r="C34" s="4" t="s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9"/>
        <v>0</v>
      </c>
      <c r="U34" s="7">
        <f t="shared" si="10"/>
        <v>0</v>
      </c>
    </row>
    <row r="35" spans="3:21" x14ac:dyDescent="0.25">
      <c r="C35" s="4" t="s">
        <v>24</v>
      </c>
      <c r="D35" s="7"/>
      <c r="E35" s="7"/>
      <c r="F35" s="7"/>
      <c r="G35" s="7">
        <v>5.465198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9"/>
        <v>5.465198</v>
      </c>
      <c r="U35" s="7">
        <f t="shared" si="10"/>
        <v>0</v>
      </c>
    </row>
    <row r="36" spans="3:21" x14ac:dyDescent="0.25"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21" x14ac:dyDescent="0.25">
      <c r="C37" s="5" t="s">
        <v>25</v>
      </c>
      <c r="D37" s="8">
        <f>+SUM(D39:D51)</f>
        <v>4262.2388957999992</v>
      </c>
      <c r="E37" s="8">
        <f t="shared" ref="E37:U37" si="11">+SUM(E39:E51)</f>
        <v>5005.7728382000014</v>
      </c>
      <c r="F37" s="8">
        <f t="shared" si="11"/>
        <v>4624.6859936000001</v>
      </c>
      <c r="G37" s="8">
        <f t="shared" si="11"/>
        <v>3740.3797269999991</v>
      </c>
      <c r="H37" s="8">
        <f t="shared" si="11"/>
        <v>2637.6342638000006</v>
      </c>
      <c r="I37" s="8">
        <f t="shared" si="11"/>
        <v>5157.7765288000001</v>
      </c>
      <c r="J37" s="8">
        <f t="shared" si="11"/>
        <v>3929.9579760838974</v>
      </c>
      <c r="K37" s="8">
        <f t="shared" si="11"/>
        <v>3294.8959930000001</v>
      </c>
      <c r="L37" s="8">
        <f t="shared" si="11"/>
        <v>2407.57449368468</v>
      </c>
      <c r="M37" s="8">
        <f t="shared" si="11"/>
        <v>3638.3772712</v>
      </c>
      <c r="N37" s="8">
        <f t="shared" si="11"/>
        <v>2795.6115396</v>
      </c>
      <c r="O37" s="8">
        <f>+SUM(O39:O51)</f>
        <v>2939.5732628000001</v>
      </c>
      <c r="P37" s="8">
        <f>+SUM(P39:P51)</f>
        <v>2611.8662917300003</v>
      </c>
      <c r="Q37" s="8">
        <f>+SUM(Q39:Q51)</f>
        <v>2412.1784808000002</v>
      </c>
      <c r="R37" s="8">
        <f>+SUM(R39:R51)</f>
        <v>4199.1307362000007</v>
      </c>
      <c r="S37" s="8">
        <f>+SUM(S39:S51)</f>
        <v>2490.5095062</v>
      </c>
      <c r="T37" s="8">
        <f t="shared" si="11"/>
        <v>32653.342216283902</v>
      </c>
      <c r="U37" s="8">
        <f t="shared" si="11"/>
        <v>23494.821582214681</v>
      </c>
    </row>
    <row r="38" spans="3:21" x14ac:dyDescent="0.25"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3:21" x14ac:dyDescent="0.25">
      <c r="C39" s="4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ref="T39" si="12">+D39+E39+F39+G39+H39+I39+J39+K39</f>
        <v>0</v>
      </c>
      <c r="U39" s="7">
        <f t="shared" ref="U39" si="13">+L39+M39+N39+O39+P39+Q39+R39+S39</f>
        <v>0</v>
      </c>
    </row>
    <row r="40" spans="3:21" x14ac:dyDescent="0.25">
      <c r="C40" s="4" t="s">
        <v>27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87.670946000000001</v>
      </c>
      <c r="P40" s="7"/>
      <c r="Q40" s="7"/>
      <c r="R40" s="7"/>
      <c r="S40" s="7"/>
      <c r="T40" s="7">
        <f t="shared" ref="T40:T51" si="14">+D40+E40+F40+G40+H40+I40+J40+K40</f>
        <v>0</v>
      </c>
      <c r="U40" s="7">
        <f t="shared" ref="U40:U51" si="15">+L40+M40+N40+O40+P40+Q40+R40+S40</f>
        <v>87.670946000000001</v>
      </c>
    </row>
    <row r="41" spans="3:21" x14ac:dyDescent="0.25">
      <c r="C41" s="4" t="s">
        <v>28</v>
      </c>
      <c r="D41" s="7"/>
      <c r="E41" s="7"/>
      <c r="F41" s="7"/>
      <c r="G41" s="7"/>
      <c r="H41" s="7"/>
      <c r="I41" s="7"/>
      <c r="J41" s="7"/>
      <c r="K41" s="7"/>
      <c r="L41" s="7">
        <v>99.770160000000004</v>
      </c>
      <c r="M41" s="7"/>
      <c r="N41" s="7"/>
      <c r="O41" s="7"/>
      <c r="P41" s="7"/>
      <c r="Q41" s="7"/>
      <c r="R41" s="7"/>
      <c r="S41" s="7"/>
      <c r="T41" s="7">
        <f t="shared" si="14"/>
        <v>0</v>
      </c>
      <c r="U41" s="7">
        <f t="shared" si="15"/>
        <v>99.770160000000004</v>
      </c>
    </row>
    <row r="42" spans="3:21" x14ac:dyDescent="0.25">
      <c r="C42" s="4" t="s">
        <v>29</v>
      </c>
      <c r="D42" s="7"/>
      <c r="E42" s="7"/>
      <c r="F42" s="7">
        <v>14.048384</v>
      </c>
      <c r="G42" s="7"/>
      <c r="H42" s="7"/>
      <c r="I42" s="7">
        <v>7.5564929999999997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14"/>
        <v>21.604877000000002</v>
      </c>
      <c r="U42" s="7">
        <f t="shared" si="15"/>
        <v>0</v>
      </c>
    </row>
    <row r="43" spans="3:21" x14ac:dyDescent="0.25">
      <c r="C43" s="4" t="s">
        <v>30</v>
      </c>
      <c r="D43" s="7"/>
      <c r="E43" s="7">
        <v>4.9126349999999999</v>
      </c>
      <c r="F43" s="7">
        <v>47.716957999999998</v>
      </c>
      <c r="G43" s="7">
        <v>630.24097300000005</v>
      </c>
      <c r="H43" s="7"/>
      <c r="I43" s="7">
        <v>14.281999000000001</v>
      </c>
      <c r="J43" s="7"/>
      <c r="K43" s="7"/>
      <c r="L43" s="7"/>
      <c r="M43" s="7"/>
      <c r="N43" s="7"/>
      <c r="O43" s="7"/>
      <c r="P43" s="7">
        <v>14.425753</v>
      </c>
      <c r="Q43" s="7"/>
      <c r="R43" s="7"/>
      <c r="S43" s="7"/>
      <c r="T43" s="7">
        <f t="shared" si="14"/>
        <v>697.1525650000001</v>
      </c>
      <c r="U43" s="7">
        <f t="shared" si="15"/>
        <v>14.425753</v>
      </c>
    </row>
    <row r="44" spans="3:21" x14ac:dyDescent="0.25">
      <c r="C44" s="4" t="s">
        <v>31</v>
      </c>
      <c r="D44" s="7"/>
      <c r="E44" s="7">
        <v>117.51245700000133</v>
      </c>
      <c r="F44" s="7">
        <v>120.132498</v>
      </c>
      <c r="G44" s="7">
        <v>126.70925699999862</v>
      </c>
      <c r="H44" s="7"/>
      <c r="I44" s="7">
        <v>107.079228</v>
      </c>
      <c r="J44" s="7">
        <v>128.85507699999999</v>
      </c>
      <c r="K44" s="7">
        <v>136.88218599999999</v>
      </c>
      <c r="L44" s="7">
        <v>94.916453000000004</v>
      </c>
      <c r="M44" s="7">
        <v>102.259507</v>
      </c>
      <c r="N44" s="7">
        <v>225.895004</v>
      </c>
      <c r="O44" s="7"/>
      <c r="P44" s="7">
        <v>207.40804900000001</v>
      </c>
      <c r="Q44" s="7"/>
      <c r="R44" s="7">
        <v>117.70141099999999</v>
      </c>
      <c r="S44" s="7"/>
      <c r="T44" s="7">
        <f t="shared" si="14"/>
        <v>737.170703</v>
      </c>
      <c r="U44" s="7">
        <f t="shared" si="15"/>
        <v>748.18042400000002</v>
      </c>
    </row>
    <row r="45" spans="3:21" x14ac:dyDescent="0.25">
      <c r="C45" s="4" t="s">
        <v>32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14"/>
        <v>0</v>
      </c>
      <c r="U45" s="7">
        <f t="shared" si="15"/>
        <v>0</v>
      </c>
    </row>
    <row r="46" spans="3:21" x14ac:dyDescent="0.25">
      <c r="C46" s="4" t="s">
        <v>33</v>
      </c>
      <c r="D46" s="7">
        <v>100.780372</v>
      </c>
      <c r="E46" s="7"/>
      <c r="F46" s="7"/>
      <c r="G46" s="7"/>
      <c r="H46" s="7"/>
      <c r="I46" s="7"/>
      <c r="J46" s="7">
        <v>154.37058099999999</v>
      </c>
      <c r="K46" s="7"/>
      <c r="L46" s="7"/>
      <c r="M46" s="7"/>
      <c r="N46" s="7"/>
      <c r="O46" s="7"/>
      <c r="P46" s="7"/>
      <c r="Q46" s="7"/>
      <c r="R46" s="7"/>
      <c r="S46" s="7">
        <v>5.0196889999999996</v>
      </c>
      <c r="T46" s="7">
        <f t="shared" si="14"/>
        <v>255.15095299999999</v>
      </c>
      <c r="U46" s="7">
        <f t="shared" si="15"/>
        <v>5.0196889999999996</v>
      </c>
    </row>
    <row r="47" spans="3:21" x14ac:dyDescent="0.25">
      <c r="C47" s="4" t="s">
        <v>34</v>
      </c>
      <c r="D47" s="7">
        <v>1555.2039414999999</v>
      </c>
      <c r="E47" s="7">
        <v>1892.4963835000001</v>
      </c>
      <c r="F47" s="7">
        <v>3258.0467054999999</v>
      </c>
      <c r="G47" s="7">
        <v>1646.361255</v>
      </c>
      <c r="H47" s="7">
        <v>2190.6479690000001</v>
      </c>
      <c r="I47" s="7">
        <v>4184.0873364999998</v>
      </c>
      <c r="J47" s="7">
        <v>2653.2309600699145</v>
      </c>
      <c r="K47" s="7">
        <v>2151.570005</v>
      </c>
      <c r="L47" s="7">
        <v>1716.3992939039001</v>
      </c>
      <c r="M47" s="7">
        <v>2461.3510409999999</v>
      </c>
      <c r="N47" s="7">
        <v>1683.2074955000001</v>
      </c>
      <c r="O47" s="7">
        <v>1805.6998639999999</v>
      </c>
      <c r="P47" s="7">
        <v>1990.1736430000001</v>
      </c>
      <c r="Q47" s="7">
        <v>1777.118489</v>
      </c>
      <c r="R47" s="7">
        <v>2200.971031</v>
      </c>
      <c r="S47" s="7">
        <v>1693.6556860000001</v>
      </c>
      <c r="T47" s="7">
        <f t="shared" si="14"/>
        <v>19531.644556069918</v>
      </c>
      <c r="U47" s="7">
        <f t="shared" si="15"/>
        <v>15328.5765434039</v>
      </c>
    </row>
    <row r="48" spans="3:21" x14ac:dyDescent="0.25">
      <c r="C48" s="4" t="s">
        <v>35</v>
      </c>
      <c r="D48" s="7">
        <v>195.55574799999999</v>
      </c>
      <c r="E48" s="7">
        <v>988.22120399999994</v>
      </c>
      <c r="F48" s="7">
        <v>159.16529499999999</v>
      </c>
      <c r="G48" s="7">
        <v>976.17231500000003</v>
      </c>
      <c r="H48" s="7">
        <v>8.8567009999999993</v>
      </c>
      <c r="I48" s="7"/>
      <c r="J48" s="7">
        <v>227.60611</v>
      </c>
      <c r="K48" s="7">
        <v>254.04991999999999</v>
      </c>
      <c r="L48" s="7">
        <v>53.321814000000003</v>
      </c>
      <c r="M48" s="7">
        <v>16.531742000000001</v>
      </c>
      <c r="N48" s="7"/>
      <c r="O48" s="7">
        <v>685.06248000000005</v>
      </c>
      <c r="P48" s="7"/>
      <c r="Q48" s="7">
        <v>8.3381640000000008</v>
      </c>
      <c r="R48" s="7">
        <v>13.105843999999999</v>
      </c>
      <c r="S48" s="7">
        <v>247.59541999999999</v>
      </c>
      <c r="T48" s="7">
        <f t="shared" si="14"/>
        <v>2809.627293</v>
      </c>
      <c r="U48" s="7">
        <f t="shared" si="15"/>
        <v>1023.9554640000001</v>
      </c>
    </row>
    <row r="49" spans="3:21" x14ac:dyDescent="0.25">
      <c r="C49" s="4" t="s">
        <v>36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14"/>
        <v>0</v>
      </c>
      <c r="U49" s="7">
        <f t="shared" si="15"/>
        <v>0</v>
      </c>
    </row>
    <row r="50" spans="3:21" x14ac:dyDescent="0.25">
      <c r="C50" s="4" t="s">
        <v>37</v>
      </c>
      <c r="D50" s="7">
        <v>104.92975300000001</v>
      </c>
      <c r="E50" s="7">
        <v>7.9573720000000003</v>
      </c>
      <c r="F50" s="7">
        <v>97.209446</v>
      </c>
      <c r="G50" s="7">
        <v>31.623676</v>
      </c>
      <c r="H50" s="7"/>
      <c r="I50" s="7">
        <v>7.9540050000000004</v>
      </c>
      <c r="J50" s="7"/>
      <c r="K50" s="7"/>
      <c r="L50" s="7"/>
      <c r="M50" s="7"/>
      <c r="N50" s="7"/>
      <c r="O50" s="7"/>
      <c r="P50" s="7">
        <v>1.8241181299999998</v>
      </c>
      <c r="Q50" s="7"/>
      <c r="R50" s="7">
        <v>62.508769000000001</v>
      </c>
      <c r="S50" s="7"/>
      <c r="T50" s="7">
        <f t="shared" si="14"/>
        <v>249.674252</v>
      </c>
      <c r="U50" s="7">
        <f t="shared" si="15"/>
        <v>64.332887130000003</v>
      </c>
    </row>
    <row r="51" spans="3:21" x14ac:dyDescent="0.25">
      <c r="C51" s="4" t="s">
        <v>38</v>
      </c>
      <c r="D51" s="7">
        <v>2305.7690812999999</v>
      </c>
      <c r="E51" s="7">
        <v>1994.6727867</v>
      </c>
      <c r="F51" s="7">
        <v>928.36670709999999</v>
      </c>
      <c r="G51" s="7">
        <v>329.27225100000004</v>
      </c>
      <c r="H51" s="7">
        <v>438.12959380000007</v>
      </c>
      <c r="I51" s="7">
        <v>836.81746729999998</v>
      </c>
      <c r="J51" s="7">
        <v>765.89524801398295</v>
      </c>
      <c r="K51" s="7">
        <v>752.39388200000008</v>
      </c>
      <c r="L51" s="7">
        <v>443.16677278078004</v>
      </c>
      <c r="M51" s="7">
        <v>1058.2349812</v>
      </c>
      <c r="N51" s="7">
        <v>886.50904009999999</v>
      </c>
      <c r="O51" s="7">
        <v>361.13997280000001</v>
      </c>
      <c r="P51" s="7">
        <v>398.03472860000005</v>
      </c>
      <c r="Q51" s="7">
        <v>626.72182780000003</v>
      </c>
      <c r="R51" s="7">
        <v>1804.8436812</v>
      </c>
      <c r="S51" s="7">
        <v>544.23871120000013</v>
      </c>
      <c r="T51" s="7">
        <f t="shared" si="14"/>
        <v>8351.3170172139835</v>
      </c>
      <c r="U51" s="7">
        <f t="shared" si="15"/>
        <v>6122.8897156807798</v>
      </c>
    </row>
    <row r="52" spans="3:21" x14ac:dyDescent="0.25">
      <c r="C52" s="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3:21" x14ac:dyDescent="0.25">
      <c r="C53" s="5" t="s">
        <v>39</v>
      </c>
      <c r="D53" s="8">
        <f>+SUM(D55:D65)</f>
        <v>5491.9900947499991</v>
      </c>
      <c r="E53" s="8">
        <f t="shared" ref="E53:U53" si="16">+SUM(E55:E65)</f>
        <v>7021.1831727499984</v>
      </c>
      <c r="F53" s="8">
        <f t="shared" si="16"/>
        <v>6061.4316547499993</v>
      </c>
      <c r="G53" s="8">
        <f t="shared" si="16"/>
        <v>5931.3931105000001</v>
      </c>
      <c r="H53" s="8">
        <f t="shared" si="16"/>
        <v>5357.3994395000009</v>
      </c>
      <c r="I53" s="8">
        <f t="shared" si="16"/>
        <v>6997.0803652499999</v>
      </c>
      <c r="J53" s="8">
        <f t="shared" si="16"/>
        <v>5896.7850310349586</v>
      </c>
      <c r="K53" s="8">
        <f t="shared" si="16"/>
        <v>6763.4062515000005</v>
      </c>
      <c r="L53" s="8">
        <f t="shared" si="16"/>
        <v>6672.8369539519499</v>
      </c>
      <c r="M53" s="8">
        <f t="shared" si="16"/>
        <v>7025.9115364999998</v>
      </c>
      <c r="N53" s="8">
        <f t="shared" si="16"/>
        <v>7032.6078117500001</v>
      </c>
      <c r="O53" s="8">
        <f>+SUM(O55:O65)</f>
        <v>6240.4990319999997</v>
      </c>
      <c r="P53" s="8">
        <f>+SUM(P55:P65)</f>
        <v>7435.7660584999994</v>
      </c>
      <c r="Q53" s="8">
        <f>+SUM(Q55:Q65)</f>
        <v>6204.0333224999995</v>
      </c>
      <c r="R53" s="8">
        <f>+SUM(R55:R65)</f>
        <v>7195.8812974999992</v>
      </c>
      <c r="S53" s="8">
        <f>+SUM(S55:S65)</f>
        <v>5643.8961949999994</v>
      </c>
      <c r="T53" s="8">
        <f t="shared" si="16"/>
        <v>49520.669120034967</v>
      </c>
      <c r="U53" s="8">
        <f t="shared" si="16"/>
        <v>53451.432207701953</v>
      </c>
    </row>
    <row r="54" spans="3:21" x14ac:dyDescent="0.25">
      <c r="C54" s="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3:21" x14ac:dyDescent="0.25">
      <c r="C55" s="4" t="s">
        <v>40</v>
      </c>
      <c r="D55" s="7"/>
      <c r="E55" s="7">
        <v>12.141553999999999</v>
      </c>
      <c r="F55" s="7"/>
      <c r="G55" s="7"/>
      <c r="H55" s="7"/>
      <c r="I55" s="7">
        <v>14.647969</v>
      </c>
      <c r="J55" s="7">
        <v>1.5847880000000001</v>
      </c>
      <c r="K55" s="7"/>
      <c r="L55" s="7">
        <v>13.157432</v>
      </c>
      <c r="M55" s="7">
        <v>6.5375069999999997</v>
      </c>
      <c r="N55" s="7">
        <v>72.832042000000001</v>
      </c>
      <c r="O55" s="7">
        <v>20.070653</v>
      </c>
      <c r="P55" s="7">
        <v>0.82987100000000003</v>
      </c>
      <c r="Q55" s="7">
        <v>16.954177000000001</v>
      </c>
      <c r="R55" s="7">
        <v>4.3460760000000001</v>
      </c>
      <c r="S55" s="7"/>
      <c r="T55" s="7">
        <f t="shared" ref="T55" si="17">+D55+E55+F55+G55+H55+I55+J55+K55</f>
        <v>28.374310999999999</v>
      </c>
      <c r="U55" s="7">
        <f t="shared" ref="U55" si="18">+L55+M55+N55+O55+P55+Q55+R55+S55</f>
        <v>134.72775800000002</v>
      </c>
    </row>
    <row r="56" spans="3:21" x14ac:dyDescent="0.25">
      <c r="C56" s="4" t="s">
        <v>41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T65" si="19">+D56+E56+F56+G56+H56+I56+J56+K56</f>
        <v>0</v>
      </c>
      <c r="U56" s="7">
        <f t="shared" ref="U56:U65" si="20">+L56+M56+N56+O56+P56+Q56+R56+S56</f>
        <v>0</v>
      </c>
    </row>
    <row r="57" spans="3:21" x14ac:dyDescent="0.25">
      <c r="C57" s="4" t="s">
        <v>42</v>
      </c>
      <c r="D57" s="7">
        <v>777.60197074999996</v>
      </c>
      <c r="E57" s="7">
        <v>946.24819175000005</v>
      </c>
      <c r="F57" s="7">
        <v>1629.02335275</v>
      </c>
      <c r="G57" s="7">
        <v>823.18062750000001</v>
      </c>
      <c r="H57" s="7">
        <v>1095.3239845000001</v>
      </c>
      <c r="I57" s="7">
        <v>2092.0436682499999</v>
      </c>
      <c r="J57" s="7">
        <v>1326.6154800349573</v>
      </c>
      <c r="K57" s="7">
        <v>1075.7850025</v>
      </c>
      <c r="L57" s="7">
        <v>858.19964695195006</v>
      </c>
      <c r="M57" s="7">
        <v>1230.6755204999999</v>
      </c>
      <c r="N57" s="7">
        <v>841.60374775000003</v>
      </c>
      <c r="O57" s="7">
        <v>902.84993199999997</v>
      </c>
      <c r="P57" s="7">
        <v>995.08682150000004</v>
      </c>
      <c r="Q57" s="7">
        <v>888.55924449999998</v>
      </c>
      <c r="R57" s="7">
        <v>1100.4855155</v>
      </c>
      <c r="S57" s="7">
        <v>846.82784300000003</v>
      </c>
      <c r="T57" s="7">
        <f t="shared" si="19"/>
        <v>9765.8222780349588</v>
      </c>
      <c r="U57" s="7">
        <f t="shared" si="20"/>
        <v>7664.2882717019502</v>
      </c>
    </row>
    <row r="58" spans="3:21" x14ac:dyDescent="0.25">
      <c r="C58" s="4" t="s">
        <v>43</v>
      </c>
      <c r="D58" s="7">
        <v>22.906728999999999</v>
      </c>
      <c r="E58" s="7">
        <v>26.282775000000001</v>
      </c>
      <c r="F58" s="7">
        <v>374.30469399999998</v>
      </c>
      <c r="G58" s="7">
        <v>369.56460600000003</v>
      </c>
      <c r="H58" s="7">
        <v>411.918094</v>
      </c>
      <c r="I58" s="7">
        <v>394.381011</v>
      </c>
      <c r="J58" s="7">
        <v>339.99136900000002</v>
      </c>
      <c r="K58" s="7">
        <v>599.33453999999995</v>
      </c>
      <c r="L58" s="7">
        <v>650.64172799999994</v>
      </c>
      <c r="M58" s="7">
        <v>123.266059</v>
      </c>
      <c r="N58" s="7">
        <v>63.027762000000003</v>
      </c>
      <c r="O58" s="7">
        <v>299.51530500000001</v>
      </c>
      <c r="P58" s="7">
        <v>46.433970000000002</v>
      </c>
      <c r="Q58" s="7">
        <v>65.290485000000004</v>
      </c>
      <c r="R58" s="7">
        <v>743.11738400000002</v>
      </c>
      <c r="S58" s="7">
        <v>103.023319</v>
      </c>
      <c r="T58" s="7">
        <f t="shared" si="19"/>
        <v>2538.683818</v>
      </c>
      <c r="U58" s="7">
        <f t="shared" si="20"/>
        <v>2094.3160120000002</v>
      </c>
    </row>
    <row r="59" spans="3:21" x14ac:dyDescent="0.25">
      <c r="C59" s="4" t="s">
        <v>44</v>
      </c>
      <c r="D59" s="7">
        <v>168.72869299999999</v>
      </c>
      <c r="E59" s="7">
        <v>1005.047449</v>
      </c>
      <c r="F59" s="7">
        <v>205.11784599999999</v>
      </c>
      <c r="G59" s="7">
        <v>740.26421500000004</v>
      </c>
      <c r="H59" s="7">
        <v>193.560552</v>
      </c>
      <c r="I59" s="7">
        <v>393.424102</v>
      </c>
      <c r="J59" s="7">
        <v>345.35761400000001</v>
      </c>
      <c r="K59" s="7">
        <v>281.614957</v>
      </c>
      <c r="L59" s="7">
        <v>158.124415</v>
      </c>
      <c r="M59" s="7">
        <v>402.805789</v>
      </c>
      <c r="N59" s="7">
        <v>684.97626600000001</v>
      </c>
      <c r="O59" s="7">
        <v>345.05605100000002</v>
      </c>
      <c r="P59" s="7">
        <v>964.54036699999995</v>
      </c>
      <c r="Q59" s="7">
        <v>661.16134099999999</v>
      </c>
      <c r="R59" s="7">
        <v>226.34236999999999</v>
      </c>
      <c r="S59" s="7">
        <v>627.34184000000005</v>
      </c>
      <c r="T59" s="7">
        <f t="shared" si="19"/>
        <v>3333.1154280000001</v>
      </c>
      <c r="U59" s="7">
        <f t="shared" si="20"/>
        <v>4070.3484389999999</v>
      </c>
    </row>
    <row r="60" spans="3:21" x14ac:dyDescent="0.25">
      <c r="C60" s="4" t="s">
        <v>45</v>
      </c>
      <c r="D60" s="7">
        <v>3084.5121819999999</v>
      </c>
      <c r="E60" s="7">
        <v>3522.0563889999999</v>
      </c>
      <c r="F60" s="7">
        <v>2813.357364</v>
      </c>
      <c r="G60" s="7">
        <v>2486.7199989999999</v>
      </c>
      <c r="H60" s="7">
        <v>2491.3635340000001</v>
      </c>
      <c r="I60" s="7">
        <v>2710.3993220000002</v>
      </c>
      <c r="J60" s="7">
        <v>2688.2114270000002</v>
      </c>
      <c r="K60" s="7">
        <v>2914.9952280000002</v>
      </c>
      <c r="L60" s="7">
        <v>3260.4327119999998</v>
      </c>
      <c r="M60" s="7">
        <v>3829.5999109999998</v>
      </c>
      <c r="N60" s="7">
        <v>3741.6524850000001</v>
      </c>
      <c r="O60" s="7">
        <v>3451.2036389999998</v>
      </c>
      <c r="P60" s="7">
        <v>2843.0036150000001</v>
      </c>
      <c r="Q60" s="7">
        <v>3143.7190169999999</v>
      </c>
      <c r="R60" s="7">
        <v>3365.2318089999999</v>
      </c>
      <c r="S60" s="7">
        <v>2150.882012</v>
      </c>
      <c r="T60" s="7">
        <f t="shared" si="19"/>
        <v>22711.615445000003</v>
      </c>
      <c r="U60" s="7">
        <f t="shared" si="20"/>
        <v>25785.725200000001</v>
      </c>
    </row>
    <row r="61" spans="3:21" x14ac:dyDescent="0.25">
      <c r="C61" s="4" t="s">
        <v>46</v>
      </c>
      <c r="D61" s="7">
        <v>577.27098999999998</v>
      </c>
      <c r="E61" s="7">
        <v>963.57439499999998</v>
      </c>
      <c r="F61" s="7">
        <v>634.51748099999998</v>
      </c>
      <c r="G61" s="7">
        <v>744.71577600000001</v>
      </c>
      <c r="H61" s="7">
        <v>590.82439699999998</v>
      </c>
      <c r="I61" s="7">
        <v>998.25376200000005</v>
      </c>
      <c r="J61" s="7">
        <v>615.90460499999995</v>
      </c>
      <c r="K61" s="7">
        <v>932.967716</v>
      </c>
      <c r="L61" s="7">
        <v>1058.399124</v>
      </c>
      <c r="M61" s="7">
        <v>868.29551300000003</v>
      </c>
      <c r="N61" s="7">
        <v>971.27685699999995</v>
      </c>
      <c r="O61" s="7">
        <v>545.15347099999997</v>
      </c>
      <c r="P61" s="7">
        <v>1017.227045</v>
      </c>
      <c r="Q61" s="7">
        <v>644.05323399999997</v>
      </c>
      <c r="R61" s="7">
        <v>855.05046600000003</v>
      </c>
      <c r="S61" s="7">
        <v>675.75694199999998</v>
      </c>
      <c r="T61" s="7">
        <f t="shared" si="19"/>
        <v>6058.0291219999999</v>
      </c>
      <c r="U61" s="7">
        <f t="shared" si="20"/>
        <v>6635.2126519999993</v>
      </c>
    </row>
    <row r="62" spans="3:21" x14ac:dyDescent="0.25">
      <c r="C62" s="4" t="s">
        <v>47</v>
      </c>
      <c r="D62" s="7">
        <v>255.74914200000001</v>
      </c>
      <c r="E62" s="7">
        <v>132.862864</v>
      </c>
      <c r="F62" s="7">
        <v>224.73322899999999</v>
      </c>
      <c r="G62" s="7">
        <v>152.45288400000001</v>
      </c>
      <c r="H62" s="7">
        <v>223.59928500000001</v>
      </c>
      <c r="I62" s="7">
        <v>70.105450000000005</v>
      </c>
      <c r="J62" s="7">
        <v>113.993532</v>
      </c>
      <c r="K62" s="7">
        <v>260.68532199999999</v>
      </c>
      <c r="L62" s="7">
        <v>120.759213</v>
      </c>
      <c r="M62" s="7">
        <v>52.246271</v>
      </c>
      <c r="N62" s="7">
        <v>355.64612099999999</v>
      </c>
      <c r="O62" s="7">
        <v>61.985453</v>
      </c>
      <c r="P62" s="7">
        <v>102.17368</v>
      </c>
      <c r="Q62" s="7">
        <v>230.61161300000001</v>
      </c>
      <c r="R62" s="7">
        <v>299.34185200000002</v>
      </c>
      <c r="S62" s="7">
        <v>241.880461</v>
      </c>
      <c r="T62" s="7">
        <f t="shared" si="19"/>
        <v>1434.1817080000001</v>
      </c>
      <c r="U62" s="7">
        <f t="shared" si="20"/>
        <v>1464.6446640000001</v>
      </c>
    </row>
    <row r="63" spans="3:21" x14ac:dyDescent="0.25">
      <c r="C63" s="4" t="s">
        <v>48</v>
      </c>
      <c r="D63" s="7">
        <v>83.779032999999998</v>
      </c>
      <c r="E63" s="7"/>
      <c r="F63" s="7">
        <v>66.646187999999995</v>
      </c>
      <c r="G63" s="7"/>
      <c r="H63" s="7">
        <v>25.395226000000001</v>
      </c>
      <c r="I63" s="7">
        <v>22.470876000000001</v>
      </c>
      <c r="J63" s="7">
        <v>47.019685000000003</v>
      </c>
      <c r="K63" s="7">
        <v>73.853222000000002</v>
      </c>
      <c r="L63" s="7">
        <v>74.280106000000004</v>
      </c>
      <c r="M63" s="7">
        <v>118.25635</v>
      </c>
      <c r="N63" s="7">
        <v>140.04995700000001</v>
      </c>
      <c r="O63" s="7">
        <v>70.219043999999997</v>
      </c>
      <c r="P63" s="7">
        <v>96.047156000000001</v>
      </c>
      <c r="Q63" s="7">
        <v>141.389478</v>
      </c>
      <c r="R63" s="7">
        <v>141.94263100000001</v>
      </c>
      <c r="S63" s="7">
        <v>176.59706399999999</v>
      </c>
      <c r="T63" s="7">
        <f t="shared" si="19"/>
        <v>319.16423000000003</v>
      </c>
      <c r="U63" s="7">
        <f t="shared" si="20"/>
        <v>958.78178600000001</v>
      </c>
    </row>
    <row r="64" spans="3:21" x14ac:dyDescent="0.25">
      <c r="C64" s="4" t="s">
        <v>49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19"/>
        <v>0</v>
      </c>
      <c r="U64" s="7">
        <f t="shared" si="20"/>
        <v>0</v>
      </c>
    </row>
    <row r="65" spans="3:21" x14ac:dyDescent="0.25">
      <c r="C65" s="4" t="s">
        <v>50</v>
      </c>
      <c r="D65" s="7">
        <v>521.44135499999993</v>
      </c>
      <c r="E65" s="7">
        <v>412.96955500000001</v>
      </c>
      <c r="F65" s="7">
        <v>113.7315</v>
      </c>
      <c r="G65" s="7">
        <v>614.49500299999988</v>
      </c>
      <c r="H65" s="7">
        <v>325.41436700000003</v>
      </c>
      <c r="I65" s="7">
        <v>301.35420499999998</v>
      </c>
      <c r="J65" s="7">
        <v>418.10653100000002</v>
      </c>
      <c r="K65" s="7">
        <v>624.17026399999997</v>
      </c>
      <c r="L65" s="7">
        <v>478.84257700000001</v>
      </c>
      <c r="M65" s="7">
        <v>394.22861599999999</v>
      </c>
      <c r="N65" s="7">
        <v>161.542574</v>
      </c>
      <c r="O65" s="7">
        <v>544.44548399999996</v>
      </c>
      <c r="P65" s="7">
        <v>1370.4235330000001</v>
      </c>
      <c r="Q65" s="7">
        <v>412.29473299999995</v>
      </c>
      <c r="R65" s="7">
        <v>460.02319400000005</v>
      </c>
      <c r="S65" s="7">
        <v>821.58671400000003</v>
      </c>
      <c r="T65" s="7">
        <f t="shared" si="19"/>
        <v>3331.6827799999996</v>
      </c>
      <c r="U65" s="7">
        <f t="shared" si="20"/>
        <v>4643.3874250000008</v>
      </c>
    </row>
    <row r="66" spans="3:21" x14ac:dyDescent="0.25">
      <c r="C66" s="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3:21" x14ac:dyDescent="0.25">
      <c r="C67" s="5" t="s">
        <v>51</v>
      </c>
      <c r="D67" s="8">
        <f>+D71+D70+D69</f>
        <v>25.135869999999997</v>
      </c>
      <c r="E67" s="8">
        <f t="shared" ref="E67:K67" si="21">+E71+E70+E69</f>
        <v>1.3219920000000001</v>
      </c>
      <c r="F67" s="8">
        <f t="shared" si="21"/>
        <v>10.825666999999999</v>
      </c>
      <c r="G67" s="8">
        <f t="shared" si="21"/>
        <v>25.224298000000001</v>
      </c>
      <c r="H67" s="8">
        <f t="shared" si="21"/>
        <v>81.436944999999994</v>
      </c>
      <c r="I67" s="8">
        <f t="shared" si="21"/>
        <v>15.017912000000001</v>
      </c>
      <c r="J67" s="8">
        <f t="shared" si="21"/>
        <v>378.75677299999995</v>
      </c>
      <c r="K67" s="8">
        <f t="shared" si="21"/>
        <v>495.14167400000002</v>
      </c>
      <c r="L67" s="8">
        <f t="shared" ref="L67:U67" si="22">+L71+L70+L69</f>
        <v>2.4525350000000001</v>
      </c>
      <c r="M67" s="8">
        <f t="shared" si="22"/>
        <v>228.97403499999999</v>
      </c>
      <c r="N67" s="8">
        <f t="shared" si="22"/>
        <v>9.9910180000000004</v>
      </c>
      <c r="O67" s="8">
        <f t="shared" si="22"/>
        <v>43.062995000000001</v>
      </c>
      <c r="P67" s="8">
        <f t="shared" si="22"/>
        <v>11.912081000000001</v>
      </c>
      <c r="Q67" s="8">
        <f t="shared" si="22"/>
        <v>24.126771000000002</v>
      </c>
      <c r="R67" s="8">
        <f t="shared" si="22"/>
        <v>1.283631</v>
      </c>
      <c r="S67" s="8">
        <f t="shared" si="22"/>
        <v>325.28481199999999</v>
      </c>
      <c r="T67" s="8">
        <f t="shared" si="22"/>
        <v>1032.8611309999999</v>
      </c>
      <c r="U67" s="8">
        <f t="shared" si="22"/>
        <v>647.08787800000005</v>
      </c>
    </row>
    <row r="68" spans="3:21" x14ac:dyDescent="0.25">
      <c r="C68" s="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3:21" x14ac:dyDescent="0.25">
      <c r="C69" s="4" t="s">
        <v>52</v>
      </c>
      <c r="D69" s="7">
        <v>23.466197999999999</v>
      </c>
      <c r="E69" s="7">
        <v>0.53827700000000001</v>
      </c>
      <c r="F69" s="7">
        <v>10.825666999999999</v>
      </c>
      <c r="G69" s="7">
        <v>25.224298000000001</v>
      </c>
      <c r="H69" s="7">
        <v>81.436944999999994</v>
      </c>
      <c r="I69" s="7">
        <v>14.860407</v>
      </c>
      <c r="J69" s="7">
        <v>155.83858799999999</v>
      </c>
      <c r="K69" s="7">
        <v>495.14167400000002</v>
      </c>
      <c r="L69" s="7">
        <v>2.4525350000000001</v>
      </c>
      <c r="M69" s="7">
        <v>228.97403499999999</v>
      </c>
      <c r="N69" s="7">
        <v>9.8708950000000009</v>
      </c>
      <c r="O69" s="7">
        <v>25.583587999999999</v>
      </c>
      <c r="P69" s="7">
        <v>11.912081000000001</v>
      </c>
      <c r="Q69" s="7">
        <v>24.126771000000002</v>
      </c>
      <c r="R69" s="7">
        <v>0.83363100000000001</v>
      </c>
      <c r="S69" s="7">
        <v>183.88596200000001</v>
      </c>
      <c r="T69" s="7">
        <f t="shared" ref="T69" si="23">+D69+E69+F69+G69+H69+I69+J69+K69</f>
        <v>807.33205399999997</v>
      </c>
      <c r="U69" s="7">
        <f t="shared" ref="U69" si="24">+L69+M69+N69+O69+P69+Q69+R69+S69</f>
        <v>487.63949800000006</v>
      </c>
    </row>
    <row r="70" spans="3:21" x14ac:dyDescent="0.25">
      <c r="C70" s="4" t="s">
        <v>53</v>
      </c>
      <c r="D70" s="7"/>
      <c r="E70" s="7"/>
      <c r="F70" s="7"/>
      <c r="G70" s="7"/>
      <c r="H70" s="7"/>
      <c r="I70" s="7"/>
      <c r="J70" s="7">
        <v>222.91818499999999</v>
      </c>
      <c r="K70" s="7"/>
      <c r="L70" s="7"/>
      <c r="M70" s="7"/>
      <c r="N70" s="7">
        <v>0.12012299999999999</v>
      </c>
      <c r="O70" s="7">
        <v>17.479406999999998</v>
      </c>
      <c r="P70" s="7"/>
      <c r="Q70" s="7"/>
      <c r="R70" s="7"/>
      <c r="S70" s="7">
        <v>109.55058099999999</v>
      </c>
      <c r="T70" s="7">
        <f t="shared" ref="T70:T71" si="25">+D70+E70+F70+G70+H70+I70+J70+K70</f>
        <v>222.91818499999999</v>
      </c>
      <c r="U70" s="7">
        <f t="shared" ref="U70:U71" si="26">+L70+M70+N70+O70+P70+Q70+R70+S70</f>
        <v>127.150111</v>
      </c>
    </row>
    <row r="71" spans="3:21" x14ac:dyDescent="0.25">
      <c r="C71" s="4" t="s">
        <v>54</v>
      </c>
      <c r="D71" s="7">
        <v>1.669672</v>
      </c>
      <c r="E71" s="7">
        <v>0.78371500000000005</v>
      </c>
      <c r="F71" s="7"/>
      <c r="G71" s="7"/>
      <c r="H71" s="7"/>
      <c r="I71" s="7">
        <v>0.15750500000000001</v>
      </c>
      <c r="J71" s="7"/>
      <c r="K71" s="7"/>
      <c r="L71" s="7"/>
      <c r="M71" s="7"/>
      <c r="N71" s="7"/>
      <c r="O71" s="7"/>
      <c r="P71" s="7"/>
      <c r="Q71" s="7"/>
      <c r="R71" s="7">
        <v>0.45</v>
      </c>
      <c r="S71" s="7">
        <v>31.848268999999998</v>
      </c>
      <c r="T71" s="7">
        <f t="shared" si="25"/>
        <v>2.6108920000000002</v>
      </c>
      <c r="U71" s="7">
        <f t="shared" si="26"/>
        <v>32.298268999999998</v>
      </c>
    </row>
    <row r="72" spans="3:21" x14ac:dyDescent="0.25">
      <c r="C72" s="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3:21" x14ac:dyDescent="0.25">
      <c r="C73" s="5" t="s">
        <v>55</v>
      </c>
      <c r="D73" s="8">
        <f>+D75+D76</f>
        <v>0</v>
      </c>
      <c r="E73" s="8">
        <f t="shared" ref="E73:U73" si="27">+E75+E76</f>
        <v>0</v>
      </c>
      <c r="F73" s="8">
        <f t="shared" si="27"/>
        <v>0</v>
      </c>
      <c r="G73" s="8">
        <f t="shared" si="27"/>
        <v>0</v>
      </c>
      <c r="H73" s="8">
        <f t="shared" si="27"/>
        <v>0</v>
      </c>
      <c r="I73" s="8">
        <f t="shared" si="27"/>
        <v>18.900604999999999</v>
      </c>
      <c r="J73" s="8">
        <f t="shared" si="27"/>
        <v>0</v>
      </c>
      <c r="K73" s="8"/>
      <c r="L73" s="8">
        <f t="shared" si="27"/>
        <v>0</v>
      </c>
      <c r="M73" s="8">
        <f t="shared" si="27"/>
        <v>43.498548</v>
      </c>
      <c r="N73" s="8">
        <f t="shared" si="27"/>
        <v>0</v>
      </c>
      <c r="O73" s="8">
        <f t="shared" si="27"/>
        <v>0</v>
      </c>
      <c r="P73" s="8">
        <f t="shared" si="27"/>
        <v>0</v>
      </c>
      <c r="Q73" s="8">
        <f t="shared" si="27"/>
        <v>0.15</v>
      </c>
      <c r="R73" s="8">
        <f t="shared" si="27"/>
        <v>0</v>
      </c>
      <c r="S73" s="8">
        <f t="shared" si="27"/>
        <v>0</v>
      </c>
      <c r="T73" s="8">
        <f t="shared" si="27"/>
        <v>206.70738699999998</v>
      </c>
      <c r="U73" s="8">
        <f t="shared" si="27"/>
        <v>43.648547999999998</v>
      </c>
    </row>
    <row r="74" spans="3:21" x14ac:dyDescent="0.25">
      <c r="C74" s="4"/>
      <c r="D74" s="7"/>
      <c r="E74" s="7"/>
      <c r="F74" s="7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3:21" x14ac:dyDescent="0.25">
      <c r="C75" s="4" t="s">
        <v>56</v>
      </c>
      <c r="D75" s="7"/>
      <c r="E75" s="7"/>
      <c r="F75" s="7"/>
      <c r="G75" s="7"/>
      <c r="H75" s="7"/>
      <c r="I75" s="7">
        <v>18.900604999999999</v>
      </c>
      <c r="J75" s="7"/>
      <c r="K75" s="7">
        <v>187.806782</v>
      </c>
      <c r="L75" s="7"/>
      <c r="M75" s="7"/>
      <c r="N75" s="7"/>
      <c r="O75" s="7"/>
      <c r="P75" s="7"/>
      <c r="Q75" s="7"/>
      <c r="R75" s="7"/>
      <c r="S75" s="7"/>
      <c r="T75" s="7">
        <f t="shared" ref="T75" si="28">+D75+E75+F75+G75+H75+I75+J75+K75</f>
        <v>206.70738699999998</v>
      </c>
      <c r="U75" s="7">
        <f t="shared" ref="U75" si="29">+L75+M75+N75+O75+P75+Q75+R75+S75</f>
        <v>0</v>
      </c>
    </row>
    <row r="76" spans="3:21" x14ac:dyDescent="0.25">
      <c r="C76" s="4" t="s">
        <v>57</v>
      </c>
      <c r="D76" s="7"/>
      <c r="E76" s="7"/>
      <c r="F76" s="7"/>
      <c r="G76" s="7"/>
      <c r="H76" s="7"/>
      <c r="I76" s="7"/>
      <c r="J76" s="7"/>
      <c r="K76" s="7"/>
      <c r="L76" s="7"/>
      <c r="M76" s="7">
        <v>43.498548</v>
      </c>
      <c r="N76" s="7"/>
      <c r="O76" s="7"/>
      <c r="P76" s="7"/>
      <c r="Q76" s="7">
        <v>0.15</v>
      </c>
      <c r="R76" s="7"/>
      <c r="S76" s="7"/>
      <c r="T76" s="7">
        <f t="shared" ref="T76" si="30">+D76+E76+F76+G76+H76+I76+J76+K76</f>
        <v>0</v>
      </c>
      <c r="U76" s="7">
        <f t="shared" ref="U76" si="31">+L76+M76+N76+O76+P76+Q76+R76+S76</f>
        <v>43.648547999999998</v>
      </c>
    </row>
    <row r="77" spans="3:21" x14ac:dyDescent="0.25">
      <c r="C77" s="4"/>
      <c r="D77" s="4"/>
      <c r="E77" s="4"/>
      <c r="F77" s="4"/>
      <c r="G77" s="4"/>
      <c r="H77" s="4"/>
      <c r="I77" s="4"/>
      <c r="J77" s="4"/>
      <c r="K77" s="4"/>
      <c r="L77" s="7"/>
      <c r="M77" s="7"/>
      <c r="N77" s="7"/>
      <c r="O77" s="7"/>
      <c r="P77" s="7"/>
      <c r="Q77" s="7"/>
      <c r="R77" s="7"/>
      <c r="S77" s="7"/>
      <c r="T77" s="4"/>
      <c r="U77" s="4"/>
    </row>
    <row r="78" spans="3:21" x14ac:dyDescent="0.25">
      <c r="C78" s="4" t="s">
        <v>58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ref="T78" si="32">+D78+E78+F78+G78+H78+I78+J78+K78</f>
        <v>0</v>
      </c>
      <c r="U78" s="7">
        <f t="shared" ref="U78" si="33">+L78+M78+N78+O78+P78+Q78+R78+S78</f>
        <v>0</v>
      </c>
    </row>
    <row r="79" spans="3:21" x14ac:dyDescent="0.25">
      <c r="C79" s="4"/>
      <c r="D79" s="4"/>
      <c r="E79" s="4"/>
      <c r="F79" s="4"/>
      <c r="G79" s="4"/>
      <c r="H79" s="4"/>
      <c r="I79" s="4"/>
      <c r="J79" s="4"/>
      <c r="K79" s="4"/>
      <c r="L79" s="7"/>
      <c r="M79" s="7"/>
      <c r="N79" s="7"/>
      <c r="O79" s="7"/>
      <c r="P79" s="7"/>
      <c r="Q79" s="7"/>
      <c r="R79" s="7"/>
      <c r="S79" s="7"/>
      <c r="T79" s="4"/>
      <c r="U79" s="4"/>
    </row>
    <row r="80" spans="3:21" x14ac:dyDescent="0.25">
      <c r="C80" s="14" t="s">
        <v>59</v>
      </c>
      <c r="D80" s="15">
        <f>+D78+D73+D67+D53+D37+D11</f>
        <v>13888.075019999998</v>
      </c>
      <c r="E80" s="15">
        <f t="shared" ref="E80:N80" si="34">+E78+E73+E67+E53+E37+E11</f>
        <v>13712.732309999999</v>
      </c>
      <c r="F80" s="15">
        <f t="shared" si="34"/>
        <v>12196.867210999999</v>
      </c>
      <c r="G80" s="15">
        <f t="shared" si="34"/>
        <v>11018.53636</v>
      </c>
      <c r="H80" s="15">
        <f t="shared" si="34"/>
        <v>9018.6735390000031</v>
      </c>
      <c r="I80" s="15">
        <f t="shared" si="34"/>
        <v>15920.400135</v>
      </c>
      <c r="J80" s="15">
        <f t="shared" si="34"/>
        <v>15731.21650613983</v>
      </c>
      <c r="K80" s="15">
        <f t="shared" si="34"/>
        <v>19300.185141000002</v>
      </c>
      <c r="L80" s="15">
        <f t="shared" si="34"/>
        <v>14636.751571807799</v>
      </c>
      <c r="M80" s="15">
        <f>+M78+M73+M67+M53+M37+M11</f>
        <v>20033.537476999998</v>
      </c>
      <c r="N80" s="15">
        <f t="shared" si="34"/>
        <v>11811.074036</v>
      </c>
      <c r="O80" s="15">
        <f t="shared" ref="O80:U80" si="35">+O78+O73+O67+O53+O37+O11</f>
        <v>10284.884581</v>
      </c>
      <c r="P80" s="15">
        <f t="shared" si="35"/>
        <v>11316.88668913</v>
      </c>
      <c r="Q80" s="15">
        <f t="shared" si="35"/>
        <v>10103.101979999999</v>
      </c>
      <c r="R80" s="15">
        <f t="shared" si="35"/>
        <v>15893.919798999999</v>
      </c>
      <c r="S80" s="15">
        <f t="shared" si="35"/>
        <v>20093.256151000001</v>
      </c>
      <c r="T80" s="15">
        <f t="shared" si="35"/>
        <v>110974.49300413985</v>
      </c>
      <c r="U80" s="15">
        <f t="shared" si="35"/>
        <v>114173.4122849378</v>
      </c>
    </row>
    <row r="81" spans="3:21" x14ac:dyDescent="0.25">
      <c r="C81" s="13" t="s">
        <v>60</v>
      </c>
      <c r="D81" s="9"/>
      <c r="E81" s="9"/>
      <c r="F81" s="9"/>
      <c r="G81" s="9"/>
      <c r="H81" s="9"/>
      <c r="I81" s="9"/>
      <c r="J81" s="9"/>
      <c r="K81" s="9"/>
      <c r="L81" s="10"/>
      <c r="M81" s="10"/>
      <c r="N81" s="10"/>
      <c r="O81" s="10"/>
      <c r="P81" s="10"/>
      <c r="Q81" s="10"/>
      <c r="R81" s="10"/>
      <c r="S81" s="10"/>
      <c r="T81" s="11"/>
      <c r="U81" s="12"/>
    </row>
    <row r="82" spans="3:21" x14ac:dyDescent="0.25">
      <c r="L82" s="32"/>
      <c r="M82" s="32"/>
      <c r="N82" s="32"/>
      <c r="O82" s="32"/>
      <c r="P82" s="32"/>
      <c r="Q82" s="32"/>
      <c r="R82" s="32"/>
      <c r="S82" s="32"/>
    </row>
    <row r="83" spans="3:21" x14ac:dyDescent="0.25">
      <c r="T83" s="28"/>
      <c r="U83" s="28"/>
    </row>
    <row r="84" spans="3:21" x14ac:dyDescent="0.25">
      <c r="T84" s="29"/>
      <c r="U84" s="29"/>
    </row>
    <row r="85" spans="3:21" x14ac:dyDescent="0.25">
      <c r="L85" s="28"/>
      <c r="M85" s="28"/>
      <c r="N85" s="28"/>
      <c r="O85" s="28"/>
      <c r="P85" s="28"/>
      <c r="Q85" s="28"/>
      <c r="R85" s="28"/>
      <c r="S85" s="28"/>
    </row>
    <row r="86" spans="3:21" x14ac:dyDescent="0.25">
      <c r="L86" s="28"/>
      <c r="M86" s="28"/>
      <c r="N86" s="28"/>
      <c r="O86" s="28"/>
      <c r="P86" s="28"/>
      <c r="Q86" s="28"/>
      <c r="R86" s="28"/>
      <c r="S86" s="28"/>
    </row>
  </sheetData>
  <mergeCells count="4">
    <mergeCell ref="C5:U5"/>
    <mergeCell ref="D7:E7"/>
    <mergeCell ref="L7:M7"/>
    <mergeCell ref="C6:U6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A3" sqref="A3:D16"/>
    </sheetView>
  </sheetViews>
  <sheetFormatPr baseColWidth="10" defaultColWidth="9.140625" defaultRowHeight="15" x14ac:dyDescent="0.25"/>
  <cols>
    <col min="1" max="1" width="35.28515625" bestFit="1" customWidth="1"/>
    <col min="2" max="2" width="31.5703125" customWidth="1"/>
    <col min="3" max="3" width="26.140625" customWidth="1"/>
    <col min="4" max="4" width="28.85546875" bestFit="1" customWidth="1"/>
  </cols>
  <sheetData>
    <row r="3" spans="1:4" x14ac:dyDescent="0.25">
      <c r="A3" s="27" t="s">
        <v>83</v>
      </c>
      <c r="B3" s="27" t="s">
        <v>66</v>
      </c>
      <c r="C3" t="s">
        <v>85</v>
      </c>
      <c r="D3" t="s">
        <v>86</v>
      </c>
    </row>
    <row r="4" spans="1:4" x14ac:dyDescent="0.25">
      <c r="A4" t="s">
        <v>101</v>
      </c>
      <c r="B4" t="s">
        <v>92</v>
      </c>
      <c r="C4" s="26">
        <v>201.95</v>
      </c>
      <c r="D4" s="26">
        <v>411.918094</v>
      </c>
    </row>
    <row r="5" spans="1:4" x14ac:dyDescent="0.25">
      <c r="B5" t="s">
        <v>93</v>
      </c>
      <c r="C5" s="26">
        <v>396.48</v>
      </c>
      <c r="D5" s="26">
        <v>193.560552</v>
      </c>
    </row>
    <row r="6" spans="1:4" x14ac:dyDescent="0.25">
      <c r="B6" t="s">
        <v>95</v>
      </c>
      <c r="C6" s="26">
        <v>824.226</v>
      </c>
      <c r="D6" s="26">
        <v>590.82439699999998</v>
      </c>
    </row>
    <row r="7" spans="1:4" x14ac:dyDescent="0.25">
      <c r="B7" t="s">
        <v>96</v>
      </c>
      <c r="C7" s="26">
        <v>31.667999999999999</v>
      </c>
      <c r="D7" s="26">
        <v>325.41436700000003</v>
      </c>
    </row>
    <row r="8" spans="1:4" x14ac:dyDescent="0.25">
      <c r="B8" t="s">
        <v>97</v>
      </c>
      <c r="C8" s="26">
        <v>512.87300000000005</v>
      </c>
      <c r="D8" s="26">
        <v>223.59928500000001</v>
      </c>
    </row>
    <row r="9" spans="1:4" x14ac:dyDescent="0.25">
      <c r="B9" t="s">
        <v>98</v>
      </c>
      <c r="C9" s="26">
        <v>2.4700000000000002</v>
      </c>
      <c r="D9" s="26">
        <v>25.395226000000001</v>
      </c>
    </row>
    <row r="10" spans="1:4" x14ac:dyDescent="0.25">
      <c r="A10" t="s">
        <v>100</v>
      </c>
      <c r="B10" t="s">
        <v>90</v>
      </c>
      <c r="C10" s="26">
        <v>7.5279999999999996</v>
      </c>
      <c r="D10" s="26">
        <v>81.436944999999994</v>
      </c>
    </row>
    <row r="11" spans="1:4" x14ac:dyDescent="0.25">
      <c r="A11" t="s">
        <v>84</v>
      </c>
      <c r="B11" t="s">
        <v>88</v>
      </c>
      <c r="C11" s="26">
        <v>0.1</v>
      </c>
      <c r="D11" s="26">
        <v>8.8567009999999993</v>
      </c>
    </row>
    <row r="12" spans="1:4" x14ac:dyDescent="0.25">
      <c r="B12" t="s">
        <v>89</v>
      </c>
      <c r="C12" s="26">
        <v>1913.739</v>
      </c>
      <c r="D12" s="26">
        <v>2491.3635340000001</v>
      </c>
    </row>
    <row r="13" spans="1:4" x14ac:dyDescent="0.25">
      <c r="A13" t="s">
        <v>99</v>
      </c>
      <c r="B13" t="s">
        <v>87</v>
      </c>
      <c r="C13" s="26">
        <v>63.334000000000003</v>
      </c>
      <c r="D13" s="26">
        <v>273.34117900000001</v>
      </c>
    </row>
    <row r="14" spans="1:4" x14ac:dyDescent="0.25">
      <c r="B14" t="s">
        <v>91</v>
      </c>
      <c r="C14" s="26">
        <v>0.156</v>
      </c>
      <c r="D14" s="26">
        <v>10.92184</v>
      </c>
    </row>
    <row r="15" spans="1:4" x14ac:dyDescent="0.25">
      <c r="B15" t="s">
        <v>94</v>
      </c>
      <c r="C15" s="26">
        <v>3.15</v>
      </c>
      <c r="D15" s="26">
        <v>2.2019760000000002</v>
      </c>
    </row>
    <row r="16" spans="1:4" x14ac:dyDescent="0.25">
      <c r="A16" t="s">
        <v>81</v>
      </c>
      <c r="C16" s="26">
        <v>3957.6739999999995</v>
      </c>
      <c r="D16" s="26">
        <v>4638.8340960000005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74"/>
  <sheetViews>
    <sheetView workbookViewId="0">
      <selection activeCell="Q61" sqref="Q61:Q63"/>
    </sheetView>
  </sheetViews>
  <sheetFormatPr baseColWidth="10" defaultColWidth="9.140625" defaultRowHeight="15" x14ac:dyDescent="0.25"/>
  <cols>
    <col min="4" max="4" width="10.85546875" bestFit="1" customWidth="1"/>
    <col min="5" max="5" width="14.42578125" bestFit="1" customWidth="1"/>
    <col min="11" max="11" width="31.5703125" bestFit="1" customWidth="1"/>
    <col min="12" max="13" width="10.85546875" bestFit="1" customWidth="1"/>
    <col min="17" max="17" width="9.85546875" bestFit="1" customWidth="1"/>
    <col min="18" max="18" width="15.5703125" bestFit="1" customWidth="1"/>
    <col min="19" max="19" width="9.42578125" bestFit="1" customWidth="1"/>
    <col min="20" max="20" width="14" bestFit="1" customWidth="1"/>
  </cols>
  <sheetData>
    <row r="1" spans="3:22" x14ac:dyDescent="0.25">
      <c r="D1" s="25">
        <v>1000</v>
      </c>
      <c r="E1" s="25">
        <v>1000000</v>
      </c>
    </row>
    <row r="2" spans="3:22" x14ac:dyDescent="0.25">
      <c r="C2" t="s">
        <v>82</v>
      </c>
      <c r="D2" t="s">
        <v>67</v>
      </c>
      <c r="E2" t="s">
        <v>68</v>
      </c>
      <c r="F2" t="s">
        <v>66</v>
      </c>
      <c r="G2" t="s">
        <v>83</v>
      </c>
      <c r="Q2" t="s">
        <v>102</v>
      </c>
      <c r="R2" t="s">
        <v>103</v>
      </c>
    </row>
    <row r="3" spans="3:22" x14ac:dyDescent="0.25">
      <c r="C3" t="s">
        <v>69</v>
      </c>
      <c r="D3" s="25">
        <v>63.334000000000003</v>
      </c>
      <c r="E3" s="25">
        <v>273.34117900000001</v>
      </c>
      <c r="F3" t="str">
        <f>VLOOKUP(C3,[1]Feuil1!$1:$1048576,2,0)</f>
        <v>Belgique</v>
      </c>
      <c r="G3" t="str">
        <f>VLOOKUP(F3,[2]Feuil1!$1:$1048576,2,0)</f>
        <v>Union européenne</v>
      </c>
      <c r="J3" t="s">
        <v>83</v>
      </c>
      <c r="K3" t="s">
        <v>66</v>
      </c>
      <c r="L3" t="s">
        <v>85</v>
      </c>
      <c r="M3" t="s">
        <v>86</v>
      </c>
      <c r="P3" t="s">
        <v>5</v>
      </c>
    </row>
    <row r="4" spans="3:22" x14ac:dyDescent="0.25">
      <c r="C4" t="s">
        <v>70</v>
      </c>
      <c r="D4" s="25">
        <v>1913.739</v>
      </c>
      <c r="E4" s="25">
        <v>2491.3635340000001</v>
      </c>
      <c r="F4" t="str">
        <f>VLOOKUP(C4,[1]Feuil1!$1:$1048576,2,0)</f>
        <v>Congo, République Démocratique</v>
      </c>
      <c r="G4" t="s">
        <v>84</v>
      </c>
      <c r="J4" t="s">
        <v>101</v>
      </c>
      <c r="K4" t="s">
        <v>92</v>
      </c>
      <c r="L4" s="25">
        <v>201.95</v>
      </c>
      <c r="M4" s="25">
        <v>411.918094</v>
      </c>
    </row>
    <row r="5" spans="3:22" x14ac:dyDescent="0.25">
      <c r="C5" t="s">
        <v>71</v>
      </c>
      <c r="D5" s="25">
        <v>0.1</v>
      </c>
      <c r="E5" s="25">
        <v>8.8567009999999993</v>
      </c>
      <c r="F5" t="str">
        <f>VLOOKUP(C5,[1]Feuil1!$1:$1048576,2,0)</f>
        <v>Chine</v>
      </c>
      <c r="G5" t="str">
        <f>VLOOKUP(F5,[2]Feuil1!$1:$1048576,2,0)</f>
        <v>Asie</v>
      </c>
      <c r="K5" t="s">
        <v>93</v>
      </c>
      <c r="L5" s="25">
        <v>396.48</v>
      </c>
      <c r="M5" s="25">
        <v>193.560552</v>
      </c>
      <c r="P5" t="s">
        <v>6</v>
      </c>
      <c r="T5" t="s">
        <v>104</v>
      </c>
      <c r="U5">
        <v>463.17099999999999</v>
      </c>
      <c r="V5">
        <v>2190.6479690000001</v>
      </c>
    </row>
    <row r="6" spans="3:22" x14ac:dyDescent="0.25">
      <c r="C6" t="s">
        <v>72</v>
      </c>
      <c r="D6" s="25">
        <v>0.156</v>
      </c>
      <c r="E6" s="25">
        <v>10.92184</v>
      </c>
      <c r="F6" t="str">
        <f>VLOOKUP(C6,[1]Feuil1!$1:$1048576,2,0)</f>
        <v>France</v>
      </c>
      <c r="G6" t="str">
        <f>VLOOKUP(F6,[2]Feuil1!$1:$1048576,2,0)</f>
        <v>Union européenne</v>
      </c>
      <c r="K6" t="s">
        <v>95</v>
      </c>
      <c r="L6" s="25">
        <v>824.226</v>
      </c>
      <c r="M6" s="25">
        <v>590.82439699999998</v>
      </c>
      <c r="T6" t="s">
        <v>105</v>
      </c>
      <c r="U6">
        <v>231.5855</v>
      </c>
      <c r="V6">
        <v>1095.3239845000001</v>
      </c>
    </row>
    <row r="7" spans="3:22" x14ac:dyDescent="0.25">
      <c r="C7" t="s">
        <v>73</v>
      </c>
      <c r="D7" s="25">
        <v>201.95</v>
      </c>
      <c r="E7" s="25">
        <v>411.918094</v>
      </c>
      <c r="F7" t="str">
        <f>VLOOKUP(C7,[1]Feuil1!$1:$1048576,2,0)</f>
        <v>Kenya</v>
      </c>
      <c r="G7" t="str">
        <f>VLOOKUP(F7,[2]Feuil1!$1:$1048576,2,0)</f>
        <v>Afrique</v>
      </c>
      <c r="K7" t="s">
        <v>96</v>
      </c>
      <c r="L7" s="25">
        <v>31.667999999999999</v>
      </c>
      <c r="M7" s="25">
        <v>325.41436700000003</v>
      </c>
      <c r="P7" t="s">
        <v>7</v>
      </c>
      <c r="T7" t="s">
        <v>106</v>
      </c>
      <c r="U7">
        <v>138.9513</v>
      </c>
      <c r="V7">
        <v>657.19439069999999</v>
      </c>
    </row>
    <row r="8" spans="3:22" x14ac:dyDescent="0.25">
      <c r="C8" t="s">
        <v>74</v>
      </c>
      <c r="D8" s="25">
        <v>3.15</v>
      </c>
      <c r="E8" s="25">
        <v>2.2019760000000002</v>
      </c>
      <c r="F8" t="str">
        <f>VLOOKUP(C8,[1]Feuil1!$1:$1048576,2,0)</f>
        <v>Pays-bas</v>
      </c>
      <c r="G8" t="str">
        <f>VLOOKUP(F8,[2]Feuil1!$1:$1048576,2,0)</f>
        <v>Union européenne</v>
      </c>
      <c r="K8" t="s">
        <v>97</v>
      </c>
      <c r="L8" s="25">
        <v>512.87300000000005</v>
      </c>
      <c r="M8" s="25">
        <v>223.59928500000001</v>
      </c>
      <c r="P8" t="s">
        <v>8</v>
      </c>
      <c r="Q8" s="28">
        <f>+L14</f>
        <v>63.334000000000003</v>
      </c>
      <c r="R8" s="28">
        <v>271.88468400000147</v>
      </c>
      <c r="T8" t="s">
        <v>107</v>
      </c>
      <c r="U8">
        <v>92.634200000000007</v>
      </c>
      <c r="V8">
        <v>438.12959380000007</v>
      </c>
    </row>
    <row r="9" spans="3:22" x14ac:dyDescent="0.25">
      <c r="C9" t="s">
        <v>75</v>
      </c>
      <c r="D9" s="25">
        <v>824.226</v>
      </c>
      <c r="E9" s="25">
        <v>590.82439699999998</v>
      </c>
      <c r="F9" t="str">
        <f>VLOOKUP(C9,[1]Feuil1!$1:$1048576,2,0)</f>
        <v>Rwanda</v>
      </c>
      <c r="G9" t="str">
        <f>VLOOKUP(F9,[2]Feuil1!$1:$1048576,2,0)</f>
        <v>Afrique</v>
      </c>
      <c r="K9" t="s">
        <v>98</v>
      </c>
      <c r="L9" s="25">
        <v>2.4700000000000002</v>
      </c>
      <c r="M9" s="25">
        <v>25.395226000000001</v>
      </c>
      <c r="P9" t="s">
        <v>9</v>
      </c>
    </row>
    <row r="10" spans="3:22" x14ac:dyDescent="0.25">
      <c r="C10" t="s">
        <v>76</v>
      </c>
      <c r="D10" s="25">
        <v>31.667999999999999</v>
      </c>
      <c r="E10" s="25">
        <v>325.41436700000003</v>
      </c>
      <c r="F10" t="str">
        <f>VLOOKUP(C10,[1]Feuil1!$1:$1048576,2,0)</f>
        <v>Soudan</v>
      </c>
      <c r="G10" t="str">
        <f>VLOOKUP(F10,[2]Feuil1!$1:$1048576,2,0)</f>
        <v>Afrique</v>
      </c>
      <c r="K10" t="s">
        <v>89</v>
      </c>
      <c r="L10" s="25">
        <v>1913.739</v>
      </c>
      <c r="M10" s="25">
        <v>2491.3635340000001</v>
      </c>
      <c r="P10" t="s">
        <v>10</v>
      </c>
      <c r="S10" s="30"/>
    </row>
    <row r="11" spans="3:22" x14ac:dyDescent="0.25">
      <c r="C11" t="s">
        <v>77</v>
      </c>
      <c r="D11" s="25">
        <v>512.87300000000005</v>
      </c>
      <c r="E11" s="25">
        <v>223.59928500000001</v>
      </c>
      <c r="F11" t="str">
        <f>VLOOKUP(C11,[1]Feuil1!$1:$1048576,2,0)</f>
        <v>Tanzanie</v>
      </c>
      <c r="G11" t="str">
        <f>VLOOKUP(F11,[2]Feuil1!$1:$1048576,2,0)</f>
        <v>Afrique</v>
      </c>
      <c r="J11" t="s">
        <v>100</v>
      </c>
      <c r="K11" t="s">
        <v>90</v>
      </c>
      <c r="L11" s="25">
        <v>7.5279999999999996</v>
      </c>
      <c r="M11" s="25">
        <v>81.436944999999994</v>
      </c>
      <c r="P11" t="s">
        <v>11</v>
      </c>
      <c r="Q11" s="28">
        <f>+L15</f>
        <v>0.156</v>
      </c>
      <c r="R11" s="28">
        <f>+M15</f>
        <v>10.92184</v>
      </c>
    </row>
    <row r="12" spans="3:22" x14ac:dyDescent="0.25">
      <c r="C12" t="s">
        <v>78</v>
      </c>
      <c r="D12" s="25">
        <v>396.48</v>
      </c>
      <c r="E12" s="25">
        <v>193.560552</v>
      </c>
      <c r="F12" t="str">
        <f>VLOOKUP(C12,[1]Feuil1!$1:$1048576,2,0)</f>
        <v>Ouganda</v>
      </c>
      <c r="G12" t="str">
        <f>VLOOKUP(F12,[2]Feuil1!$1:$1048576,2,0)</f>
        <v>Afrique</v>
      </c>
      <c r="J12" t="s">
        <v>84</v>
      </c>
      <c r="K12" t="s">
        <v>88</v>
      </c>
      <c r="L12" s="25">
        <v>0.1</v>
      </c>
      <c r="M12" s="25">
        <v>8.8567009999999993</v>
      </c>
      <c r="P12" t="s">
        <v>12</v>
      </c>
    </row>
    <row r="13" spans="3:22" x14ac:dyDescent="0.25">
      <c r="C13" t="s">
        <v>79</v>
      </c>
      <c r="D13" s="25">
        <v>7.5279999999999996</v>
      </c>
      <c r="E13" s="25">
        <v>81.436944999999994</v>
      </c>
      <c r="F13" t="str">
        <f>VLOOKUP(C13,[1]Feuil1!$1:$1048576,2,0)</f>
        <v>Etats-Unis</v>
      </c>
      <c r="G13" t="str">
        <f>VLOOKUP(F13,[2]Feuil1!$1:$1048576,2,0)</f>
        <v>Amérique</v>
      </c>
      <c r="P13" t="s">
        <v>13</v>
      </c>
    </row>
    <row r="14" spans="3:22" x14ac:dyDescent="0.25">
      <c r="C14" t="s">
        <v>80</v>
      </c>
      <c r="D14" s="25">
        <v>2.4700000000000002</v>
      </c>
      <c r="E14" s="25">
        <v>25.395226000000001</v>
      </c>
      <c r="F14" t="str">
        <f>VLOOKUP(C14,[1]Feuil1!$1:$1048576,2,0)</f>
        <v>Zambie</v>
      </c>
      <c r="G14" t="str">
        <f>VLOOKUP(F14,[2]Feuil1!$1:$1048576,2,0)</f>
        <v>Afrique</v>
      </c>
      <c r="J14" t="s">
        <v>99</v>
      </c>
      <c r="K14" t="s">
        <v>87</v>
      </c>
      <c r="L14" s="25">
        <v>63.334000000000003</v>
      </c>
      <c r="M14" s="25">
        <v>273.34117900000001</v>
      </c>
      <c r="P14" t="s">
        <v>14</v>
      </c>
    </row>
    <row r="15" spans="3:22" x14ac:dyDescent="0.25">
      <c r="K15" t="s">
        <v>91</v>
      </c>
      <c r="L15" s="25">
        <v>0.156</v>
      </c>
      <c r="M15" s="25">
        <v>10.92184</v>
      </c>
      <c r="P15" t="s">
        <v>15</v>
      </c>
      <c r="Q15" s="28">
        <f>+L16</f>
        <v>3.15</v>
      </c>
      <c r="R15" s="28">
        <f>+M16</f>
        <v>2.2019760000000002</v>
      </c>
    </row>
    <row r="16" spans="3:22" x14ac:dyDescent="0.25">
      <c r="K16" t="s">
        <v>94</v>
      </c>
      <c r="L16" s="25">
        <v>3.15</v>
      </c>
      <c r="M16" s="25">
        <v>2.2019760000000002</v>
      </c>
      <c r="P16" t="s">
        <v>16</v>
      </c>
    </row>
    <row r="17" spans="12:18" x14ac:dyDescent="0.25">
      <c r="L17" s="28">
        <f>SUM(L4:L16)</f>
        <v>3957.6739999999995</v>
      </c>
      <c r="M17" s="28">
        <f>SUM(M4:M16)</f>
        <v>4638.8340960000005</v>
      </c>
      <c r="P17" t="s">
        <v>17</v>
      </c>
      <c r="Q17">
        <v>138.9513</v>
      </c>
      <c r="R17">
        <v>657.19439069999999</v>
      </c>
    </row>
    <row r="18" spans="12:18" x14ac:dyDescent="0.25">
      <c r="P18" t="s">
        <v>18</v>
      </c>
    </row>
    <row r="19" spans="12:18" x14ac:dyDescent="0.25">
      <c r="L19">
        <v>926.34199999999998</v>
      </c>
      <c r="M19">
        <v>4381.2959380000002</v>
      </c>
    </row>
    <row r="21" spans="12:18" x14ac:dyDescent="0.25">
      <c r="L21" s="25">
        <v>767.24000000000012</v>
      </c>
      <c r="M21" s="25">
        <v>3292.7225100000001</v>
      </c>
      <c r="P21" t="s">
        <v>19</v>
      </c>
    </row>
    <row r="22" spans="12:18" x14ac:dyDescent="0.25">
      <c r="L22" s="29"/>
      <c r="M22" s="29"/>
    </row>
    <row r="23" spans="12:18" x14ac:dyDescent="0.25">
      <c r="L23" s="28">
        <f>+L17+L19</f>
        <v>4884.0159999999996</v>
      </c>
      <c r="M23" s="28">
        <f>+M17+M19</f>
        <v>9020.1300340000016</v>
      </c>
      <c r="P23" t="s">
        <v>20</v>
      </c>
    </row>
    <row r="24" spans="12:18" x14ac:dyDescent="0.25">
      <c r="P24" t="s">
        <v>21</v>
      </c>
    </row>
    <row r="25" spans="12:18" x14ac:dyDescent="0.25">
      <c r="P25" t="s">
        <v>22</v>
      </c>
    </row>
    <row r="26" spans="12:18" x14ac:dyDescent="0.25">
      <c r="P26" t="s">
        <v>23</v>
      </c>
    </row>
    <row r="27" spans="12:18" x14ac:dyDescent="0.25">
      <c r="P27" t="s">
        <v>24</v>
      </c>
    </row>
    <row r="29" spans="12:18" x14ac:dyDescent="0.25">
      <c r="P29" t="s">
        <v>25</v>
      </c>
    </row>
    <row r="31" spans="12:18" x14ac:dyDescent="0.25">
      <c r="P31" t="s">
        <v>26</v>
      </c>
    </row>
    <row r="32" spans="12:18" x14ac:dyDescent="0.25">
      <c r="P32" t="s">
        <v>27</v>
      </c>
    </row>
    <row r="33" spans="16:18" x14ac:dyDescent="0.25">
      <c r="P33" t="s">
        <v>28</v>
      </c>
    </row>
    <row r="34" spans="16:18" x14ac:dyDescent="0.25">
      <c r="P34" t="s">
        <v>29</v>
      </c>
    </row>
    <row r="35" spans="16:18" x14ac:dyDescent="0.25">
      <c r="P35" t="s">
        <v>30</v>
      </c>
    </row>
    <row r="36" spans="16:18" x14ac:dyDescent="0.25">
      <c r="P36" t="s">
        <v>31</v>
      </c>
    </row>
    <row r="37" spans="16:18" x14ac:dyDescent="0.25">
      <c r="P37" t="s">
        <v>32</v>
      </c>
    </row>
    <row r="38" spans="16:18" x14ac:dyDescent="0.25">
      <c r="P38" t="s">
        <v>33</v>
      </c>
    </row>
    <row r="39" spans="16:18" x14ac:dyDescent="0.25">
      <c r="P39" t="s">
        <v>34</v>
      </c>
      <c r="Q39">
        <v>463.17099999999999</v>
      </c>
      <c r="R39">
        <v>2190.6479690000001</v>
      </c>
    </row>
    <row r="40" spans="16:18" x14ac:dyDescent="0.25">
      <c r="P40" t="s">
        <v>35</v>
      </c>
      <c r="Q40" s="28">
        <f>+L12</f>
        <v>0.1</v>
      </c>
      <c r="R40" s="28">
        <f>+M12</f>
        <v>8.8567009999999993</v>
      </c>
    </row>
    <row r="41" spans="16:18" x14ac:dyDescent="0.25">
      <c r="P41" t="s">
        <v>36</v>
      </c>
    </row>
    <row r="42" spans="16:18" x14ac:dyDescent="0.25">
      <c r="P42" t="s">
        <v>37</v>
      </c>
    </row>
    <row r="43" spans="16:18" x14ac:dyDescent="0.25">
      <c r="P43" t="s">
        <v>38</v>
      </c>
      <c r="Q43">
        <v>92.634200000000007</v>
      </c>
      <c r="R43">
        <v>438.12959380000007</v>
      </c>
    </row>
    <row r="45" spans="16:18" x14ac:dyDescent="0.25">
      <c r="P45" t="s">
        <v>39</v>
      </c>
    </row>
    <row r="47" spans="16:18" x14ac:dyDescent="0.25">
      <c r="P47" t="s">
        <v>40</v>
      </c>
    </row>
    <row r="48" spans="16:18" x14ac:dyDescent="0.25">
      <c r="P48" t="s">
        <v>41</v>
      </c>
    </row>
    <row r="49" spans="16:18" x14ac:dyDescent="0.25">
      <c r="P49" t="s">
        <v>42</v>
      </c>
      <c r="Q49">
        <v>231.5855</v>
      </c>
      <c r="R49">
        <v>1095.3239845000001</v>
      </c>
    </row>
    <row r="50" spans="16:18" x14ac:dyDescent="0.25">
      <c r="P50" t="s">
        <v>43</v>
      </c>
      <c r="Q50" s="28">
        <f>+L4</f>
        <v>201.95</v>
      </c>
      <c r="R50" s="28">
        <f>+M4</f>
        <v>411.918094</v>
      </c>
    </row>
    <row r="51" spans="16:18" x14ac:dyDescent="0.25">
      <c r="P51" t="s">
        <v>44</v>
      </c>
      <c r="Q51" s="28">
        <f>+L5</f>
        <v>396.48</v>
      </c>
      <c r="R51" s="28">
        <f>+M5</f>
        <v>193.560552</v>
      </c>
    </row>
    <row r="52" spans="16:18" x14ac:dyDescent="0.25">
      <c r="P52" t="s">
        <v>45</v>
      </c>
      <c r="Q52" s="28">
        <f>+L10</f>
        <v>1913.739</v>
      </c>
      <c r="R52" s="28">
        <f>+M10</f>
        <v>2491.3635340000001</v>
      </c>
    </row>
    <row r="53" spans="16:18" x14ac:dyDescent="0.25">
      <c r="P53" t="s">
        <v>46</v>
      </c>
      <c r="Q53" s="28">
        <f>+L6</f>
        <v>824.226</v>
      </c>
      <c r="R53" s="28">
        <f>+M6</f>
        <v>590.82439699999998</v>
      </c>
    </row>
    <row r="54" spans="16:18" x14ac:dyDescent="0.25">
      <c r="P54" t="s">
        <v>47</v>
      </c>
      <c r="Q54" s="28">
        <f>+L8</f>
        <v>512.87300000000005</v>
      </c>
      <c r="R54" s="28">
        <f>+M8</f>
        <v>223.59928500000001</v>
      </c>
    </row>
    <row r="55" spans="16:18" x14ac:dyDescent="0.25">
      <c r="P55" t="s">
        <v>48</v>
      </c>
      <c r="Q55" s="28">
        <f>+L9</f>
        <v>2.4700000000000002</v>
      </c>
      <c r="R55" s="28">
        <f>+M9</f>
        <v>25.395226000000001</v>
      </c>
    </row>
    <row r="56" spans="16:18" x14ac:dyDescent="0.25">
      <c r="P56" t="s">
        <v>49</v>
      </c>
    </row>
    <row r="57" spans="16:18" x14ac:dyDescent="0.25">
      <c r="P57" t="s">
        <v>50</v>
      </c>
      <c r="Q57" s="28">
        <f>+L7</f>
        <v>31.667999999999999</v>
      </c>
      <c r="R57" s="28">
        <f>+M7</f>
        <v>325.41436700000003</v>
      </c>
    </row>
    <row r="59" spans="16:18" x14ac:dyDescent="0.25">
      <c r="P59" t="s">
        <v>51</v>
      </c>
    </row>
    <row r="61" spans="16:18" x14ac:dyDescent="0.25">
      <c r="P61" t="s">
        <v>52</v>
      </c>
      <c r="Q61" s="28">
        <f>+L11</f>
        <v>7.5279999999999996</v>
      </c>
      <c r="R61" s="28">
        <f>+M11</f>
        <v>81.436944999999994</v>
      </c>
    </row>
    <row r="62" spans="16:18" x14ac:dyDescent="0.25">
      <c r="P62" t="s">
        <v>53</v>
      </c>
    </row>
    <row r="63" spans="16:18" x14ac:dyDescent="0.25">
      <c r="P63" t="s">
        <v>54</v>
      </c>
    </row>
    <row r="65" spans="16:18" x14ac:dyDescent="0.25">
      <c r="P65" t="s">
        <v>55</v>
      </c>
    </row>
    <row r="67" spans="16:18" x14ac:dyDescent="0.25">
      <c r="P67" t="s">
        <v>56</v>
      </c>
    </row>
    <row r="68" spans="16:18" x14ac:dyDescent="0.25">
      <c r="P68" t="s">
        <v>57</v>
      </c>
    </row>
    <row r="70" spans="16:18" x14ac:dyDescent="0.25">
      <c r="P70" t="s">
        <v>58</v>
      </c>
      <c r="Q70" s="28">
        <f>SUM(Q8:Q69)</f>
        <v>4884.0160000000005</v>
      </c>
      <c r="R70" s="24">
        <f>SUM(R8:R69)</f>
        <v>9018.6735390000013</v>
      </c>
    </row>
    <row r="72" spans="16:18" x14ac:dyDescent="0.25">
      <c r="Q72">
        <v>4884.0160000000005</v>
      </c>
      <c r="R72">
        <v>9018.6735390000013</v>
      </c>
    </row>
    <row r="74" spans="16:18" x14ac:dyDescent="0.25">
      <c r="Q74" s="29"/>
      <c r="R7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IV9_1</vt:lpstr>
      <vt:lpstr>Sheet2</vt:lpstr>
      <vt:lpstr>Sheet1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2016-11-02T13:30:20Z</cp:lastPrinted>
  <dcterms:created xsi:type="dcterms:W3CDTF">2016-05-10T08:13:07Z</dcterms:created>
  <dcterms:modified xsi:type="dcterms:W3CDTF">2016-11-02T13:45:08Z</dcterms:modified>
</cp:coreProperties>
</file>