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8715" firstSheet="3" activeTab="4"/>
  </bookViews>
  <sheets>
    <sheet name="I.8 Fr" sheetId="1" state="hidden" r:id="rId1"/>
    <sheet name="Sheet1" sheetId="2" state="hidden" r:id="rId2"/>
    <sheet name="Table_de_Matière" sheetId="3" r:id="rId3"/>
    <sheet name="Données_mensuelles" sheetId="4" r:id="rId4"/>
    <sheet name="Données_trimestrielles" sheetId="5" r:id="rId5"/>
    <sheet name="Données_annuelles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<sst xmlns="http://schemas.openxmlformats.org/spreadsheetml/2006/main" count="806" uniqueCount="101">
  <si>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</si>
  <si>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</si>
  <si>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</si>
  <si>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</si>
  <si>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</si>
  <si>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</si>
  <si>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</si>
  <si>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</si>
  <si>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</si>
  <si>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</si>
  <si>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</si>
  <si>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</si>
  <si>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</si>
  <si>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</si>
  <si>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</si>
  <si>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</si>
  <si>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</si>
  <si>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</si>
  <si>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</si>
  <si>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</si>
  <si>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</si>
  <si>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</si>
  <si>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</si>
  <si>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</si>
  <si>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</si>
  <si>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</si>
  <si>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</si>
  <si>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</si>
  <si>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</si>
  <si>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</si>
  <si>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</si>
  <si>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</si>
  <si>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</si>
  <si>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</si>
  <si>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</si>
  <si>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</si>
  <si>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</si>
  <si>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</si>
  <si>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</si>
  <si>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</si>
  <si>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</si>
  <si>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</si>
  <si>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</si>
  <si>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</si>
  <si>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</si>
  <si>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</si>
  <si>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</si>
  <si>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</si>
  <si>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</si>
  <si>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</si>
  <si>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</si>
  <si>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</si>
  <si>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</si>
  <si>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</si>
  <si>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</si>
  <si>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</si>
  <si>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</si>
  <si>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</si>
  <si>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</si>
  <si>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</si>
  <si>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</si>
  <si>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</si>
  <si>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</si>
  <si>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</si>
  <si>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</si>
  <si>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</si>
  <si>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</si>
  <si>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</si>
  <si>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</si>
  <si>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</si>
  <si>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</si>
  <si>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</si>
  <si>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</si>
  <si>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</si>
  <si>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</si>
  <si>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</si>
  <si>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</si>
  <si>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</si>
  <si>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</si>
  <si>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</si>
  <si>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</si>
  <si>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</si>
  <si>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</si>
  <si>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</si>
  <si>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</si>
  <si>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</si>
  <si>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</si>
  <si>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</si>
  <si>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</si>
  <si>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</si>
  <si>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</si>
  <si>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</si>
  <si>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</si>
  <si>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</si>
  <si>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</si>
  <si>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</si>
  <si>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</si>
  <si>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</si>
  <si>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</si>
  <si>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</si>
  <si>
    <t>nd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</si>
</sst>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  <numFmt numFmtId="182" formatCode="mmm\-yyyy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9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5" fillId="0" borderId="13" xfId="0" applyFont="1" applyBorder="1" applyAlignment="1">
      <alignment horizontal="fill"/>
    </xf>
    <xf numFmtId="37" fontId="25" fillId="0" borderId="14" xfId="0" applyFont="1" applyBorder="1" applyAlignment="1">
      <alignment horizontal="fill"/>
    </xf>
    <xf numFmtId="37" fontId="25" fillId="0" borderId="15" xfId="0" applyFont="1" applyBorder="1" applyAlignment="1">
      <alignment horizontal="fill"/>
    </xf>
    <xf numFmtId="37" fontId="25" fillId="0" borderId="10" xfId="0" applyFont="1" applyBorder="1" applyAlignment="1">
      <alignment/>
    </xf>
    <xf numFmtId="37" fontId="25" fillId="0" borderId="0" xfId="0" applyFont="1" applyBorder="1" applyAlignment="1">
      <alignment horizontal="left"/>
    </xf>
    <xf numFmtId="37" fontId="25" fillId="0" borderId="0" xfId="0" applyFont="1" applyBorder="1" applyAlignment="1">
      <alignment/>
    </xf>
    <xf numFmtId="37" fontId="26" fillId="0" borderId="12" xfId="0" applyFont="1" applyBorder="1" applyAlignment="1">
      <alignment horizontal="right"/>
    </xf>
    <xf numFmtId="37" fontId="25" fillId="0" borderId="12" xfId="0" applyFont="1" applyBorder="1" applyAlignment="1">
      <alignment/>
    </xf>
    <xf numFmtId="37" fontId="25" fillId="0" borderId="10" xfId="0" applyFont="1" applyBorder="1" applyAlignment="1">
      <alignment horizontal="fill"/>
    </xf>
    <xf numFmtId="37" fontId="25" fillId="0" borderId="16" xfId="0" applyFont="1" applyBorder="1" applyAlignment="1">
      <alignment horizontal="fill"/>
    </xf>
    <xf numFmtId="37" fontId="25" fillId="0" borderId="17" xfId="0" applyFont="1" applyBorder="1" applyAlignment="1">
      <alignment horizontal="fill"/>
    </xf>
    <xf numFmtId="37" fontId="25" fillId="0" borderId="14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 horizontal="right"/>
    </xf>
    <xf numFmtId="37" fontId="25" fillId="0" borderId="11" xfId="0" applyFont="1" applyBorder="1" applyAlignment="1">
      <alignment horizontal="right"/>
    </xf>
    <xf numFmtId="37" fontId="25" fillId="0" borderId="12" xfId="0" applyFont="1" applyBorder="1" applyAlignment="1">
      <alignment horizontal="right"/>
    </xf>
    <xf numFmtId="37" fontId="25" fillId="0" borderId="19" xfId="0" applyFont="1" applyBorder="1" applyAlignment="1">
      <alignment horizontal="fill"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0" applyFont="1" applyBorder="1" applyAlignment="1">
      <alignment horizontal="left"/>
    </xf>
    <xf numFmtId="1" fontId="25" fillId="0" borderId="11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0" borderId="11" xfId="0" applyFont="1" applyBorder="1" applyAlignment="1" quotePrefix="1">
      <alignment horizontal="left"/>
    </xf>
    <xf numFmtId="3" fontId="25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5" fillId="0" borderId="0" xfId="47" applyNumberFormat="1" applyFont="1" applyBorder="1" applyAlignment="1">
      <alignment horizontal="right"/>
    </xf>
    <xf numFmtId="3" fontId="25" fillId="0" borderId="11" xfId="47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7" fontId="26" fillId="0" borderId="0" xfId="0" applyFont="1" applyAlignment="1">
      <alignment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5" fillId="0" borderId="0" xfId="0" applyFont="1" applyAlignment="1">
      <alignment/>
    </xf>
    <xf numFmtId="3" fontId="25" fillId="0" borderId="11" xfId="47" applyNumberFormat="1" applyFont="1" applyBorder="1" applyAlignment="1">
      <alignment/>
    </xf>
    <xf numFmtId="3" fontId="25" fillId="0" borderId="12" xfId="47" applyNumberFormat="1" applyFont="1" applyBorder="1" applyAlignment="1">
      <alignment/>
    </xf>
    <xf numFmtId="37" fontId="25" fillId="0" borderId="11" xfId="0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right"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7" fontId="25" fillId="0" borderId="13" xfId="0" applyFont="1" applyBorder="1" applyAlignment="1">
      <alignment/>
    </xf>
    <xf numFmtId="170" fontId="25" fillId="0" borderId="14" xfId="47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37" fontId="25" fillId="0" borderId="20" xfId="0" applyFont="1" applyBorder="1" applyAlignment="1">
      <alignment horizontal="fill"/>
    </xf>
    <xf numFmtId="37" fontId="25" fillId="0" borderId="12" xfId="0" applyNumberFormat="1" applyFont="1" applyBorder="1" applyAlignment="1">
      <alignment/>
    </xf>
    <xf numFmtId="37" fontId="25" fillId="0" borderId="11" xfId="0" applyFont="1" applyBorder="1" applyAlignment="1">
      <alignment horizontal="left" indent="1"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Fill="1" applyBorder="1" applyAlignment="1">
      <alignment/>
    </xf>
    <xf numFmtId="37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5" fillId="0" borderId="11" xfId="0" applyFont="1" applyFill="1" applyBorder="1" applyAlignment="1">
      <alignment horizontal="left" indent="1"/>
    </xf>
    <xf numFmtId="37" fontId="26" fillId="0" borderId="10" xfId="0" applyFont="1" applyBorder="1" applyAlignment="1">
      <alignment horizontal="left"/>
    </xf>
    <xf numFmtId="37" fontId="26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6" fillId="0" borderId="19" xfId="0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left"/>
    </xf>
    <xf numFmtId="177" fontId="25" fillId="0" borderId="2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21" xfId="47" applyNumberFormat="1" applyFont="1" applyBorder="1" applyAlignment="1">
      <alignment horizontal="right"/>
    </xf>
    <xf numFmtId="37" fontId="26" fillId="14" borderId="18" xfId="0" applyFont="1" applyFill="1" applyBorder="1" applyAlignment="1">
      <alignment horizontal="right"/>
    </xf>
    <xf numFmtId="37" fontId="25" fillId="14" borderId="14" xfId="0" applyFont="1" applyFill="1" applyBorder="1" applyAlignment="1">
      <alignment/>
    </xf>
    <xf numFmtId="37" fontId="25" fillId="14" borderId="18" xfId="0" applyFont="1" applyFill="1" applyBorder="1" applyAlignment="1">
      <alignment/>
    </xf>
    <xf numFmtId="37" fontId="25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5" fillId="14" borderId="0" xfId="0" applyFont="1" applyFill="1" applyBorder="1" applyAlignment="1">
      <alignment horizontal="right"/>
    </xf>
    <xf numFmtId="37" fontId="25" fillId="14" borderId="11" xfId="0" applyFont="1" applyFill="1" applyBorder="1" applyAlignment="1">
      <alignment horizontal="right"/>
    </xf>
    <xf numFmtId="37" fontId="25" fillId="14" borderId="12" xfId="0" applyFont="1" applyFill="1" applyBorder="1" applyAlignment="1">
      <alignment horizontal="right"/>
    </xf>
    <xf numFmtId="37" fontId="26" fillId="14" borderId="19" xfId="0" applyFont="1" applyFill="1" applyBorder="1" applyAlignment="1">
      <alignment/>
    </xf>
    <xf numFmtId="37" fontId="25" fillId="14" borderId="16" xfId="0" applyFont="1" applyFill="1" applyBorder="1" applyAlignment="1">
      <alignment horizontal="fill"/>
    </xf>
    <xf numFmtId="37" fontId="25" fillId="14" borderId="19" xfId="0" applyFont="1" applyFill="1" applyBorder="1" applyAlignment="1">
      <alignment horizontal="fill"/>
    </xf>
    <xf numFmtId="37" fontId="26" fillId="8" borderId="18" xfId="0" applyFont="1" applyFill="1" applyBorder="1" applyAlignment="1">
      <alignment horizontal="right"/>
    </xf>
    <xf numFmtId="37" fontId="25" fillId="8" borderId="14" xfId="0" applyFont="1" applyFill="1" applyBorder="1" applyAlignment="1">
      <alignment/>
    </xf>
    <xf numFmtId="37" fontId="25" fillId="8" borderId="18" xfId="0" applyFont="1" applyFill="1" applyBorder="1" applyAlignment="1">
      <alignment/>
    </xf>
    <xf numFmtId="37" fontId="25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5" fillId="8" borderId="0" xfId="0" applyFont="1" applyFill="1" applyBorder="1" applyAlignment="1">
      <alignment horizontal="right"/>
    </xf>
    <xf numFmtId="37" fontId="25" fillId="8" borderId="11" xfId="0" applyFont="1" applyFill="1" applyBorder="1" applyAlignment="1">
      <alignment horizontal="right"/>
    </xf>
    <xf numFmtId="37" fontId="25" fillId="8" borderId="12" xfId="0" applyFont="1" applyFill="1" applyBorder="1" applyAlignment="1">
      <alignment horizontal="right"/>
    </xf>
    <xf numFmtId="37" fontId="26" fillId="8" borderId="19" xfId="0" applyFont="1" applyFill="1" applyBorder="1" applyAlignment="1">
      <alignment/>
    </xf>
    <xf numFmtId="37" fontId="25" fillId="8" borderId="16" xfId="0" applyFont="1" applyFill="1" applyBorder="1" applyAlignment="1">
      <alignment horizontal="fill"/>
    </xf>
    <xf numFmtId="37" fontId="25" fillId="8" borderId="19" xfId="0" applyFont="1" applyFill="1" applyBorder="1" applyAlignment="1">
      <alignment horizontal="fill"/>
    </xf>
    <xf numFmtId="179" fontId="25" fillId="0" borderId="11" xfId="0" applyNumberFormat="1" applyFont="1" applyBorder="1" applyAlignment="1">
      <alignment horizontal="left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2" fillId="16" borderId="2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78" fontId="25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34" borderId="13" xfId="0" applyFont="1" applyFill="1" applyBorder="1" applyAlignment="1">
      <alignment/>
    </xf>
    <xf numFmtId="37" fontId="25" fillId="34" borderId="14" xfId="0" applyFont="1" applyFill="1" applyBorder="1" applyAlignment="1">
      <alignment horizontal="left"/>
    </xf>
    <xf numFmtId="37" fontId="25" fillId="34" borderId="14" xfId="0" applyFont="1" applyFill="1" applyBorder="1" applyAlignment="1">
      <alignment/>
    </xf>
    <xf numFmtId="37" fontId="26" fillId="34" borderId="15" xfId="0" applyFont="1" applyFill="1" applyBorder="1" applyAlignment="1">
      <alignment horizontal="right"/>
    </xf>
    <xf numFmtId="37" fontId="25" fillId="34" borderId="20" xfId="0" applyFont="1" applyFill="1" applyBorder="1" applyAlignment="1">
      <alignment horizontal="fill"/>
    </xf>
    <xf numFmtId="37" fontId="25" fillId="34" borderId="16" xfId="0" applyFont="1" applyFill="1" applyBorder="1" applyAlignment="1">
      <alignment horizontal="fill"/>
    </xf>
    <xf numFmtId="37" fontId="25" fillId="34" borderId="17" xfId="0" applyFont="1" applyFill="1" applyBorder="1" applyAlignment="1">
      <alignment horizontal="fill"/>
    </xf>
    <xf numFmtId="179" fontId="25" fillId="0" borderId="21" xfId="0" applyNumberFormat="1" applyFont="1" applyBorder="1" applyAlignment="1">
      <alignment horizontal="left"/>
    </xf>
    <xf numFmtId="179" fontId="51" fillId="6" borderId="0" xfId="0" applyNumberFormat="1" applyFont="1" applyFill="1" applyAlignment="1">
      <alignment horizontal="right"/>
    </xf>
    <xf numFmtId="37" fontId="25" fillId="0" borderId="12" xfId="0" applyFont="1" applyFill="1" applyBorder="1" applyAlignment="1">
      <alignment/>
    </xf>
    <xf numFmtId="0" fontId="6" fillId="6" borderId="0" xfId="45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  <xf numFmtId="3" fontId="25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 horizontal="right"/>
    </xf>
    <xf numFmtId="37" fontId="26" fillId="0" borderId="10" xfId="0" applyFont="1" applyBorder="1" applyAlignment="1">
      <alignment horizontal="center"/>
    </xf>
    <xf numFmtId="37" fontId="25" fillId="0" borderId="0" xfId="0" applyFont="1" applyAlignment="1">
      <alignment horizontal="center"/>
    </xf>
    <xf numFmtId="37" fontId="25" fillId="0" borderId="12" xfId="0" applyFont="1" applyBorder="1" applyAlignment="1">
      <alignment horizontal="center"/>
    </xf>
    <xf numFmtId="168" fontId="26" fillId="0" borderId="10" xfId="0" applyNumberFormat="1" applyFont="1" applyBorder="1" applyAlignment="1" applyProtection="1">
      <alignment horizontal="center"/>
      <protection/>
    </xf>
    <xf numFmtId="168" fontId="26" fillId="0" borderId="0" xfId="0" applyNumberFormat="1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/>
      <protection/>
    </xf>
    <xf numFmtId="37" fontId="26" fillId="34" borderId="10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2" xfId="0" applyFont="1" applyFill="1" applyBorder="1" applyAlignment="1">
      <alignment horizontal="center"/>
    </xf>
    <xf numFmtId="168" fontId="26" fillId="34" borderId="10" xfId="0" applyNumberFormat="1" applyFont="1" applyFill="1" applyBorder="1" applyAlignment="1" applyProtection="1">
      <alignment horizontal="center"/>
      <protection/>
    </xf>
    <xf numFmtId="168" fontId="26" fillId="34" borderId="0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8573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8" t="s">
        <v>56</v>
      </c>
      <c r="C4" s="179"/>
      <c r="D4" s="179"/>
      <c r="E4" s="179"/>
      <c r="F4" s="180"/>
      <c r="G4" t="s">
        <v>43</v>
      </c>
    </row>
    <row r="5" spans="2:8" ht="15.75">
      <c r="B5" s="181" t="s">
        <v>59</v>
      </c>
      <c r="C5" s="182"/>
      <c r="D5" s="182"/>
      <c r="E5" s="182"/>
      <c r="F5" s="18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8" t="s">
        <v>56</v>
      </c>
      <c r="C4" s="179"/>
      <c r="D4" s="179"/>
      <c r="E4" s="179"/>
      <c r="F4" s="180"/>
      <c r="G4" t="s">
        <v>43</v>
      </c>
    </row>
    <row r="5" spans="2:8" ht="15.75">
      <c r="B5" s="181" t="s">
        <v>59</v>
      </c>
      <c r="C5" s="182"/>
      <c r="D5" s="182"/>
      <c r="E5" s="182"/>
      <c r="F5" s="18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zoomScalePageLayoutView="0" workbookViewId="0" topLeftCell="A1">
      <selection activeCell="G10" sqref="G10"/>
    </sheetView>
  </sheetViews>
  <sheetFormatPr defaultColWidth="8.88671875" defaultRowHeight="15.75"/>
  <cols>
    <col min="1" max="1" width="4.21484375" style="148" customWidth="1"/>
    <col min="2" max="2" width="81.10546875" style="148" bestFit="1" customWidth="1"/>
    <col min="3" max="3" width="46.10546875" style="148" bestFit="1" customWidth="1"/>
    <col min="4" max="4" width="17.10546875" style="148" bestFit="1" customWidth="1"/>
    <col min="5" max="5" width="22.99609375" style="148" bestFit="1" customWidth="1"/>
    <col min="6" max="16384" width="8.88671875" style="148" customWidth="1"/>
  </cols>
  <sheetData>
    <row r="2" ht="18.75">
      <c r="B2" s="149" t="s">
        <v>73</v>
      </c>
    </row>
    <row r="3" ht="18.75">
      <c r="B3" s="150" t="s">
        <v>92</v>
      </c>
    </row>
    <row r="5" ht="15.75">
      <c r="B5" s="148" t="s">
        <v>74</v>
      </c>
    </row>
    <row r="6" spans="2:5" ht="16.5" thickBot="1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ht="15.75">
      <c r="B7" s="174" t="s">
        <v>79</v>
      </c>
      <c r="C7" s="152" t="s">
        <v>87</v>
      </c>
      <c r="D7" s="152" t="s">
        <v>79</v>
      </c>
      <c r="E7" s="172"/>
    </row>
    <row r="8" spans="2:5" ht="15.75">
      <c r="B8" s="174" t="s">
        <v>80</v>
      </c>
      <c r="C8" s="152" t="s">
        <v>88</v>
      </c>
      <c r="D8" s="152" t="s">
        <v>80</v>
      </c>
      <c r="E8" s="153"/>
    </row>
    <row r="9" spans="2:5" ht="15.75">
      <c r="B9" s="174" t="s">
        <v>81</v>
      </c>
      <c r="C9" s="152" t="s">
        <v>89</v>
      </c>
      <c r="D9" s="152" t="s">
        <v>81</v>
      </c>
      <c r="E9" s="154"/>
    </row>
    <row r="10" spans="2:5" ht="16.5" thickBot="1">
      <c r="B10" s="155"/>
      <c r="C10" s="156"/>
      <c r="D10" s="156"/>
      <c r="E10" s="156"/>
    </row>
    <row r="12" spans="2:3" ht="15.75">
      <c r="B12" s="148" t="s">
        <v>82</v>
      </c>
      <c r="C12" s="157"/>
    </row>
    <row r="13" spans="2:3" ht="15.75">
      <c r="B13" s="148" t="s">
        <v>83</v>
      </c>
      <c r="C13" s="157"/>
    </row>
    <row r="15" spans="2:3" ht="15.75">
      <c r="B15" s="148" t="s">
        <v>84</v>
      </c>
      <c r="C15" s="148" t="s">
        <v>94</v>
      </c>
    </row>
    <row r="16" spans="2:3" ht="15.75">
      <c r="B16" s="148" t="s">
        <v>85</v>
      </c>
      <c r="C16" s="158" t="s">
        <v>86</v>
      </c>
    </row>
    <row r="19" ht="18.75">
      <c r="B19" s="150" t="s">
        <v>93</v>
      </c>
    </row>
    <row r="20" spans="2:3" ht="15.75">
      <c r="B20"/>
      <c r="C20"/>
    </row>
    <row r="21" spans="2:3" ht="15.75">
      <c r="B21"/>
      <c r="C21"/>
    </row>
    <row r="22" spans="2:3" ht="15.75">
      <c r="B22" s="159" t="s">
        <v>90</v>
      </c>
      <c r="C22"/>
    </row>
    <row r="23" spans="2:3" ht="15.75">
      <c r="B23" s="159" t="s">
        <v>91</v>
      </c>
      <c r="C23"/>
    </row>
    <row r="24" spans="2:3" ht="15.75">
      <c r="B24" s="159" t="s">
        <v>67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72"/>
  <sheetViews>
    <sheetView zoomScalePageLayoutView="0" workbookViewId="0" topLeftCell="B1">
      <pane xSplit="6" ySplit="7" topLeftCell="H239" activePane="bottomRight" state="frozen"/>
      <selection pane="topLeft" activeCell="B1" sqref="B1"/>
      <selection pane="topRight" activeCell="H1" sqref="H1"/>
      <selection pane="bottomLeft" activeCell="B8" sqref="B8"/>
      <selection pane="bottomRight" activeCell="C253" sqref="C253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95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4"/>
      <c r="C3" s="165" t="s">
        <v>0</v>
      </c>
      <c r="D3" s="166"/>
      <c r="E3" s="166"/>
      <c r="F3" s="167" t="s">
        <v>64</v>
      </c>
    </row>
    <row r="4" spans="2:7" ht="15.75">
      <c r="B4" s="184" t="s">
        <v>56</v>
      </c>
      <c r="C4" s="185"/>
      <c r="D4" s="185"/>
      <c r="E4" s="185"/>
      <c r="F4" s="186"/>
      <c r="G4" t="s">
        <v>43</v>
      </c>
    </row>
    <row r="5" spans="2:8" ht="15.75">
      <c r="B5" s="187" t="s">
        <v>59</v>
      </c>
      <c r="C5" s="188"/>
      <c r="D5" s="188"/>
      <c r="E5" s="188"/>
      <c r="F5" s="189"/>
      <c r="H5" s="9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47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6" ht="15.7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6" ht="15.75">
      <c r="B16" s="147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47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47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47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47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47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47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47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47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47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47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47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47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47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47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47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47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47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47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47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47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47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47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47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47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47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47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47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47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47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47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47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47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47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47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47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47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47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47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47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47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47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47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47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47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47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47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47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47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47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47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47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47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47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47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47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47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47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47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47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47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47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47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47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47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47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47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47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47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47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47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47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47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47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47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47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47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47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47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47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47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47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47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47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47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47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47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47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47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47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47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47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47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47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47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47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47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47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47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47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47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47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47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47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47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47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47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47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47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47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47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47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47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47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47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47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47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47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47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47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47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47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47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47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47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47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47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47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47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47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47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47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47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47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47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47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47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47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47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47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47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47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47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47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47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47">
        <v>43374</v>
      </c>
      <c r="C234" s="68">
        <f>4573.49+2952.537+5384+1573.298+10187.202-1218.055</f>
        <v>23452.472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8" ht="15.7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</v>
      </c>
      <c r="H235" s="5"/>
    </row>
    <row r="236" spans="2:8" ht="15.75">
      <c r="B236" s="147">
        <v>43435</v>
      </c>
      <c r="C236" s="68">
        <v>23052.055</v>
      </c>
      <c r="D236" s="68">
        <v>1699.847</v>
      </c>
      <c r="E236" s="110">
        <v>2277.16844</v>
      </c>
      <c r="F236" s="110">
        <v>27029.070440000003</v>
      </c>
      <c r="H236" s="5"/>
    </row>
    <row r="237" spans="2:8" ht="15.7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8" ht="15.75">
      <c r="B238" s="147">
        <v>43497</v>
      </c>
      <c r="C238" s="109">
        <v>22335.615</v>
      </c>
      <c r="D238" s="173">
        <v>1356.529</v>
      </c>
      <c r="E238" s="110">
        <v>1842.78204</v>
      </c>
      <c r="F238" s="110">
        <v>25534.92604</v>
      </c>
      <c r="H238" s="5"/>
    </row>
    <row r="239" spans="2:8" ht="15.75">
      <c r="B239" s="147">
        <v>43525</v>
      </c>
      <c r="C239" s="108">
        <f>4688.84+5092.584+5924+821.081+10196.801-996.491</f>
        <v>25726.814999999995</v>
      </c>
      <c r="D239" s="109">
        <f>345.276+996.491</f>
        <v>1341.767</v>
      </c>
      <c r="E239" s="109">
        <f>488.9109+88.32+54.36+1030.12904+138+198.356</f>
        <v>1998.07594</v>
      </c>
      <c r="F239" s="110">
        <f>SUM(C239:E239)</f>
        <v>29066.657939999994</v>
      </c>
      <c r="H239" s="5"/>
    </row>
    <row r="240" spans="2:8" ht="15.75">
      <c r="B240" s="147">
        <v>43556</v>
      </c>
      <c r="C240" s="108">
        <v>22996.976000000002</v>
      </c>
      <c r="D240" s="109">
        <v>1676.199</v>
      </c>
      <c r="E240" s="109">
        <v>2432.9058</v>
      </c>
      <c r="F240" s="110">
        <v>27106.080800000003</v>
      </c>
      <c r="H240" s="5"/>
    </row>
    <row r="241" spans="2:8" ht="15.7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ht="15.7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ht="15.75">
      <c r="B243" s="147">
        <v>43647</v>
      </c>
      <c r="C243" s="108">
        <v>24951.975</v>
      </c>
      <c r="D243" s="109">
        <v>1903.627</v>
      </c>
      <c r="E243" s="109">
        <v>2440.7185</v>
      </c>
      <c r="F243" s="110">
        <v>29296.320499999998</v>
      </c>
      <c r="H243" s="5"/>
    </row>
    <row r="244" spans="2:8" ht="15.75">
      <c r="B244" s="147">
        <v>43678</v>
      </c>
      <c r="C244" s="108">
        <v>25170.179500000002</v>
      </c>
      <c r="D244" s="109">
        <v>1905.824</v>
      </c>
      <c r="E244" s="109">
        <v>2052.15429</v>
      </c>
      <c r="F244" s="110">
        <v>29128.15779</v>
      </c>
      <c r="H244" s="5"/>
    </row>
    <row r="245" spans="2:8" ht="15.75">
      <c r="B245" s="147">
        <v>43709</v>
      </c>
      <c r="C245" s="108">
        <v>24275.066000000003</v>
      </c>
      <c r="D245" s="109">
        <v>1712.743</v>
      </c>
      <c r="E245" s="109">
        <v>2010.0730800000001</v>
      </c>
      <c r="F245" s="110">
        <v>27997.882080000003</v>
      </c>
      <c r="H245" s="5"/>
    </row>
    <row r="246" spans="2:8" ht="15.75">
      <c r="B246" s="147">
        <v>43739</v>
      </c>
      <c r="C246" s="108">
        <v>24026.916</v>
      </c>
      <c r="D246" s="109">
        <v>1575.1480000000001</v>
      </c>
      <c r="E246" s="109">
        <v>2630.7486</v>
      </c>
      <c r="F246" s="110">
        <v>28232.8126</v>
      </c>
      <c r="H246" s="5"/>
    </row>
    <row r="247" spans="2:8" ht="15.75">
      <c r="B247" s="147">
        <v>43770</v>
      </c>
      <c r="C247" s="108">
        <v>23494.935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ht="15.75">
      <c r="B248" s="147">
        <v>43800</v>
      </c>
      <c r="C248" s="108">
        <v>24126.164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>
      <c r="B249" s="147">
        <v>43831</v>
      </c>
      <c r="C249" s="108">
        <v>24703.941</v>
      </c>
      <c r="D249" s="109">
        <v>1699.547</v>
      </c>
      <c r="E249" s="109">
        <v>2726.0996</v>
      </c>
      <c r="F249" s="110">
        <v>29129.5876</v>
      </c>
      <c r="H249" s="5"/>
    </row>
    <row r="250" spans="2:8" ht="15.75">
      <c r="B250" s="147">
        <v>43862</v>
      </c>
      <c r="C250" s="108">
        <v>23646.049</v>
      </c>
      <c r="D250" s="109">
        <v>1589.941</v>
      </c>
      <c r="E250" s="109">
        <v>2082.847</v>
      </c>
      <c r="F250" s="110">
        <v>27318.837</v>
      </c>
      <c r="H250" s="5"/>
    </row>
    <row r="251" spans="2:8" ht="15.75">
      <c r="B251" s="147">
        <v>43891</v>
      </c>
      <c r="C251" s="108">
        <v>24927.665</v>
      </c>
      <c r="D251" s="109">
        <v>1635.051</v>
      </c>
      <c r="E251" s="109">
        <v>2412.509</v>
      </c>
      <c r="F251" s="110">
        <v>28975.225</v>
      </c>
      <c r="H251" s="5"/>
    </row>
    <row r="252" spans="2:10" ht="15.75">
      <c r="B252" s="147"/>
      <c r="C252" s="107"/>
      <c r="D252" s="43"/>
      <c r="E252" s="58"/>
      <c r="F252" s="79"/>
      <c r="H252" s="19"/>
      <c r="I252" s="11"/>
      <c r="J252" s="8"/>
    </row>
    <row r="253" spans="2:10" ht="15.75">
      <c r="B253" s="80"/>
      <c r="C253" s="81"/>
      <c r="D253" s="81"/>
      <c r="E253" s="81"/>
      <c r="F253" s="56"/>
      <c r="H253" s="17"/>
      <c r="I253" s="14"/>
      <c r="J253" s="8"/>
    </row>
    <row r="254" spans="2:11" ht="15.75">
      <c r="B254" s="114" t="s">
        <v>71</v>
      </c>
      <c r="C254" s="72"/>
      <c r="D254" s="72"/>
      <c r="E254" s="72"/>
      <c r="F254" s="82"/>
      <c r="H254" s="17"/>
      <c r="I254" s="9"/>
      <c r="J254" s="12"/>
      <c r="K254" s="8"/>
    </row>
    <row r="255" spans="2:8" ht="15.75">
      <c r="B255" s="83"/>
      <c r="C255" s="38"/>
      <c r="D255" s="38"/>
      <c r="E255" s="38"/>
      <c r="F255" s="39"/>
      <c r="G255" s="8"/>
      <c r="H255" s="17"/>
    </row>
    <row r="256" spans="3:7" ht="15.75">
      <c r="C256" s="2"/>
      <c r="D256" s="10"/>
      <c r="E256" s="2"/>
      <c r="F256" s="5"/>
      <c r="G256" s="9"/>
    </row>
    <row r="257" spans="4:7" ht="15.75">
      <c r="D257" s="8"/>
      <c r="F257" s="8"/>
      <c r="G257" s="9"/>
    </row>
    <row r="258" ht="15.75">
      <c r="E258" s="5"/>
    </row>
    <row r="259" spans="4:8" ht="15.75">
      <c r="D259" s="3"/>
      <c r="G259" s="9"/>
      <c r="H259" s="9"/>
    </row>
    <row r="260" ht="15.75">
      <c r="C260" s="6"/>
    </row>
    <row r="261" spans="5:8" ht="15.75">
      <c r="E261" s="3"/>
      <c r="F261" s="3"/>
      <c r="H261" s="9"/>
    </row>
    <row r="262" spans="5:6" ht="15.75">
      <c r="E262" s="8"/>
      <c r="F262" s="8"/>
    </row>
    <row r="270" ht="15.75">
      <c r="E270" s="6"/>
    </row>
    <row r="272" ht="15.75">
      <c r="E272" s="8"/>
    </row>
  </sheetData>
  <sheetProtection/>
  <mergeCells count="2">
    <mergeCell ref="B4:F4"/>
    <mergeCell ref="B5:F5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40"/>
  <sheetViews>
    <sheetView tabSelected="1" zoomScalePageLayoutView="0" workbookViewId="0" topLeftCell="B1">
      <pane xSplit="1" ySplit="8" topLeftCell="C78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1" sqref="C91"/>
    </sheetView>
  </sheetViews>
  <sheetFormatPr defaultColWidth="12.6640625" defaultRowHeight="15.75"/>
  <cols>
    <col min="1" max="1" width="10.77734375" style="0" hidden="1" customWidth="1"/>
    <col min="2" max="2" width="21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96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7" ht="15.75">
      <c r="B3" s="184" t="s">
        <v>56</v>
      </c>
      <c r="C3" s="185"/>
      <c r="D3" s="185"/>
      <c r="E3" s="185"/>
      <c r="F3" s="186"/>
      <c r="G3" t="s">
        <v>43</v>
      </c>
    </row>
    <row r="4" spans="2:8" ht="15.75">
      <c r="B4" s="187" t="s">
        <v>59</v>
      </c>
      <c r="C4" s="188"/>
      <c r="D4" s="188"/>
      <c r="E4" s="188"/>
      <c r="F4" s="189"/>
      <c r="H4" s="9"/>
    </row>
    <row r="5" spans="2:8" ht="15.75">
      <c r="B5" s="168"/>
      <c r="C5" s="169"/>
      <c r="D5" s="169"/>
      <c r="E5" s="169"/>
      <c r="F5" s="170"/>
      <c r="H5" s="8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6" ht="15.7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6" ht="15.75">
      <c r="B11" s="171">
        <v>36770</v>
      </c>
      <c r="C11" s="121">
        <f>SUM(Données_mensuelles!C15:C17)</f>
        <v>33805.253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36185.2705</v>
      </c>
    </row>
    <row r="12" spans="2:6" ht="15.7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36324.518</v>
      </c>
    </row>
    <row r="13" spans="2:6" ht="15.75">
      <c r="B13" s="171">
        <v>36951</v>
      </c>
      <c r="C13" s="121">
        <f>SUM(Données_mensuelles!C21:C23)</f>
        <v>26468.504999999997</v>
      </c>
      <c r="D13" s="121">
        <f>SUM(Données_mensuelles!D21:D23)</f>
        <v>820.668</v>
      </c>
      <c r="E13" s="121">
        <f>SUM(Données_mensuelles!E21:E23)</f>
        <v>2533.185</v>
      </c>
      <c r="F13" s="121">
        <f>SUM(Données_mensuelles!F21:F23)</f>
        <v>29822.357999999997</v>
      </c>
    </row>
    <row r="14" spans="2:6" ht="15.75">
      <c r="B14" s="171">
        <v>37043</v>
      </c>
      <c r="C14" s="121">
        <f>SUM(Données_mensuelles!C24:C26)</f>
        <v>30890.669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34868.632</v>
      </c>
    </row>
    <row r="15" spans="2:6" ht="15.7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</v>
      </c>
      <c r="F15" s="121">
        <f>SUM(Données_mensuelles!F27:F29)</f>
        <v>36174.757</v>
      </c>
    </row>
    <row r="16" spans="2:6" ht="15.75">
      <c r="B16" s="171">
        <v>37226</v>
      </c>
      <c r="C16" s="121">
        <f>SUM(Données_mensuelles!C30:C32)</f>
        <v>36307.5</v>
      </c>
      <c r="D16" s="121">
        <f>SUM(Données_mensuelles!D30:D32)</f>
        <v>617.7149999999999</v>
      </c>
      <c r="E16" s="121">
        <f>SUM(Données_mensuelles!E30:E32)</f>
        <v>2287.4210000000003</v>
      </c>
      <c r="F16" s="121">
        <f>SUM(Données_mensuelles!F30:F32)</f>
        <v>39212.636</v>
      </c>
    </row>
    <row r="17" spans="2:6" ht="15.75">
      <c r="B17" s="171">
        <v>37316</v>
      </c>
      <c r="C17" s="121">
        <f>SUM(Données_mensuelles!C21:C23)</f>
        <v>26468.504999999997</v>
      </c>
      <c r="D17" s="121">
        <f>SUM(Données_mensuelles!D21:D23)</f>
        <v>820.668</v>
      </c>
      <c r="E17" s="121">
        <f>SUM(Données_mensuelles!E21:E23)</f>
        <v>2533.185</v>
      </c>
      <c r="F17" s="121">
        <f>SUM(Données_mensuelles!F21:F23)</f>
        <v>29822.357999999997</v>
      </c>
    </row>
    <row r="18" spans="2:6" ht="15.75">
      <c r="B18" s="171">
        <v>37408</v>
      </c>
      <c r="C18" s="121">
        <f>SUM(Données_mensuelles!C32:C34)</f>
        <v>35793.941</v>
      </c>
      <c r="D18" s="121">
        <f>SUM(Données_mensuelles!D32:D34)</f>
        <v>533.345</v>
      </c>
      <c r="E18" s="121">
        <f>SUM(Données_mensuelles!E32:E34)</f>
        <v>2776.089</v>
      </c>
      <c r="F18" s="121">
        <f>SUM(Données_mensuelles!F32:F34)</f>
        <v>39103.375</v>
      </c>
    </row>
    <row r="19" spans="2:6" ht="15.75">
      <c r="B19" s="171">
        <v>37500</v>
      </c>
      <c r="C19" s="121">
        <f>SUM(Données_mensuelles!C39:C41)</f>
        <v>36151.454</v>
      </c>
      <c r="D19" s="121">
        <f>SUM(Données_mensuelles!D39:D41)</f>
        <v>761.2850000000001</v>
      </c>
      <c r="E19" s="121">
        <f>SUM(Données_mensuelles!E39:E41)</f>
        <v>1980.565</v>
      </c>
      <c r="F19" s="121">
        <f>SUM(Données_mensuelles!F39:F41)</f>
        <v>38893.304000000004</v>
      </c>
    </row>
    <row r="20" spans="2:6" ht="15.75">
      <c r="B20" s="120">
        <v>37591</v>
      </c>
      <c r="C20" s="121">
        <f>SUM(Données_mensuelles!C42:C44)</f>
        <v>35781.896</v>
      </c>
      <c r="D20" s="121">
        <f>SUM(Données_mensuelles!D42:D44)</f>
        <v>995.51</v>
      </c>
      <c r="E20" s="121">
        <f>SUM(Données_mensuelles!E42:E44)</f>
        <v>2146.088</v>
      </c>
      <c r="F20" s="121">
        <f>SUM(Données_mensuelles!F42:F44)</f>
        <v>38923.494000000006</v>
      </c>
    </row>
    <row r="21" spans="2:6" ht="15.75">
      <c r="B21" s="120">
        <v>37681</v>
      </c>
      <c r="C21" s="122">
        <f>SUM(Données_mensuelles!C45:C47)</f>
        <v>35165.667</v>
      </c>
      <c r="D21" s="122">
        <f>SUM(Données_mensuelles!D45:D47)</f>
        <v>871.7599999999999</v>
      </c>
      <c r="E21" s="122">
        <f>SUM(Données_mensuelles!E45:E47)</f>
        <v>2221.224</v>
      </c>
      <c r="F21" s="122">
        <f>SUM(Données_mensuelles!F45:F47)</f>
        <v>38258.651000000005</v>
      </c>
    </row>
    <row r="22" spans="2:6" ht="15.7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6" ht="15.75">
      <c r="B23" s="120">
        <v>37865</v>
      </c>
      <c r="C23" s="122">
        <f>SUM(Données_mensuelles!C51:C53)</f>
        <v>36329.365</v>
      </c>
      <c r="D23" s="122">
        <f>SUM(Données_mensuelles!D51:D53)</f>
        <v>1104.535</v>
      </c>
      <c r="E23" s="122">
        <f>SUM(Données_mensuelles!E51:E53)</f>
        <v>1690.844</v>
      </c>
      <c r="F23" s="122">
        <f>SUM(Données_mensuelles!F51:F53)</f>
        <v>39124.744</v>
      </c>
    </row>
    <row r="24" spans="2:6" ht="15.7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ht="15.7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ht="15.7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</v>
      </c>
      <c r="F26" s="122">
        <f>SUM(Données_mensuelles!F60:F62)</f>
        <v>42047.80200000001</v>
      </c>
      <c r="H26" s="9"/>
    </row>
    <row r="27" spans="2:8" ht="15.75">
      <c r="B27" s="120">
        <v>38231</v>
      </c>
      <c r="C27" s="122">
        <f>SUM(Données_mensuelles!C63:C65)</f>
        <v>37804.706</v>
      </c>
      <c r="D27" s="122">
        <f>SUM(Données_mensuelles!D63:D65)</f>
        <v>2906.4930000000004</v>
      </c>
      <c r="E27" s="122">
        <f>SUM(Données_mensuelles!E63:E65)</f>
        <v>1394.017</v>
      </c>
      <c r="F27" s="122">
        <f>SUM(Données_mensuelles!F63:F65)</f>
        <v>42105.216</v>
      </c>
      <c r="H27" s="9"/>
    </row>
    <row r="28" spans="2:8" ht="15.75">
      <c r="B28" s="120">
        <v>38322</v>
      </c>
      <c r="C28" s="122">
        <f>SUM(Données_mensuelles!C66:C68)</f>
        <v>36792.706</v>
      </c>
      <c r="D28" s="122">
        <f>SUM(Données_mensuelles!D66:D68)</f>
        <v>2896.6459999999997</v>
      </c>
      <c r="E28" s="122">
        <f>SUM(Données_mensuelles!E66:E68)</f>
        <v>1314.5755</v>
      </c>
      <c r="F28" s="122">
        <f>SUM(Données_mensuelles!F66:F68)</f>
        <v>41003.9275</v>
      </c>
      <c r="H28" s="9"/>
    </row>
    <row r="29" spans="2:8" ht="15.75">
      <c r="B29" s="120">
        <v>38412</v>
      </c>
      <c r="C29" s="122">
        <f>SUM(Données_mensuelles!C69:C71)</f>
        <v>38817.743</v>
      </c>
      <c r="D29" s="122">
        <f>SUM(Données_mensuelles!D69:D71)</f>
        <v>3261.0440000000003</v>
      </c>
      <c r="E29" s="122">
        <f>SUM(Données_mensuelles!E69:E71)</f>
        <v>1561.132</v>
      </c>
      <c r="F29" s="122">
        <f>SUM(Données_mensuelles!F69:F71)</f>
        <v>43639.918999999994</v>
      </c>
      <c r="H29" s="9"/>
    </row>
    <row r="30" spans="2:8" ht="15.75">
      <c r="B30" s="120">
        <v>38504</v>
      </c>
      <c r="C30" s="122">
        <f>SUM(Données_mensuelles!C72:C74)</f>
        <v>40001.925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</v>
      </c>
      <c r="H30" s="5"/>
    </row>
    <row r="31" spans="2:8" ht="15.75">
      <c r="B31" s="120">
        <v>38596</v>
      </c>
      <c r="C31" s="122">
        <f>SUM(Données_mensuelles!C75:C77)</f>
        <v>37182.532</v>
      </c>
      <c r="D31" s="122">
        <f>SUM(Données_mensuelles!D75:D77)</f>
        <v>2488.76</v>
      </c>
      <c r="E31" s="122">
        <f>SUM(Données_mensuelles!E75:E77)</f>
        <v>1431.6355</v>
      </c>
      <c r="F31" s="122">
        <f>SUM(Données_mensuelles!F75:F77)</f>
        <v>41102.92749999999</v>
      </c>
      <c r="H31" s="5"/>
    </row>
    <row r="32" spans="2:8" ht="15.75">
      <c r="B32" s="120">
        <v>38687</v>
      </c>
      <c r="C32" s="122">
        <f>SUM(Données_mensuelles!C78:C80)</f>
        <v>37310.82</v>
      </c>
      <c r="D32" s="122">
        <f>SUM(Données_mensuelles!D78:D80)</f>
        <v>2638.391</v>
      </c>
      <c r="E32" s="122">
        <f>SUM(Données_mensuelles!E78:E80)</f>
        <v>1307.6985</v>
      </c>
      <c r="F32" s="122">
        <f>SUM(Données_mensuelles!F78:F80)</f>
        <v>41256.9095</v>
      </c>
      <c r="H32" s="5"/>
    </row>
    <row r="33" spans="2:8" ht="15.75">
      <c r="B33" s="120">
        <v>38777</v>
      </c>
      <c r="C33" s="123">
        <f>SUM(Données_mensuelles!C81:C83)</f>
        <v>33656.998999999996</v>
      </c>
      <c r="D33" s="123">
        <f>SUM(Données_mensuelles!D81:D83)</f>
        <v>2361.273</v>
      </c>
      <c r="E33" s="123">
        <f>SUM(Données_mensuelles!E81:E83)</f>
        <v>1149.5149999999999</v>
      </c>
      <c r="F33" s="123">
        <f>SUM(Données_mensuelles!F81:F83)</f>
        <v>37167.787</v>
      </c>
      <c r="H33" s="9"/>
    </row>
    <row r="34" spans="2:8" ht="15.7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</v>
      </c>
      <c r="F34" s="122">
        <f>SUM(Données_mensuelles!F84:F86)</f>
        <v>38870.905</v>
      </c>
      <c r="H34" s="5"/>
    </row>
    <row r="35" spans="2:8" ht="15.75">
      <c r="B35" s="120">
        <v>38961</v>
      </c>
      <c r="C35" s="122">
        <f>SUM(Données_mensuelles!C87:C89)</f>
        <v>30637.224000000002</v>
      </c>
      <c r="D35" s="122">
        <f>SUM(Données_mensuelles!D87:D89)</f>
        <v>2783.071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ht="15.75">
      <c r="B36" s="120">
        <v>39052</v>
      </c>
      <c r="C36" s="124">
        <f>SUM(Données_mensuelles!C90:C92)</f>
        <v>35387.576</v>
      </c>
      <c r="D36" s="124">
        <f>SUM(Données_mensuelles!D90:D92)</f>
        <v>3220.308</v>
      </c>
      <c r="E36" s="124">
        <f>SUM(Données_mensuelles!E90:E92)</f>
        <v>1945.821</v>
      </c>
      <c r="F36" s="124">
        <f>SUM(Données_mensuelles!F90:F92)</f>
        <v>40553.705</v>
      </c>
      <c r="H36" s="9"/>
      <c r="I36" s="9"/>
    </row>
    <row r="37" spans="2:8" ht="15.75">
      <c r="B37" s="120">
        <v>39142</v>
      </c>
      <c r="C37" s="122">
        <f>SUM(Données_mensuelles!C93:C95)</f>
        <v>41616.963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8" ht="15.75">
      <c r="B38" s="120">
        <v>39234</v>
      </c>
      <c r="C38" s="122">
        <f>SUM(Données_mensuelles!C96:C98)</f>
        <v>42091.523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47697.4802</v>
      </c>
      <c r="H38" s="8"/>
    </row>
    <row r="39" spans="2:8" ht="15.75">
      <c r="B39" s="120">
        <v>39326</v>
      </c>
      <c r="C39" s="122">
        <f>SUM(Données_mensuelles!C99:C101)</f>
        <v>43510.679</v>
      </c>
      <c r="D39" s="122">
        <f>SUM(Données_mensuelles!D99:D101)</f>
        <v>3440.054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8" ht="15.75">
      <c r="B40" s="120">
        <v>39417</v>
      </c>
      <c r="C40" s="122">
        <f>SUM(Données_mensuelles!C102:C104)</f>
        <v>43001.367</v>
      </c>
      <c r="D40" s="122">
        <f>SUM(Données_mensuelles!D102:D104)</f>
        <v>3958.341</v>
      </c>
      <c r="E40" s="122">
        <f>SUM(Données_mensuelles!E102:E104)</f>
        <v>1928.7309999999998</v>
      </c>
      <c r="F40" s="122">
        <f>SUM(Données_mensuelles!F102:F104)</f>
        <v>48888.439</v>
      </c>
      <c r="H40" s="11"/>
    </row>
    <row r="41" spans="2:8" ht="15.75">
      <c r="B41" s="120">
        <v>39508</v>
      </c>
      <c r="C41" s="122">
        <f>SUM(Données_mensuelles!C105:C107)</f>
        <v>42173.664</v>
      </c>
      <c r="D41" s="122">
        <f>SUM(Données_mensuelles!D105:D107)</f>
        <v>3639.7709999999997</v>
      </c>
      <c r="E41" s="122">
        <f>SUM(Données_mensuelles!E105:E107)</f>
        <v>2662.827</v>
      </c>
      <c r="F41" s="122">
        <f>SUM(Données_mensuelles!F105:F107)</f>
        <v>48476.262</v>
      </c>
      <c r="H41" s="11"/>
    </row>
    <row r="42" spans="2:8" ht="15.75">
      <c r="B42" s="120">
        <v>39600</v>
      </c>
      <c r="C42" s="122">
        <f>SUM(Données_mensuelles!C108:C110)</f>
        <v>46114.319</v>
      </c>
      <c r="D42" s="122">
        <f>SUM(Données_mensuelles!D108:D110)</f>
        <v>2858.62</v>
      </c>
      <c r="E42" s="122">
        <f>SUM(Données_mensuelles!E108:E110)</f>
        <v>2665.487</v>
      </c>
      <c r="F42" s="122">
        <f>SUM(Données_mensuelles!F108:F110)</f>
        <v>51638.426</v>
      </c>
      <c r="H42" s="11"/>
    </row>
    <row r="43" spans="2:8" ht="15.75">
      <c r="B43" s="120">
        <v>39692</v>
      </c>
      <c r="C43" s="122">
        <f>SUM(Données_mensuelles!C111:C113)</f>
        <v>47632.242</v>
      </c>
      <c r="D43" s="122">
        <f>SUM(Données_mensuelles!D111:D113)</f>
        <v>3423.505</v>
      </c>
      <c r="E43" s="122">
        <f>SUM(Données_mensuelles!E111:E113)</f>
        <v>2121.105</v>
      </c>
      <c r="F43" s="122">
        <f>SUM(Données_mensuelles!F111:F113)</f>
        <v>53176.852</v>
      </c>
      <c r="H43" s="11"/>
    </row>
    <row r="44" spans="2:8" ht="15.75">
      <c r="B44" s="120">
        <v>39783</v>
      </c>
      <c r="C44" s="122">
        <f>SUM(Données_mensuelles!C114:C116)</f>
        <v>48003.779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53136.882</v>
      </c>
      <c r="H44" s="11"/>
    </row>
    <row r="45" spans="2:8" ht="15.75">
      <c r="B45" s="120">
        <v>39873</v>
      </c>
      <c r="C45" s="122">
        <f>SUM(Données_mensuelles!C117:C119)</f>
        <v>45748.103</v>
      </c>
      <c r="D45" s="122">
        <f>SUM(Données_mensuelles!D117:D119)</f>
        <v>3523.6710000000003</v>
      </c>
      <c r="E45" s="122">
        <f>SUM(Données_mensuelles!E117:E119)</f>
        <v>2970.807</v>
      </c>
      <c r="F45" s="122">
        <f>SUM(Données_mensuelles!F117:F119)</f>
        <v>52242.58099999999</v>
      </c>
      <c r="G45" s="2"/>
      <c r="H45" s="17"/>
    </row>
    <row r="46" spans="2:8" ht="15.75">
      <c r="B46" s="120">
        <v>39965</v>
      </c>
      <c r="C46" s="122">
        <f>SUM(Données_mensuelles!C120:C122)</f>
        <v>44569.236999999994</v>
      </c>
      <c r="D46" s="122">
        <f>SUM(Données_mensuelles!D120:D122)</f>
        <v>4658.871</v>
      </c>
      <c r="E46" s="122">
        <f>SUM(Données_mensuelles!E120:E122)</f>
        <v>3387.858</v>
      </c>
      <c r="F46" s="122">
        <f>SUM(Données_mensuelles!F120:F122)</f>
        <v>52615.966</v>
      </c>
      <c r="G46" s="2"/>
      <c r="H46" s="17"/>
    </row>
    <row r="47" spans="2:8" ht="15.75">
      <c r="B47" s="120">
        <v>40057</v>
      </c>
      <c r="C47" s="122">
        <f>SUM(Données_mensuelles!C123:C125)</f>
        <v>44347.835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</v>
      </c>
      <c r="G47" s="2"/>
      <c r="H47" s="17"/>
    </row>
    <row r="48" spans="2:8" ht="15.75">
      <c r="B48" s="120">
        <v>40148</v>
      </c>
      <c r="C48" s="122">
        <f>SUM(Données_mensuelles!C126:C128)</f>
        <v>41999.266</v>
      </c>
      <c r="D48" s="122">
        <f>SUM(Données_mensuelles!D126:D128)</f>
        <v>4103.395</v>
      </c>
      <c r="E48" s="122">
        <f>SUM(Données_mensuelles!E126:E128)</f>
        <v>4395.24</v>
      </c>
      <c r="F48" s="122">
        <f>SUM(Données_mensuelles!F126:F128)</f>
        <v>50497.901</v>
      </c>
      <c r="G48" s="2"/>
      <c r="H48" s="17"/>
    </row>
    <row r="49" spans="2:8" ht="15.75">
      <c r="B49" s="120">
        <v>40238</v>
      </c>
      <c r="C49" s="122">
        <f>SUM(Données_mensuelles!C129:C131)</f>
        <v>50044.990999999995</v>
      </c>
      <c r="D49" s="122">
        <f>SUM(Données_mensuelles!D129:D131)</f>
        <v>2849.272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8" ht="15.75">
      <c r="B50" s="120">
        <v>40330</v>
      </c>
      <c r="C50" s="122">
        <f>SUM(Données_mensuelles!C132:C134)</f>
        <v>52807.7961</v>
      </c>
      <c r="D50" s="122">
        <f>SUM(Données_mensuelles!D132:D134)</f>
        <v>3264.725</v>
      </c>
      <c r="E50" s="122">
        <f>SUM(Données_mensuelles!E132:E134)</f>
        <v>4079.09</v>
      </c>
      <c r="F50" s="122">
        <f>SUM(Données_mensuelles!F132:F134)</f>
        <v>60151.6111</v>
      </c>
      <c r="G50" s="2"/>
      <c r="H50" s="18"/>
    </row>
    <row r="51" spans="2:8" ht="15.7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4432.356000000001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8" ht="15.75">
      <c r="B52" s="120">
        <v>40513</v>
      </c>
      <c r="C52" s="122">
        <f>SUM(Données_mensuelles!C138:C140)</f>
        <v>53534.797999999995</v>
      </c>
      <c r="D52" s="122">
        <f>SUM(Données_mensuelles!D138:D140)</f>
        <v>4124.269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8" ht="15.75">
      <c r="B53" s="120">
        <v>40603</v>
      </c>
      <c r="C53" s="122">
        <f>SUM(Données_mensuelles!C141:C143)</f>
        <v>55642.762</v>
      </c>
      <c r="D53" s="122">
        <f>SUM(Données_mensuelles!D141:D143)</f>
        <v>3448.233</v>
      </c>
      <c r="E53" s="122">
        <f>SUM(Données_mensuelles!E141:E143)</f>
        <v>4117.0132</v>
      </c>
      <c r="F53" s="122">
        <f>SUM(Données_mensuelles!F141:F143)</f>
        <v>63208.0082</v>
      </c>
      <c r="G53" s="2"/>
      <c r="H53" s="18"/>
    </row>
    <row r="54" spans="2:8" ht="15.75">
      <c r="B54" s="120">
        <v>40695</v>
      </c>
      <c r="C54" s="122">
        <f>SUM(Données_mensuelles!C144:C146)</f>
        <v>56624.98649999999</v>
      </c>
      <c r="D54" s="122">
        <f>SUM(Données_mensuelles!D144:D146)</f>
        <v>3598.0986</v>
      </c>
      <c r="E54" s="122">
        <f>SUM(Données_mensuelles!E144:E146)</f>
        <v>4918.776972</v>
      </c>
      <c r="F54" s="122">
        <f>SUM(Données_mensuelles!F144:F146)</f>
        <v>65141.86207199999</v>
      </c>
      <c r="G54" s="2"/>
      <c r="H54" s="17"/>
    </row>
    <row r="55" spans="2:8" ht="15.75">
      <c r="B55" s="120">
        <v>40787</v>
      </c>
      <c r="C55" s="122">
        <f>SUM(Données_mensuelles!C147:C149)</f>
        <v>49714.147000000004</v>
      </c>
      <c r="D55" s="122">
        <f>SUM(Données_mensuelles!D147:D149)</f>
        <v>4240.946</v>
      </c>
      <c r="E55" s="122">
        <f>SUM(Données_mensuelles!E147:E149)</f>
        <v>4617.32264</v>
      </c>
      <c r="F55" s="122">
        <f>SUM(Données_mensuelles!F147:F149)</f>
        <v>58572.41564000001</v>
      </c>
      <c r="G55" s="2"/>
      <c r="H55" s="18"/>
    </row>
    <row r="56" spans="2:8" ht="15.75">
      <c r="B56" s="120">
        <v>40878</v>
      </c>
      <c r="C56" s="122">
        <f>SUM(Données_mensuelles!C150:C152)</f>
        <v>48519.8335</v>
      </c>
      <c r="D56" s="122">
        <f>SUM(Données_mensuelles!D150:D152)</f>
        <v>3862.8700000000003</v>
      </c>
      <c r="E56" s="122">
        <f>SUM(Données_mensuelles!E150:E152)</f>
        <v>5000.408</v>
      </c>
      <c r="F56" s="122">
        <f>SUM(Données_mensuelles!F150:F152)</f>
        <v>57383.1115</v>
      </c>
      <c r="G56" s="2"/>
      <c r="H56" s="18"/>
    </row>
    <row r="57" spans="2:8" ht="15.75">
      <c r="B57" s="120">
        <v>40969</v>
      </c>
      <c r="C57" s="122">
        <f>SUM(Données_mensuelles!C153:C155)</f>
        <v>55413.9865</v>
      </c>
      <c r="D57" s="122">
        <f>SUM(Données_mensuelles!D153:D155)</f>
        <v>3413.5509999999995</v>
      </c>
      <c r="E57" s="122">
        <f>SUM(Données_mensuelles!E153:E155)</f>
        <v>4578.732900000001</v>
      </c>
      <c r="F57" s="122">
        <f>SUM(Données_mensuelles!F153:F155)</f>
        <v>63406.270399999994</v>
      </c>
      <c r="H57" s="5"/>
    </row>
    <row r="58" spans="2:8" ht="15.7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4789.0206</v>
      </c>
      <c r="F58" s="122">
        <f>SUM(Données_mensuelles!F156:F158)</f>
        <v>64942.981600000014</v>
      </c>
      <c r="H58" s="5"/>
    </row>
    <row r="59" spans="2:8" ht="15.75">
      <c r="B59" s="120">
        <v>41153</v>
      </c>
      <c r="C59" s="122">
        <f>SUM(Données_mensuelles!C159:C161)</f>
        <v>50504.753</v>
      </c>
      <c r="D59" s="122">
        <f>SUM(Données_mensuelles!D159:D161)</f>
        <v>3941.3109999999997</v>
      </c>
      <c r="E59" s="122">
        <f>SUM(Données_mensuelles!E159:E161)</f>
        <v>3847.202</v>
      </c>
      <c r="F59" s="122">
        <f>SUM(Données_mensuelles!F159:F161)</f>
        <v>58293.265999999996</v>
      </c>
      <c r="H59" s="11"/>
    </row>
    <row r="60" spans="2:8" ht="15.75">
      <c r="B60" s="120">
        <v>41244</v>
      </c>
      <c r="C60" s="122">
        <f>SUM(Données_mensuelles!C162:C164)</f>
        <v>50185.365000000005</v>
      </c>
      <c r="D60" s="122">
        <f>SUM(Données_mensuelles!D162:D164)</f>
        <v>3811.044</v>
      </c>
      <c r="E60" s="122">
        <f>SUM(Données_mensuelles!E162:E164)</f>
        <v>3897.8529</v>
      </c>
      <c r="F60" s="122">
        <f>SUM(Données_mensuelles!F162:F164)</f>
        <v>57894.2619</v>
      </c>
      <c r="H60" s="11"/>
    </row>
    <row r="61" spans="2:8" ht="15.75">
      <c r="B61" s="120">
        <v>41334</v>
      </c>
      <c r="C61" s="122">
        <f>SUM(Données_mensuelles!C165:C167)</f>
        <v>51160.86200000001</v>
      </c>
      <c r="D61" s="122">
        <f>SUM(Données_mensuelles!D165:D167)</f>
        <v>3400.3599999999997</v>
      </c>
      <c r="E61" s="122">
        <f>SUM(Données_mensuelles!E165:E167)</f>
        <v>4054.2562</v>
      </c>
      <c r="F61" s="122">
        <f>SUM(Données_mensuelles!F165:F167)</f>
        <v>58615.478200000005</v>
      </c>
      <c r="H61" s="11"/>
    </row>
    <row r="62" spans="2:10" ht="15.75">
      <c r="B62" s="120">
        <v>41426</v>
      </c>
      <c r="C62" s="122">
        <f>SUM(Données_mensuelles!C168:C170)</f>
        <v>58353.801999999996</v>
      </c>
      <c r="D62" s="122">
        <f>SUM(Données_mensuelles!D168:D170)</f>
        <v>4313.583</v>
      </c>
      <c r="E62" s="122">
        <f>SUM(Données_mensuelles!E168:E170)</f>
        <v>3981.6255</v>
      </c>
      <c r="F62" s="122">
        <f>SUM(Données_mensuelles!F168:F170)</f>
        <v>66649.0105</v>
      </c>
      <c r="I62" s="11"/>
      <c r="J62" s="8"/>
    </row>
    <row r="63" spans="2:10" ht="15.75">
      <c r="B63" s="120">
        <v>41518</v>
      </c>
      <c r="C63" s="122">
        <f>SUM(Données_mensuelles!C171:C173)</f>
        <v>60852.677</v>
      </c>
      <c r="D63" s="122">
        <f>SUM(Données_mensuelles!D171:D173)</f>
        <v>3820.277</v>
      </c>
      <c r="E63" s="122">
        <f>SUM(Données_mensuelles!E171:E173)</f>
        <v>3613.9455</v>
      </c>
      <c r="F63" s="122">
        <f>SUM(Données_mensuelles!F171:F173)</f>
        <v>68286.8995</v>
      </c>
      <c r="H63" s="9"/>
      <c r="I63" s="11"/>
      <c r="J63" s="8"/>
    </row>
    <row r="64" spans="2:10" ht="15.75">
      <c r="B64" s="120">
        <v>41609</v>
      </c>
      <c r="C64" s="122">
        <f>SUM(Données_mensuelles!C174:C176)</f>
        <v>57032.537</v>
      </c>
      <c r="D64" s="122">
        <f>SUM(Données_mensuelles!D174:D176)</f>
        <v>3508.12</v>
      </c>
      <c r="E64" s="122">
        <f>SUM(Données_mensuelles!E174:E176)</f>
        <v>5198.9569</v>
      </c>
      <c r="F64" s="122">
        <f>SUM(Données_mensuelles!F174:F176)</f>
        <v>65739.6139</v>
      </c>
      <c r="I64" s="11"/>
      <c r="J64" s="8"/>
    </row>
    <row r="65" spans="2:10" ht="15.7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</v>
      </c>
      <c r="F65" s="122">
        <f>SUM(Données_mensuelles!F177:F179)</f>
        <v>69166.9015</v>
      </c>
      <c r="H65" s="8"/>
      <c r="I65" s="11"/>
      <c r="J65" s="8"/>
    </row>
    <row r="66" spans="2:10" ht="15.75">
      <c r="B66" s="120">
        <v>41791</v>
      </c>
      <c r="C66" s="122">
        <f>SUM(Données_mensuelles!C180:C182)</f>
        <v>59215.636999999995</v>
      </c>
      <c r="D66" s="122">
        <f>SUM(Données_mensuelles!D180:D182)</f>
        <v>4086.141</v>
      </c>
      <c r="E66" s="122">
        <f>SUM(Données_mensuelles!E180:E182)</f>
        <v>6867.488200000001</v>
      </c>
      <c r="F66" s="122">
        <f>SUM(Données_mensuelles!F180:F182)</f>
        <v>70169.26619999998</v>
      </c>
      <c r="H66" s="9"/>
      <c r="I66" s="11"/>
      <c r="J66" s="8"/>
    </row>
    <row r="67" spans="2:10" ht="15.75">
      <c r="B67" s="120">
        <v>41883</v>
      </c>
      <c r="C67" s="122">
        <f>SUM(Données_mensuelles!C183:C185)</f>
        <v>49539.818</v>
      </c>
      <c r="D67" s="122">
        <f>SUM(Données_mensuelles!D183:D185)</f>
        <v>3422.3700000000003</v>
      </c>
      <c r="E67" s="122">
        <f>SUM(Données_mensuelles!E183:E185)</f>
        <v>7394.9867</v>
      </c>
      <c r="F67" s="122">
        <f>SUM(Données_mensuelles!F183:F185)</f>
        <v>60357.1747</v>
      </c>
      <c r="H67" s="9"/>
      <c r="I67" s="11"/>
      <c r="J67" s="8"/>
    </row>
    <row r="68" spans="2:10" ht="15.7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6189.929700000001</v>
      </c>
      <c r="F68" s="122">
        <f>SUM(Données_mensuelles!F186:F188)</f>
        <v>65229.78970000001</v>
      </c>
      <c r="H68" s="9"/>
      <c r="I68" s="11"/>
      <c r="J68" s="8"/>
    </row>
    <row r="69" spans="2:10" ht="15.7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</v>
      </c>
      <c r="G69" s="23"/>
      <c r="H69" s="9"/>
      <c r="I69" s="11"/>
      <c r="J69" s="8"/>
    </row>
    <row r="70" spans="2:10" ht="15.75">
      <c r="B70" s="120">
        <v>42156</v>
      </c>
      <c r="C70" s="122">
        <f>SUM(Données_mensuelles!C192:C194)</f>
        <v>54324.368</v>
      </c>
      <c r="D70" s="122">
        <f>SUM(Données_mensuelles!D192:D194)</f>
        <v>4211.821</v>
      </c>
      <c r="E70" s="122">
        <f>SUM(Données_mensuelles!E192:E194)</f>
        <v>7133.6684000000005</v>
      </c>
      <c r="F70" s="122">
        <f>SUM(Données_mensuelles!F192:F194)</f>
        <v>65669.85740000001</v>
      </c>
      <c r="H70" s="9"/>
      <c r="I70" s="11"/>
      <c r="J70" s="8"/>
    </row>
    <row r="71" spans="2:10" ht="15.75">
      <c r="B71" s="120">
        <v>42248</v>
      </c>
      <c r="C71" s="122">
        <f>SUM(Données_mensuelles!C195:C197)</f>
        <v>54667.507</v>
      </c>
      <c r="D71" s="122">
        <f>SUM(Données_mensuelles!D195:D197)</f>
        <v>4613.272</v>
      </c>
      <c r="E71" s="122">
        <f>SUM(Données_mensuelles!E195:E197)</f>
        <v>4606.285999999999</v>
      </c>
      <c r="F71" s="122">
        <f>SUM(Données_mensuelles!F195:F197)</f>
        <v>63887.064999999995</v>
      </c>
      <c r="H71" s="9"/>
      <c r="I71" s="11"/>
      <c r="J71" s="8"/>
    </row>
    <row r="72" spans="2:10" ht="15.75">
      <c r="B72" s="120">
        <v>42339</v>
      </c>
      <c r="C72" s="122">
        <f>SUM(Données_mensuelles!C198:C200)</f>
        <v>54520.734</v>
      </c>
      <c r="D72" s="122">
        <f>SUM(Données_mensuelles!D198:D200)</f>
        <v>4059.6369999999997</v>
      </c>
      <c r="E72" s="122">
        <f>SUM(Données_mensuelles!E198:E200)</f>
        <v>4611.844</v>
      </c>
      <c r="F72" s="122">
        <f>SUM(Données_mensuelles!F198:F200)</f>
        <v>63192.21500000001</v>
      </c>
      <c r="H72" s="5"/>
      <c r="I72" s="11"/>
      <c r="J72" s="8"/>
    </row>
    <row r="73" spans="2:10" ht="15.75">
      <c r="B73" s="120">
        <v>42430</v>
      </c>
      <c r="C73" s="122">
        <f>SUM(Données_mensuelles!C201:C203)</f>
        <v>60828.577000000005</v>
      </c>
      <c r="D73" s="122">
        <f>SUM(Données_mensuelles!D201:D203)</f>
        <v>3040.985</v>
      </c>
      <c r="E73" s="122">
        <f>SUM(Données_mensuelles!E201:E203)</f>
        <v>5439.8954</v>
      </c>
      <c r="F73" s="122">
        <f>SUM(Données_mensuelles!F201:F203)</f>
        <v>69309.45740000001</v>
      </c>
      <c r="H73" s="5"/>
      <c r="I73" s="11"/>
      <c r="J73" s="8"/>
    </row>
    <row r="74" spans="2:10" ht="15.7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</v>
      </c>
      <c r="E74" s="122">
        <f>SUM(Données_mensuelles!E204:E206)</f>
        <v>4736.75784</v>
      </c>
      <c r="F74" s="122">
        <f>SUM(Données_mensuelles!F204:F206)</f>
        <v>74578.76784</v>
      </c>
      <c r="H74" s="5"/>
      <c r="I74" s="11"/>
      <c r="J74" s="8"/>
    </row>
    <row r="75" spans="2:10" ht="15.75">
      <c r="B75" s="120">
        <v>42614</v>
      </c>
      <c r="C75" s="122">
        <f>SUM(Données_mensuelles!C207:C209)</f>
        <v>62196.638999999996</v>
      </c>
      <c r="D75" s="122">
        <f>SUM(Données_mensuelles!D207:D209)</f>
        <v>4870.992</v>
      </c>
      <c r="E75" s="122">
        <f>SUM(Données_mensuelles!E207:E209)</f>
        <v>4774.60764</v>
      </c>
      <c r="F75" s="122">
        <f>SUM(Données_mensuelles!F207:F209)</f>
        <v>71842.23864</v>
      </c>
      <c r="G75" s="9"/>
      <c r="H75" s="5"/>
      <c r="I75" s="11"/>
      <c r="J75" s="8"/>
    </row>
    <row r="76" spans="2:10" ht="15.75">
      <c r="B76" s="120">
        <v>42705</v>
      </c>
      <c r="C76" s="122">
        <f>SUM(Données_mensuelles!C210:C212)</f>
        <v>60590.95900000001</v>
      </c>
      <c r="D76" s="122">
        <f>SUM(Données_mensuelles!D210:D212)</f>
        <v>4805.206</v>
      </c>
      <c r="E76" s="122">
        <f>SUM(Données_mensuelles!E210:E212)</f>
        <v>5736.9361</v>
      </c>
      <c r="F76" s="122">
        <f>SUM(Données_mensuelles!F210:F212)</f>
        <v>71133.1011</v>
      </c>
      <c r="G76" s="8"/>
      <c r="H76" s="5"/>
      <c r="I76" s="11"/>
      <c r="J76" s="8"/>
    </row>
    <row r="77" spans="2:10" ht="15.75">
      <c r="B77" s="120">
        <v>42795</v>
      </c>
      <c r="C77" s="122">
        <f>SUM(Données_mensuelles!C213:C215)</f>
        <v>55236.894</v>
      </c>
      <c r="D77" s="122">
        <f>SUM(Données_mensuelles!D213:D215)</f>
        <v>4492.407999999999</v>
      </c>
      <c r="E77" s="122">
        <f>SUM(Données_mensuelles!E213:E215)</f>
        <v>6330.98229</v>
      </c>
      <c r="F77" s="122">
        <f>SUM(Données_mensuelles!F213:F215)</f>
        <v>66060.28429000001</v>
      </c>
      <c r="H77" s="5"/>
      <c r="I77" s="11"/>
      <c r="J77" s="8"/>
    </row>
    <row r="78" spans="2:10" ht="15.7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</v>
      </c>
      <c r="F78" s="122">
        <f>SUM(Données_mensuelles!F216:F218)</f>
        <v>60010.17118</v>
      </c>
      <c r="H78" s="5"/>
      <c r="I78" s="11"/>
      <c r="J78" s="8"/>
    </row>
    <row r="79" spans="2:10" ht="15.75">
      <c r="B79" s="120">
        <v>42979</v>
      </c>
      <c r="C79" s="122">
        <v>48166.227</v>
      </c>
      <c r="D79" s="122">
        <v>4589.853</v>
      </c>
      <c r="E79" s="122">
        <v>5665.8223</v>
      </c>
      <c r="F79" s="121">
        <v>58421.902299999994</v>
      </c>
      <c r="G79" s="9"/>
      <c r="H79" s="5"/>
      <c r="I79" s="11"/>
      <c r="J79" s="8"/>
    </row>
    <row r="80" spans="2:10" ht="15.75">
      <c r="B80" s="120">
        <v>43070</v>
      </c>
      <c r="C80" s="122">
        <v>63381.032999999996</v>
      </c>
      <c r="D80" s="122">
        <v>4708.653</v>
      </c>
      <c r="E80" s="122">
        <v>5273.915440000001</v>
      </c>
      <c r="F80" s="121">
        <v>73363.60144</v>
      </c>
      <c r="G80" s="9"/>
      <c r="H80" s="5"/>
      <c r="I80" s="11"/>
      <c r="J80" s="8"/>
    </row>
    <row r="81" spans="2:10" ht="15.75">
      <c r="B81" s="120">
        <v>43160</v>
      </c>
      <c r="C81" s="122">
        <v>61410.23999999999</v>
      </c>
      <c r="D81" s="122">
        <v>4599.505</v>
      </c>
      <c r="E81" s="122">
        <v>6521.607</v>
      </c>
      <c r="F81" s="121">
        <v>72531.352</v>
      </c>
      <c r="G81" s="9"/>
      <c r="H81" s="9"/>
      <c r="I81" s="11"/>
      <c r="J81" s="8"/>
    </row>
    <row r="82" spans="2:10" ht="15.75">
      <c r="B82" s="120">
        <v>43252</v>
      </c>
      <c r="C82" s="122">
        <v>71325.8669</v>
      </c>
      <c r="D82" s="122">
        <v>4219.958</v>
      </c>
      <c r="E82" s="122">
        <v>5610.96832</v>
      </c>
      <c r="F82" s="121">
        <v>81156.79322</v>
      </c>
      <c r="H82" s="5"/>
      <c r="I82" s="11"/>
      <c r="J82" s="8"/>
    </row>
    <row r="83" spans="2:10" ht="15.75">
      <c r="B83" s="120">
        <v>43344</v>
      </c>
      <c r="C83" s="122">
        <v>69609.6325</v>
      </c>
      <c r="D83" s="122">
        <v>4893.137000000001</v>
      </c>
      <c r="E83" s="122">
        <v>5575.502639999999</v>
      </c>
      <c r="F83" s="121">
        <v>80078.27214</v>
      </c>
      <c r="G83" s="9"/>
      <c r="H83" s="15"/>
      <c r="I83" s="11"/>
      <c r="J83" s="8"/>
    </row>
    <row r="84" spans="2:10" ht="15.75">
      <c r="B84" s="120">
        <v>43435</v>
      </c>
      <c r="C84" s="122">
        <v>70601.63200000001</v>
      </c>
      <c r="D84" s="122">
        <v>5062.91</v>
      </c>
      <c r="E84" s="122">
        <v>6162.4018399999995</v>
      </c>
      <c r="F84" s="121">
        <v>81826.94384</v>
      </c>
      <c r="G84" s="9"/>
      <c r="H84" s="15"/>
      <c r="I84" s="11"/>
      <c r="J84" s="8"/>
    </row>
    <row r="85" spans="2:10" ht="15.7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ht="15.75">
      <c r="B86" s="120">
        <v>43617</v>
      </c>
      <c r="C86" s="122">
        <v>71816.956</v>
      </c>
      <c r="D86" s="122">
        <v>4793.929</v>
      </c>
      <c r="E86" s="122">
        <v>7720.593439999999</v>
      </c>
      <c r="F86" s="121">
        <v>84331.47844</v>
      </c>
      <c r="G86" s="9"/>
      <c r="H86" s="15"/>
      <c r="I86" s="11"/>
      <c r="J86" s="8"/>
    </row>
    <row r="87" spans="2:10" ht="15.75">
      <c r="B87" s="120">
        <v>43709</v>
      </c>
      <c r="C87" s="122">
        <f>Données_mensuelles!C245+Données_mensuelles!C244+Données_mensuelles!C243</f>
        <v>74397.2205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6502.94587</v>
      </c>
      <c r="F87" s="122">
        <f>Données_mensuelles!F245+Données_mensuelles!F244+Données_mensuelles!F243</f>
        <v>86422.36037000001</v>
      </c>
      <c r="G87" s="9"/>
      <c r="H87" s="15"/>
      <c r="I87" s="11"/>
      <c r="J87" s="8"/>
    </row>
    <row r="88" spans="2:10" ht="15.75">
      <c r="B88" s="120">
        <v>43800</v>
      </c>
      <c r="C88" s="122">
        <v>71648.015</v>
      </c>
      <c r="D88" s="122">
        <v>4377.1810000000005</v>
      </c>
      <c r="E88" s="122">
        <v>8302.9102</v>
      </c>
      <c r="F88" s="121">
        <v>84328.10620000001</v>
      </c>
      <c r="H88" s="15"/>
      <c r="I88" s="11"/>
      <c r="J88" s="8"/>
    </row>
    <row r="89" spans="2:10" ht="15.75">
      <c r="B89" s="120">
        <v>43891</v>
      </c>
      <c r="C89" s="177">
        <v>73277.655</v>
      </c>
      <c r="D89" s="122">
        <v>4924.539000000001</v>
      </c>
      <c r="E89" s="122">
        <v>7221.4556</v>
      </c>
      <c r="F89" s="176">
        <v>85423.6496</v>
      </c>
      <c r="H89" s="15"/>
      <c r="I89" s="11"/>
      <c r="J89" s="8"/>
    </row>
    <row r="90" spans="2:10" ht="15.75">
      <c r="B90" s="118"/>
      <c r="C90" s="57"/>
      <c r="D90" s="58"/>
      <c r="E90" s="58"/>
      <c r="F90" s="56"/>
      <c r="H90" s="15"/>
      <c r="I90" s="11"/>
      <c r="J90" s="8"/>
    </row>
    <row r="91" spans="2:10" ht="15.75">
      <c r="B91" s="118"/>
      <c r="C91" s="57"/>
      <c r="D91" s="58"/>
      <c r="E91" s="58"/>
      <c r="F91" s="56"/>
      <c r="H91" s="15"/>
      <c r="I91" s="11"/>
      <c r="J91" s="8"/>
    </row>
    <row r="92" spans="2:10" ht="15.75">
      <c r="B92" s="118"/>
      <c r="C92" s="57"/>
      <c r="D92" s="58"/>
      <c r="E92" s="58"/>
      <c r="F92" s="56"/>
      <c r="H92" s="15"/>
      <c r="I92" s="11"/>
      <c r="J92" s="8"/>
    </row>
    <row r="93" spans="2:10" ht="15.75">
      <c r="B93" s="118"/>
      <c r="C93" s="57"/>
      <c r="D93" s="58"/>
      <c r="E93" s="58"/>
      <c r="F93" s="56"/>
      <c r="H93" s="9"/>
      <c r="I93" s="11"/>
      <c r="J93" s="8"/>
    </row>
    <row r="94" spans="2:10" ht="15.75">
      <c r="B94" s="118"/>
      <c r="C94" s="57"/>
      <c r="D94" s="58"/>
      <c r="E94" s="58"/>
      <c r="F94" s="56"/>
      <c r="H94" s="9"/>
      <c r="I94" s="11"/>
      <c r="J94" s="8"/>
    </row>
    <row r="95" spans="2:10" ht="15.75">
      <c r="B95" s="118"/>
      <c r="C95" s="57"/>
      <c r="D95" s="58"/>
      <c r="E95" s="58"/>
      <c r="F95" s="56"/>
      <c r="H95" s="17"/>
      <c r="I95" s="11"/>
      <c r="J95" s="8"/>
    </row>
    <row r="96" spans="2:10" ht="15.75">
      <c r="B96" s="118"/>
      <c r="C96" s="57"/>
      <c r="D96" s="58"/>
      <c r="E96" s="58"/>
      <c r="F96" s="56"/>
      <c r="H96" s="17"/>
      <c r="I96" s="11"/>
      <c r="J96" s="8"/>
    </row>
    <row r="97" spans="2:10" ht="15.75">
      <c r="B97" s="118"/>
      <c r="C97" s="57"/>
      <c r="D97" s="58"/>
      <c r="E97" s="58"/>
      <c r="F97" s="56"/>
      <c r="H97" s="17"/>
      <c r="I97" s="11"/>
      <c r="J97" s="8"/>
    </row>
    <row r="98" spans="2:10" ht="15.75">
      <c r="B98" s="118"/>
      <c r="C98" s="57"/>
      <c r="D98" s="58"/>
      <c r="E98" s="58"/>
      <c r="F98" s="56"/>
      <c r="H98" s="17"/>
      <c r="I98" s="11"/>
      <c r="J98" s="8"/>
    </row>
    <row r="99" spans="2:10" ht="15.75">
      <c r="B99" s="118"/>
      <c r="C99" s="57"/>
      <c r="D99" s="58"/>
      <c r="E99" s="58"/>
      <c r="F99" s="56"/>
      <c r="H99" s="17"/>
      <c r="I99" s="11"/>
      <c r="J99" s="8"/>
    </row>
    <row r="100" spans="2:10" ht="15.75">
      <c r="B100" s="118"/>
      <c r="C100" s="57"/>
      <c r="D100" s="58"/>
      <c r="E100" s="58"/>
      <c r="F100" s="56"/>
      <c r="H100" s="17"/>
      <c r="I100" s="11"/>
      <c r="J100" s="8"/>
    </row>
    <row r="101" spans="2:10" ht="15.75">
      <c r="B101" s="118"/>
      <c r="C101" s="57"/>
      <c r="D101" s="58"/>
      <c r="E101" s="58"/>
      <c r="F101" s="56"/>
      <c r="H101" s="17"/>
      <c r="I101" s="11"/>
      <c r="J101" s="8"/>
    </row>
    <row r="102" spans="2:10" ht="15.75">
      <c r="B102" s="118"/>
      <c r="C102" s="57"/>
      <c r="D102" s="58"/>
      <c r="E102" s="58"/>
      <c r="F102" s="56"/>
      <c r="H102" s="17"/>
      <c r="I102" s="11"/>
      <c r="J102" s="8"/>
    </row>
    <row r="103" spans="2:10" ht="15.75">
      <c r="B103" s="118"/>
      <c r="C103" s="57"/>
      <c r="D103" s="58"/>
      <c r="E103" s="58"/>
      <c r="F103" s="56"/>
      <c r="H103" s="17"/>
      <c r="I103" s="11"/>
      <c r="J103" s="8"/>
    </row>
    <row r="104" spans="2:10" ht="15.75">
      <c r="B104" s="118"/>
      <c r="C104" s="57"/>
      <c r="D104" s="58"/>
      <c r="E104" s="58"/>
      <c r="F104" s="56"/>
      <c r="H104" s="17"/>
      <c r="I104" s="11"/>
      <c r="J104" s="8"/>
    </row>
    <row r="105" spans="2:10" ht="15.75">
      <c r="B105" s="118"/>
      <c r="C105" s="57"/>
      <c r="D105" s="58"/>
      <c r="E105" s="58"/>
      <c r="F105" s="56"/>
      <c r="H105" s="17"/>
      <c r="I105" s="11"/>
      <c r="J105" s="8"/>
    </row>
    <row r="106" spans="2:10" ht="15.75">
      <c r="B106" s="118"/>
      <c r="C106" s="57"/>
      <c r="D106" s="58"/>
      <c r="E106" s="58"/>
      <c r="F106" s="56"/>
      <c r="H106" s="17"/>
      <c r="I106" s="11"/>
      <c r="J106" s="8"/>
    </row>
    <row r="107" spans="2:10" ht="15.75">
      <c r="B107" s="118"/>
      <c r="C107" s="57"/>
      <c r="D107" s="58"/>
      <c r="E107" s="58"/>
      <c r="F107" s="56"/>
      <c r="H107" s="17"/>
      <c r="I107" s="11"/>
      <c r="J107" s="8"/>
    </row>
    <row r="108" spans="2:10" ht="15.75">
      <c r="B108" s="118"/>
      <c r="C108" s="57"/>
      <c r="D108" s="58"/>
      <c r="E108" s="58"/>
      <c r="F108" s="56"/>
      <c r="H108" s="17"/>
      <c r="I108" s="11"/>
      <c r="J108" s="8"/>
    </row>
    <row r="109" spans="2:10" ht="15.75">
      <c r="B109" s="118"/>
      <c r="C109" s="57"/>
      <c r="D109" s="58"/>
      <c r="E109" s="58"/>
      <c r="F109" s="56"/>
      <c r="H109" s="15"/>
      <c r="I109" s="11"/>
      <c r="J109" s="8"/>
    </row>
    <row r="110" spans="2:10" ht="15.75">
      <c r="B110" s="118"/>
      <c r="C110" s="57"/>
      <c r="D110" s="58"/>
      <c r="E110" s="58"/>
      <c r="F110" s="56"/>
      <c r="H110" s="17"/>
      <c r="I110" s="11"/>
      <c r="J110" s="8"/>
    </row>
    <row r="111" spans="2:10" ht="15.75">
      <c r="B111" s="118"/>
      <c r="C111" s="57"/>
      <c r="D111" s="58"/>
      <c r="E111" s="58"/>
      <c r="F111" s="56"/>
      <c r="H111" s="17"/>
      <c r="I111" s="11"/>
      <c r="J111" s="8"/>
    </row>
    <row r="112" spans="2:10" ht="15.75">
      <c r="B112" s="118"/>
      <c r="C112" s="57"/>
      <c r="D112" s="58"/>
      <c r="E112" s="58"/>
      <c r="F112" s="56"/>
      <c r="H112" s="17"/>
      <c r="I112" s="11"/>
      <c r="J112" s="8"/>
    </row>
    <row r="113" spans="2:10" ht="15.75">
      <c r="B113" s="118"/>
      <c r="C113" s="57"/>
      <c r="D113" s="58"/>
      <c r="E113" s="58"/>
      <c r="F113" s="56"/>
      <c r="H113" s="17"/>
      <c r="I113" s="11"/>
      <c r="J113" s="8"/>
    </row>
    <row r="114" spans="2:10" ht="15.75">
      <c r="B114" s="118"/>
      <c r="C114" s="57"/>
      <c r="D114" s="58"/>
      <c r="E114" s="58"/>
      <c r="F114" s="56"/>
      <c r="H114" s="9"/>
      <c r="I114" s="11"/>
      <c r="J114" s="8"/>
    </row>
    <row r="115" spans="2:10" ht="15.75">
      <c r="B115" s="118"/>
      <c r="C115" s="57"/>
      <c r="D115" s="58"/>
      <c r="E115" s="58"/>
      <c r="F115" s="56"/>
      <c r="H115" s="17"/>
      <c r="I115" s="11"/>
      <c r="J115" s="8"/>
    </row>
    <row r="116" spans="2:10" ht="15.75">
      <c r="B116" s="118"/>
      <c r="C116" s="57"/>
      <c r="D116" s="58"/>
      <c r="E116" s="58"/>
      <c r="F116" s="56"/>
      <c r="H116" s="17"/>
      <c r="I116" s="11"/>
      <c r="J116" s="8"/>
    </row>
    <row r="117" spans="2:10" ht="15.75">
      <c r="B117" s="118"/>
      <c r="C117" s="57"/>
      <c r="D117" s="58"/>
      <c r="E117" s="58"/>
      <c r="F117" s="56"/>
      <c r="H117" s="17"/>
      <c r="I117" s="11"/>
      <c r="J117" s="8"/>
    </row>
    <row r="118" spans="2:10" ht="15.75">
      <c r="B118" s="118"/>
      <c r="C118" s="57"/>
      <c r="D118" s="58"/>
      <c r="E118" s="58"/>
      <c r="F118" s="56"/>
      <c r="H118" s="17"/>
      <c r="I118" s="11"/>
      <c r="J118" s="8"/>
    </row>
    <row r="119" spans="2:10" ht="15.75">
      <c r="B119" s="118"/>
      <c r="C119" s="57"/>
      <c r="D119" s="58"/>
      <c r="E119" s="58"/>
      <c r="F119" s="56"/>
      <c r="H119" s="17"/>
      <c r="I119" s="11"/>
      <c r="J119" s="8"/>
    </row>
    <row r="120" spans="2:10" ht="15.75">
      <c r="B120" s="118"/>
      <c r="C120" s="57"/>
      <c r="D120" s="58"/>
      <c r="E120" s="58"/>
      <c r="F120" s="56"/>
      <c r="H120" s="17"/>
      <c r="I120" s="11"/>
      <c r="J120" s="8"/>
    </row>
    <row r="121" spans="2:10" ht="15.75">
      <c r="B121" s="118"/>
      <c r="C121" s="57"/>
      <c r="D121" s="58"/>
      <c r="E121" s="58"/>
      <c r="F121" s="56"/>
      <c r="H121" s="17"/>
      <c r="I121" s="11"/>
      <c r="J121" s="8"/>
    </row>
    <row r="122" spans="2:10" ht="15.75">
      <c r="B122" s="118"/>
      <c r="C122" s="57"/>
      <c r="D122" s="58"/>
      <c r="E122" s="58"/>
      <c r="F122" s="56"/>
      <c r="H122" s="17"/>
      <c r="I122" s="11"/>
      <c r="J122" s="8"/>
    </row>
    <row r="123" spans="2:10" ht="15.75">
      <c r="B123" s="118"/>
      <c r="C123" s="57"/>
      <c r="D123" s="58"/>
      <c r="E123" s="58"/>
      <c r="F123" s="56"/>
      <c r="H123" s="17"/>
      <c r="I123" s="11"/>
      <c r="J123" s="8"/>
    </row>
    <row r="124" spans="2:10" ht="15.75">
      <c r="B124" s="118"/>
      <c r="C124" s="57"/>
      <c r="D124" s="58"/>
      <c r="E124" s="58"/>
      <c r="F124" s="56"/>
      <c r="H124" s="19"/>
      <c r="I124" s="11"/>
      <c r="J124" s="8"/>
    </row>
    <row r="125" spans="2:10" ht="15.75" customHeight="1">
      <c r="B125" s="118"/>
      <c r="C125" s="57"/>
      <c r="D125" s="58"/>
      <c r="E125" s="58"/>
      <c r="F125" s="56"/>
      <c r="H125" s="19"/>
      <c r="I125" s="11"/>
      <c r="J125" s="8"/>
    </row>
    <row r="126" spans="2:10" ht="15.75">
      <c r="B126" s="118"/>
      <c r="C126" s="57"/>
      <c r="D126" s="58"/>
      <c r="E126" s="58"/>
      <c r="F126" s="56"/>
      <c r="H126" s="19"/>
      <c r="I126" s="11"/>
      <c r="J126" s="8"/>
    </row>
    <row r="127" spans="2:10" ht="15.75">
      <c r="B127" s="118"/>
      <c r="C127" s="68"/>
      <c r="D127" s="58"/>
      <c r="E127" s="58"/>
      <c r="F127" s="56"/>
      <c r="H127" s="19"/>
      <c r="I127" s="11"/>
      <c r="J127" s="8"/>
    </row>
    <row r="128" spans="2:10" ht="15.75">
      <c r="B128" s="118"/>
      <c r="C128" s="68"/>
      <c r="D128" s="58"/>
      <c r="E128" s="58"/>
      <c r="F128" s="56"/>
      <c r="H128" s="19"/>
      <c r="I128" s="11"/>
      <c r="J128" s="8"/>
    </row>
    <row r="129" spans="2:10" ht="15.75">
      <c r="B129" s="118"/>
      <c r="C129" s="68"/>
      <c r="D129" s="58"/>
      <c r="E129" s="58"/>
      <c r="F129" s="56"/>
      <c r="H129" s="19"/>
      <c r="I129" s="11"/>
      <c r="J129" s="8"/>
    </row>
    <row r="130" spans="2:10" ht="15.75">
      <c r="B130" s="118"/>
      <c r="C130" s="68"/>
      <c r="D130" s="58"/>
      <c r="E130" s="58"/>
      <c r="F130" s="56"/>
      <c r="H130" s="19"/>
      <c r="I130" s="11"/>
      <c r="J130" s="8"/>
    </row>
    <row r="131" spans="2:10" ht="15.75">
      <c r="B131" s="118"/>
      <c r="C131" s="68"/>
      <c r="D131" s="58"/>
      <c r="E131" s="58"/>
      <c r="F131" s="56"/>
      <c r="H131" s="19"/>
      <c r="I131" s="11"/>
      <c r="J131" s="8"/>
    </row>
    <row r="132" spans="2:10" ht="15.75">
      <c r="B132" s="118"/>
      <c r="C132" s="68"/>
      <c r="D132" s="58"/>
      <c r="E132" s="58"/>
      <c r="F132" s="56"/>
      <c r="H132" s="19"/>
      <c r="I132" s="11"/>
      <c r="J132" s="8"/>
    </row>
    <row r="133" spans="2:10" ht="15.75">
      <c r="B133" s="118"/>
      <c r="C133" s="68"/>
      <c r="D133" s="58"/>
      <c r="E133" s="58"/>
      <c r="F133" s="56"/>
      <c r="H133" s="19"/>
      <c r="I133" s="11"/>
      <c r="J133" s="8"/>
    </row>
    <row r="134" spans="2:10" ht="15.75">
      <c r="B134" s="118"/>
      <c r="C134" s="72"/>
      <c r="D134" s="58"/>
      <c r="E134" s="72"/>
      <c r="F134" s="51"/>
      <c r="H134" s="19"/>
      <c r="I134" s="11"/>
      <c r="J134" s="8"/>
    </row>
    <row r="135" spans="2:10" ht="15.75">
      <c r="B135" s="118"/>
      <c r="C135" s="77"/>
      <c r="D135" s="32"/>
      <c r="E135" s="43"/>
      <c r="F135" s="51"/>
      <c r="H135" s="19"/>
      <c r="I135" s="11"/>
      <c r="J135" s="8"/>
    </row>
    <row r="136" spans="2:10" ht="15.75">
      <c r="B136" s="118"/>
      <c r="C136" s="77"/>
      <c r="D136" s="32"/>
      <c r="E136" s="43"/>
      <c r="F136" s="51"/>
      <c r="H136" s="19"/>
      <c r="I136" s="11"/>
      <c r="J136" s="8"/>
    </row>
    <row r="137" spans="2:10" ht="15.75">
      <c r="B137" s="118"/>
      <c r="C137" s="77"/>
      <c r="D137" s="32"/>
      <c r="E137" s="43"/>
      <c r="F137" s="51"/>
      <c r="H137" s="19"/>
      <c r="I137" s="11"/>
      <c r="J137" s="8"/>
    </row>
    <row r="138" spans="2:10" ht="15.75">
      <c r="B138" s="118"/>
      <c r="C138" s="77"/>
      <c r="D138" s="32"/>
      <c r="E138" s="43"/>
      <c r="F138" s="51"/>
      <c r="H138" s="19"/>
      <c r="I138" s="11"/>
      <c r="J138" s="8"/>
    </row>
    <row r="139" spans="2:10" ht="15.75">
      <c r="B139" s="118"/>
      <c r="C139" s="77"/>
      <c r="D139" s="32"/>
      <c r="E139" s="43"/>
      <c r="F139" s="51"/>
      <c r="H139" s="19"/>
      <c r="I139" s="11"/>
      <c r="J139" s="8"/>
    </row>
    <row r="140" spans="2:10" ht="15.75">
      <c r="B140" s="118"/>
      <c r="C140" s="68"/>
      <c r="D140" s="58"/>
      <c r="E140" s="58"/>
      <c r="F140" s="51"/>
      <c r="H140" s="19"/>
      <c r="I140" s="11"/>
      <c r="J140" s="8"/>
    </row>
    <row r="141" spans="2:10" ht="15.75">
      <c r="B141" s="118"/>
      <c r="C141" s="72"/>
      <c r="D141" s="43"/>
      <c r="E141" s="58"/>
      <c r="F141" s="51"/>
      <c r="H141" s="19"/>
      <c r="I141" s="11"/>
      <c r="J141" s="8"/>
    </row>
    <row r="142" spans="2:10" ht="15.75">
      <c r="B142" s="118"/>
      <c r="C142" s="107"/>
      <c r="D142" s="43"/>
      <c r="E142" s="58"/>
      <c r="F142" s="51"/>
      <c r="H142" s="19"/>
      <c r="I142" s="11"/>
      <c r="J142" s="8"/>
    </row>
    <row r="143" spans="2:10" ht="15.75">
      <c r="B143" s="118"/>
      <c r="C143" s="107"/>
      <c r="D143" s="43"/>
      <c r="E143" s="58"/>
      <c r="F143" s="51"/>
      <c r="H143" s="19"/>
      <c r="I143" s="11"/>
      <c r="J143" s="8"/>
    </row>
    <row r="144" spans="2:10" ht="15.75">
      <c r="B144" s="118"/>
      <c r="C144" s="107"/>
      <c r="D144" s="43"/>
      <c r="E144" s="58"/>
      <c r="F144" s="51"/>
      <c r="H144" s="19"/>
      <c r="I144" s="11"/>
      <c r="J144" s="8"/>
    </row>
    <row r="145" spans="2:10" ht="15.75">
      <c r="B145" s="118"/>
      <c r="C145" s="107"/>
      <c r="D145" s="43"/>
      <c r="E145" s="58"/>
      <c r="F145" s="51"/>
      <c r="H145" s="19"/>
      <c r="I145" s="11"/>
      <c r="J145" s="8"/>
    </row>
    <row r="146" spans="2:10" ht="15.75">
      <c r="B146" s="118"/>
      <c r="C146" s="107"/>
      <c r="D146" s="43"/>
      <c r="E146" s="58"/>
      <c r="F146" s="51"/>
      <c r="H146" s="19"/>
      <c r="I146" s="11"/>
      <c r="J146" s="8"/>
    </row>
    <row r="147" spans="2:10" ht="15.75">
      <c r="B147" s="118"/>
      <c r="C147" s="107"/>
      <c r="D147" s="43"/>
      <c r="E147" s="58"/>
      <c r="F147" s="51"/>
      <c r="H147" s="19"/>
      <c r="I147" s="11"/>
      <c r="J147" s="8"/>
    </row>
    <row r="148" spans="2:10" ht="15.75">
      <c r="B148" s="118"/>
      <c r="C148" s="107"/>
      <c r="D148" s="43"/>
      <c r="E148" s="58"/>
      <c r="F148" s="51"/>
      <c r="H148" s="19"/>
      <c r="I148" s="11"/>
      <c r="J148" s="8"/>
    </row>
    <row r="149" spans="2:10" ht="15.75">
      <c r="B149" s="118"/>
      <c r="C149" s="107"/>
      <c r="D149" s="43"/>
      <c r="E149" s="58"/>
      <c r="F149" s="51"/>
      <c r="H149" s="19"/>
      <c r="I149" s="11"/>
      <c r="J149" s="8"/>
    </row>
    <row r="150" spans="2:10" ht="15.75">
      <c r="B150" s="118"/>
      <c r="C150" s="107"/>
      <c r="D150" s="43"/>
      <c r="E150" s="58"/>
      <c r="F150" s="51"/>
      <c r="H150" s="19"/>
      <c r="I150" s="11"/>
      <c r="J150" s="8"/>
    </row>
    <row r="151" spans="2:10" ht="15.75">
      <c r="B151" s="118"/>
      <c r="C151" s="107"/>
      <c r="D151" s="43"/>
      <c r="E151" s="58"/>
      <c r="F151" s="51"/>
      <c r="H151" s="19"/>
      <c r="I151" s="11"/>
      <c r="J151" s="8"/>
    </row>
    <row r="152" spans="2:10" ht="15.75">
      <c r="B152" s="118"/>
      <c r="C152" s="107"/>
      <c r="D152" s="43"/>
      <c r="E152" s="58"/>
      <c r="F152" s="51"/>
      <c r="H152" s="19"/>
      <c r="I152" s="11"/>
      <c r="J152" s="8"/>
    </row>
    <row r="153" spans="2:10" ht="15.75">
      <c r="B153" s="118"/>
      <c r="C153" s="107"/>
      <c r="D153" s="43"/>
      <c r="E153" s="58"/>
      <c r="F153" s="51"/>
      <c r="H153" s="19"/>
      <c r="I153" s="11"/>
      <c r="J153" s="8"/>
    </row>
    <row r="154" spans="2:10" ht="15.75">
      <c r="B154" s="118"/>
      <c r="C154" s="107"/>
      <c r="D154" s="43"/>
      <c r="E154" s="58"/>
      <c r="F154" s="51"/>
      <c r="H154" s="19"/>
      <c r="I154" s="11"/>
      <c r="J154" s="8"/>
    </row>
    <row r="155" spans="2:10" ht="15.75">
      <c r="B155" s="118"/>
      <c r="C155" s="107"/>
      <c r="D155" s="43"/>
      <c r="E155" s="58"/>
      <c r="F155" s="51"/>
      <c r="H155" s="19"/>
      <c r="I155" s="11"/>
      <c r="J155" s="8"/>
    </row>
    <row r="156" spans="2:10" ht="15.75">
      <c r="B156" s="118"/>
      <c r="C156" s="107"/>
      <c r="D156" s="43"/>
      <c r="E156" s="58"/>
      <c r="F156" s="51"/>
      <c r="H156" s="19"/>
      <c r="I156" s="11"/>
      <c r="J156" s="8"/>
    </row>
    <row r="157" spans="2:10" ht="15.75">
      <c r="B157" s="118"/>
      <c r="C157" s="107"/>
      <c r="D157" s="43"/>
      <c r="E157" s="58"/>
      <c r="F157" s="51"/>
      <c r="H157" s="19"/>
      <c r="I157" s="11"/>
      <c r="J157" s="8"/>
    </row>
    <row r="158" spans="2:10" ht="15.75">
      <c r="B158" s="118"/>
      <c r="C158" s="107"/>
      <c r="D158" s="43"/>
      <c r="E158" s="58"/>
      <c r="F158" s="51"/>
      <c r="H158" s="19"/>
      <c r="I158" s="11"/>
      <c r="J158" s="8"/>
    </row>
    <row r="159" spans="2:10" ht="15.75">
      <c r="B159" s="118"/>
      <c r="C159" s="107"/>
      <c r="D159" s="43"/>
      <c r="E159" s="58"/>
      <c r="F159" s="51"/>
      <c r="H159" s="19"/>
      <c r="I159" s="11"/>
      <c r="J159" s="8"/>
    </row>
    <row r="160" spans="2:10" ht="15.75">
      <c r="B160" s="118"/>
      <c r="C160" s="107"/>
      <c r="D160" s="43"/>
      <c r="E160" s="58"/>
      <c r="F160" s="51"/>
      <c r="H160" s="19"/>
      <c r="I160" s="11"/>
      <c r="J160" s="8"/>
    </row>
    <row r="161" spans="2:10" ht="15.75">
      <c r="B161" s="118"/>
      <c r="C161" s="107"/>
      <c r="D161" s="43"/>
      <c r="E161" s="58"/>
      <c r="F161" s="51"/>
      <c r="H161" s="19"/>
      <c r="I161" s="11"/>
      <c r="J161" s="8"/>
    </row>
    <row r="162" spans="2:10" ht="15.75">
      <c r="B162" s="118"/>
      <c r="C162" s="107"/>
      <c r="D162" s="43"/>
      <c r="E162" s="58"/>
      <c r="F162" s="51"/>
      <c r="H162" s="19"/>
      <c r="I162" s="11"/>
      <c r="J162" s="8"/>
    </row>
    <row r="163" spans="2:10" ht="15.75">
      <c r="B163" s="118"/>
      <c r="C163" s="107"/>
      <c r="D163" s="43"/>
      <c r="E163" s="58"/>
      <c r="F163" s="51"/>
      <c r="H163" s="19"/>
      <c r="I163" s="11"/>
      <c r="J163" s="8"/>
    </row>
    <row r="164" spans="2:10" ht="15.75">
      <c r="B164" s="118"/>
      <c r="C164" s="107"/>
      <c r="D164" s="43"/>
      <c r="E164" s="58"/>
      <c r="F164" s="51"/>
      <c r="H164" s="19"/>
      <c r="I164" s="11"/>
      <c r="J164" s="8"/>
    </row>
    <row r="165" spans="2:10" ht="15.75">
      <c r="B165" s="118"/>
      <c r="C165" s="107"/>
      <c r="D165" s="43"/>
      <c r="E165" s="58"/>
      <c r="F165" s="51"/>
      <c r="H165" s="19"/>
      <c r="I165" s="11"/>
      <c r="J165" s="8"/>
    </row>
    <row r="166" spans="2:10" ht="15.75">
      <c r="B166" s="118"/>
      <c r="C166" s="107"/>
      <c r="D166" s="43"/>
      <c r="E166" s="58"/>
      <c r="F166" s="51"/>
      <c r="H166" s="19"/>
      <c r="I166" s="11"/>
      <c r="J166" s="8"/>
    </row>
    <row r="167" spans="2:10" ht="15.75">
      <c r="B167" s="118"/>
      <c r="C167" s="107"/>
      <c r="D167" s="43"/>
      <c r="E167" s="58"/>
      <c r="F167" s="51"/>
      <c r="H167" s="19"/>
      <c r="I167" s="11"/>
      <c r="J167" s="8"/>
    </row>
    <row r="168" spans="2:10" ht="15.75">
      <c r="B168" s="118"/>
      <c r="C168" s="107"/>
      <c r="D168" s="43"/>
      <c r="E168" s="58"/>
      <c r="F168" s="51"/>
      <c r="H168" s="19"/>
      <c r="I168" s="11"/>
      <c r="J168" s="8"/>
    </row>
    <row r="169" spans="2:10" ht="15.75">
      <c r="B169" s="118"/>
      <c r="C169" s="107"/>
      <c r="D169" s="43"/>
      <c r="E169" s="58"/>
      <c r="F169" s="51"/>
      <c r="H169" s="19"/>
      <c r="I169" s="11"/>
      <c r="J169" s="8"/>
    </row>
    <row r="170" spans="2:10" ht="15.75">
      <c r="B170" s="118"/>
      <c r="C170" s="107"/>
      <c r="D170" s="43"/>
      <c r="E170" s="58"/>
      <c r="F170" s="51"/>
      <c r="H170" s="19"/>
      <c r="I170" s="11"/>
      <c r="J170" s="8"/>
    </row>
    <row r="171" spans="2:10" ht="15.75">
      <c r="B171" s="118"/>
      <c r="C171" s="107"/>
      <c r="D171" s="43"/>
      <c r="E171" s="58"/>
      <c r="F171" s="51"/>
      <c r="H171" s="19"/>
      <c r="I171" s="11"/>
      <c r="J171" s="8"/>
    </row>
    <row r="172" spans="2:10" ht="15.75">
      <c r="B172" s="118"/>
      <c r="C172" s="107"/>
      <c r="D172" s="43"/>
      <c r="E172" s="58"/>
      <c r="F172" s="51"/>
      <c r="H172" s="19"/>
      <c r="I172" s="11"/>
      <c r="J172" s="8"/>
    </row>
    <row r="173" spans="2:10" ht="15.75">
      <c r="B173" s="118"/>
      <c r="C173" s="107"/>
      <c r="D173" s="43"/>
      <c r="E173" s="58"/>
      <c r="F173" s="51"/>
      <c r="H173" s="19"/>
      <c r="I173" s="11"/>
      <c r="J173" s="8"/>
    </row>
    <row r="174" spans="2:10" ht="15.75">
      <c r="B174" s="118"/>
      <c r="C174" s="107"/>
      <c r="D174" s="43"/>
      <c r="E174" s="58"/>
      <c r="F174" s="51"/>
      <c r="H174" s="19"/>
      <c r="I174" s="11"/>
      <c r="J174" s="8"/>
    </row>
    <row r="175" spans="2:10" ht="15.75">
      <c r="B175" s="118"/>
      <c r="C175" s="107"/>
      <c r="D175" s="43"/>
      <c r="E175" s="58"/>
      <c r="F175" s="51"/>
      <c r="H175" s="19"/>
      <c r="I175" s="11"/>
      <c r="J175" s="8"/>
    </row>
    <row r="176" spans="2:10" ht="15.75">
      <c r="B176" s="118"/>
      <c r="C176" s="107"/>
      <c r="D176" s="43"/>
      <c r="E176" s="58"/>
      <c r="F176" s="51"/>
      <c r="H176" s="19"/>
      <c r="I176" s="11"/>
      <c r="J176" s="8"/>
    </row>
    <row r="177" spans="2:10" ht="15.75">
      <c r="B177" s="118"/>
      <c r="C177" s="107"/>
      <c r="D177" s="43"/>
      <c r="E177" s="58"/>
      <c r="F177" s="51"/>
      <c r="H177" s="19"/>
      <c r="I177" s="11"/>
      <c r="J177" s="8"/>
    </row>
    <row r="178" spans="2:10" ht="15.75">
      <c r="B178" s="118"/>
      <c r="C178" s="107"/>
      <c r="D178" s="43"/>
      <c r="E178" s="58"/>
      <c r="F178" s="51"/>
      <c r="H178" s="19"/>
      <c r="I178" s="11"/>
      <c r="J178" s="8"/>
    </row>
    <row r="179" spans="2:10" ht="15.75">
      <c r="B179" s="118"/>
      <c r="C179" s="107"/>
      <c r="D179" s="43"/>
      <c r="E179" s="58"/>
      <c r="F179" s="51"/>
      <c r="H179" s="19"/>
      <c r="I179" s="11"/>
      <c r="J179" s="8"/>
    </row>
    <row r="180" spans="2:10" ht="15.75">
      <c r="B180" s="118"/>
      <c r="C180" s="107"/>
      <c r="D180" s="43"/>
      <c r="E180" s="58"/>
      <c r="F180" s="51"/>
      <c r="H180" s="19"/>
      <c r="I180" s="11"/>
      <c r="J180" s="8"/>
    </row>
    <row r="181" spans="2:10" ht="15.75">
      <c r="B181" s="118"/>
      <c r="C181" s="107"/>
      <c r="D181" s="43"/>
      <c r="E181" s="51"/>
      <c r="F181" s="51"/>
      <c r="H181" s="19"/>
      <c r="I181" s="11"/>
      <c r="J181" s="8"/>
    </row>
    <row r="182" spans="2:10" ht="15.75">
      <c r="B182" s="118"/>
      <c r="C182" s="107"/>
      <c r="D182" s="43"/>
      <c r="E182" s="51"/>
      <c r="F182" s="51"/>
      <c r="H182" s="19"/>
      <c r="I182" s="11"/>
      <c r="J182" s="8"/>
    </row>
    <row r="183" spans="2:10" ht="15.75">
      <c r="B183" s="118"/>
      <c r="C183" s="107"/>
      <c r="D183" s="43"/>
      <c r="E183" s="51"/>
      <c r="F183" s="51"/>
      <c r="H183" s="19"/>
      <c r="I183" s="11"/>
      <c r="J183" s="8"/>
    </row>
    <row r="184" spans="2:10" ht="15.75">
      <c r="B184" s="118"/>
      <c r="C184" s="107"/>
      <c r="D184" s="43"/>
      <c r="E184" s="51"/>
      <c r="F184" s="51"/>
      <c r="H184" s="19"/>
      <c r="I184" s="11"/>
      <c r="J184" s="8"/>
    </row>
    <row r="185" spans="2:10" ht="15.75">
      <c r="B185" s="118"/>
      <c r="C185" s="107"/>
      <c r="D185" s="43"/>
      <c r="E185" s="51"/>
      <c r="F185" s="51"/>
      <c r="H185" s="19"/>
      <c r="I185" s="11"/>
      <c r="J185" s="8"/>
    </row>
    <row r="186" spans="2:10" ht="15.75">
      <c r="B186" s="118"/>
      <c r="C186" s="107"/>
      <c r="D186" s="43"/>
      <c r="E186" s="51"/>
      <c r="F186" s="51"/>
      <c r="H186" s="19"/>
      <c r="I186" s="11"/>
      <c r="J186" s="8"/>
    </row>
    <row r="187" spans="2:10" ht="15.75">
      <c r="B187" s="118"/>
      <c r="C187" s="107"/>
      <c r="D187" s="43"/>
      <c r="E187" s="51"/>
      <c r="F187" s="51"/>
      <c r="H187" s="19"/>
      <c r="I187" s="11"/>
      <c r="J187" s="8"/>
    </row>
    <row r="188" spans="2:10" ht="15.75" customHeight="1">
      <c r="B188" s="118"/>
      <c r="C188" s="107"/>
      <c r="D188" s="43"/>
      <c r="E188" s="51"/>
      <c r="F188" s="51"/>
      <c r="H188" s="19"/>
      <c r="I188" s="11"/>
      <c r="J188" s="8"/>
    </row>
    <row r="189" spans="2:10" ht="15.75">
      <c r="B189" s="118"/>
      <c r="C189" s="107"/>
      <c r="D189" s="43"/>
      <c r="E189" s="51"/>
      <c r="F189" s="51"/>
      <c r="H189" s="19"/>
      <c r="I189" s="11"/>
      <c r="J189" s="8"/>
    </row>
    <row r="190" spans="2:10" ht="15.75">
      <c r="B190" s="118"/>
      <c r="C190" s="43"/>
      <c r="D190" s="107"/>
      <c r="E190" s="51"/>
      <c r="F190" s="51"/>
      <c r="H190" s="19"/>
      <c r="I190" s="11"/>
      <c r="J190" s="8"/>
    </row>
    <row r="191" spans="2:10" ht="15.75">
      <c r="B191" s="118"/>
      <c r="C191" s="43"/>
      <c r="D191" s="107"/>
      <c r="E191" s="51"/>
      <c r="F191" s="51"/>
      <c r="H191" s="19"/>
      <c r="I191" s="11"/>
      <c r="J191" s="8"/>
    </row>
    <row r="192" spans="2:10" ht="15.75">
      <c r="B192" s="118"/>
      <c r="C192" s="43"/>
      <c r="D192" s="107"/>
      <c r="E192" s="51"/>
      <c r="F192" s="51"/>
      <c r="H192" s="19"/>
      <c r="I192" s="11"/>
      <c r="J192" s="8"/>
    </row>
    <row r="193" spans="2:10" ht="15.75">
      <c r="B193" s="118"/>
      <c r="C193" s="43"/>
      <c r="D193" s="43"/>
      <c r="E193" s="51"/>
      <c r="F193" s="51"/>
      <c r="G193" s="43"/>
      <c r="H193" s="19"/>
      <c r="I193" s="11"/>
      <c r="J193" s="8"/>
    </row>
    <row r="194" spans="2:10" s="28" customFormat="1" ht="15.7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ht="15.7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ht="15.7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ht="15.7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ht="15.7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ht="15.7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ht="15.7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ht="15.7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ht="15.7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ht="15.7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ht="15.7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ht="15.7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ht="15.7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ht="15.7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ht="15.7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ht="15.7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ht="15.7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ht="15.7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ht="15.7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ht="15.7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ht="15.7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ht="15.7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ht="15.7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ht="15.7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ht="15.7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8" ht="15.75">
      <c r="B219" s="52"/>
      <c r="C219" s="57"/>
      <c r="D219" s="58"/>
      <c r="E219" s="58"/>
      <c r="F219" s="51"/>
      <c r="H219" s="5"/>
    </row>
    <row r="220" spans="2:10" ht="15.75">
      <c r="B220" s="52"/>
      <c r="C220" s="107"/>
      <c r="D220" s="43"/>
      <c r="E220" s="58"/>
      <c r="F220" s="79"/>
      <c r="H220" s="19"/>
      <c r="I220" s="11"/>
      <c r="J220" s="8"/>
    </row>
    <row r="221" spans="2:10" ht="15.75">
      <c r="B221" s="80"/>
      <c r="C221" s="81"/>
      <c r="D221" s="81"/>
      <c r="E221" s="81"/>
      <c r="F221" s="56"/>
      <c r="H221" s="17"/>
      <c r="I221" s="14"/>
      <c r="J221" s="8"/>
    </row>
    <row r="222" spans="2:11" ht="15.75">
      <c r="B222" s="114" t="s">
        <v>71</v>
      </c>
      <c r="C222" s="72"/>
      <c r="D222" s="72"/>
      <c r="E222" s="72"/>
      <c r="F222" s="82"/>
      <c r="H222" s="17"/>
      <c r="I222" s="9"/>
      <c r="J222" s="12"/>
      <c r="K222" s="8"/>
    </row>
    <row r="223" spans="2:8" ht="15.75">
      <c r="B223" s="83"/>
      <c r="C223" s="38"/>
      <c r="D223" s="38"/>
      <c r="E223" s="38"/>
      <c r="F223" s="39"/>
      <c r="G223" s="8"/>
      <c r="H223" s="17"/>
    </row>
    <row r="224" spans="3:7" ht="15.75">
      <c r="C224" s="2"/>
      <c r="D224" s="10"/>
      <c r="E224" s="2"/>
      <c r="F224" s="5"/>
      <c r="G224" s="9"/>
    </row>
    <row r="225" spans="4:7" ht="15.75">
      <c r="D225" s="8"/>
      <c r="F225" s="8"/>
      <c r="G225" s="9"/>
    </row>
    <row r="226" ht="15.75">
      <c r="E226" s="5"/>
    </row>
    <row r="227" spans="4:8" ht="15.75">
      <c r="D227" s="3"/>
      <c r="G227" s="9"/>
      <c r="H227" s="9"/>
    </row>
    <row r="228" ht="15.75">
      <c r="C228" s="6"/>
    </row>
    <row r="229" spans="5:8" ht="15.75">
      <c r="E229" s="3"/>
      <c r="F229" s="3"/>
      <c r="H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                 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J2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7" sqref="B37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2:6" ht="15.75">
      <c r="B1" s="175" t="s">
        <v>72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6" ht="15.75">
      <c r="B3" s="184" t="s">
        <v>56</v>
      </c>
      <c r="C3" s="185"/>
      <c r="D3" s="185"/>
      <c r="E3" s="185"/>
      <c r="F3" s="186"/>
    </row>
    <row r="4" spans="2:7" ht="15.75">
      <c r="B4" s="187" t="s">
        <v>59</v>
      </c>
      <c r="C4" s="188"/>
      <c r="D4" s="188"/>
      <c r="E4" s="188"/>
      <c r="F4" s="189"/>
      <c r="G4" s="9"/>
    </row>
    <row r="5" spans="2:6" ht="15.75">
      <c r="B5" s="136"/>
      <c r="C5" s="137"/>
      <c r="D5" s="138"/>
      <c r="E5" s="138"/>
      <c r="F5" s="139"/>
    </row>
    <row r="6" spans="2:6" ht="15.7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ht="15.75">
      <c r="B7" s="144" t="s">
        <v>66</v>
      </c>
      <c r="C7" s="145"/>
      <c r="D7" s="146"/>
      <c r="E7" s="146"/>
      <c r="F7" s="146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SUM(Données_mensuelles!C9:C20)</f>
        <v>129194.384</v>
      </c>
      <c r="D14" s="51">
        <f>SUM(Données_mensuelles!D9:D20)</f>
        <v>6182.965</v>
      </c>
      <c r="E14" s="51">
        <f>SUM(Données_mensuelles!E9:E20)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SUM(Données_mensuelles!C33:C44)</f>
        <v>142002.551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SUM(Données_mensuelles!C45:C56)</f>
        <v>143178.032</v>
      </c>
      <c r="D17" s="58">
        <f>SUM(Données_mensuelles!D45:D56)</f>
        <v>3592.295</v>
      </c>
      <c r="E17" s="58">
        <f>SUM(Données_mensuelles!E45:E56)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SUM(Données_mensuelles!C57:C68)</f>
        <v>147643.874</v>
      </c>
      <c r="D18" s="58">
        <f>SUM(Données_mensuelles!D57:D68)</f>
        <v>10162.927</v>
      </c>
      <c r="E18" s="58">
        <f>SUM(Données_mensuelles!E57:E68)</f>
        <v>6855.1995</v>
      </c>
      <c r="F18" s="51">
        <f t="shared" si="0"/>
        <v>164662.0005</v>
      </c>
    </row>
    <row r="19" spans="2:6" s="28" customFormat="1" ht="15.7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2">
        <v>2006</v>
      </c>
      <c r="C20" s="160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2">
        <v>2007</v>
      </c>
      <c r="C21" s="160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2">
        <v>2008</v>
      </c>
      <c r="C22" s="160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2">
        <v>2009</v>
      </c>
      <c r="C23" s="160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2">
        <v>2010</v>
      </c>
      <c r="C24" s="160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2">
        <v>2011</v>
      </c>
      <c r="C25" s="160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2">
        <v>2012</v>
      </c>
      <c r="C26" s="160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2">
        <v>2013</v>
      </c>
      <c r="C27" s="160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2">
        <v>2014</v>
      </c>
      <c r="C28" s="160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2">
        <v>2016</v>
      </c>
      <c r="C30" s="160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2">
        <v>2017</v>
      </c>
      <c r="C31" s="160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2">
        <v>2018</v>
      </c>
      <c r="C32" s="163">
        <v>272947.37140000006</v>
      </c>
      <c r="D32" s="76">
        <v>18775.510000000002</v>
      </c>
      <c r="E32" s="76">
        <v>23870.4798</v>
      </c>
      <c r="F32" s="110">
        <v>315593.3612</v>
      </c>
    </row>
    <row r="33" spans="2:7" ht="15.75">
      <c r="B33" s="162">
        <v>2019</v>
      </c>
      <c r="C33" s="76" t="s">
        <v>100</v>
      </c>
      <c r="D33" s="76" t="s">
        <v>100</v>
      </c>
      <c r="E33" s="76" t="s">
        <v>100</v>
      </c>
      <c r="F33" s="76" t="s">
        <v>100</v>
      </c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NDAYISENGA Phocas</cp:lastModifiedBy>
  <cp:lastPrinted>2017-01-23T07:19:50Z</cp:lastPrinted>
  <dcterms:created xsi:type="dcterms:W3CDTF">2000-08-22T08:23:22Z</dcterms:created>
  <dcterms:modified xsi:type="dcterms:W3CDTF">2020-07-07T06:57:13Z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