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 tabRatio="599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104" i="4" l="1"/>
  <c r="J104" i="4"/>
  <c r="I104" i="4"/>
  <c r="G104" i="4"/>
  <c r="F104" i="4"/>
  <c r="E104" i="4"/>
  <c r="D104" i="4"/>
  <c r="B104" i="4"/>
  <c r="J31" i="5" l="1"/>
  <c r="K103" i="4"/>
  <c r="J103" i="4"/>
  <c r="I103" i="4"/>
  <c r="G103" i="4"/>
  <c r="F103" i="4"/>
  <c r="E103" i="4"/>
  <c r="D103" i="4"/>
  <c r="B103" i="4"/>
  <c r="D101" i="4" l="1"/>
  <c r="D31" i="5" s="1"/>
  <c r="E101" i="4"/>
  <c r="E31" i="5" s="1"/>
  <c r="F101" i="4"/>
  <c r="G101" i="4"/>
  <c r="F31" i="5" s="1"/>
  <c r="I101" i="4"/>
  <c r="H31" i="5" s="1"/>
  <c r="J101" i="4"/>
  <c r="I31" i="5" s="1"/>
  <c r="K101" i="4"/>
  <c r="B101" i="4"/>
  <c r="B31" i="5" s="1"/>
  <c r="C99" i="4" l="1"/>
  <c r="D99" i="4"/>
  <c r="E99" i="4"/>
  <c r="F99" i="4"/>
  <c r="G99" i="4"/>
  <c r="I99" i="4"/>
  <c r="J99" i="4"/>
  <c r="K99" i="4"/>
  <c r="B99" i="4"/>
  <c r="L235" i="3"/>
  <c r="L234" i="3"/>
  <c r="L99" i="4" s="1"/>
  <c r="L98" i="4" l="1"/>
  <c r="J30" i="5" s="1"/>
  <c r="I98" i="4"/>
  <c r="H30" i="5" s="1"/>
  <c r="J98" i="4"/>
  <c r="I30" i="5" s="1"/>
  <c r="G98" i="4"/>
  <c r="F30" i="5" s="1"/>
  <c r="E98" i="4"/>
  <c r="E30" i="5" s="1"/>
  <c r="D98" i="4"/>
  <c r="D30" i="5" s="1"/>
  <c r="B98" i="4"/>
  <c r="B30" i="5" s="1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<sst xmlns="http://schemas.openxmlformats.org/spreadsheetml/2006/main" count="425" uniqueCount="55">
  <si>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</si>
  <si>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</si>
  <si>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</si>
  <si>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</si>
  <si>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</si>
  <si>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</si>
  <si>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</si>
  <si>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</si>
  <si>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</si>
  <si>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</si>
  <si>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</si>
  <si>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</si>
  <si>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</si>
  <si>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</si>
  <si>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</si>
  <si>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</si>
  <si>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</si>
  <si>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</si>
  <si>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</si>
  <si>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</si>
  <si>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</si>
  <si>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</si>
  <si>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</si>
  <si>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</si>
  <si>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</si>
  <si>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</si>
  <si>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</si>
  <si>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</si>
  <si>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</si>
  <si>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</si>
  <si>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</si>
  <si>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</si>
  <si>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</si>
  <si>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</si>
  <si>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</si>
  <si>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</si>
  <si>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</si>
  <si>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</si>
  <si>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</si>
  <si>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</si>
  <si>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</si>
  <si>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</si>
  <si>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</si>
  <si>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</si>
  <si>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</si>
  <si>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</si>
  <si>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</si>
  <si>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</si>
  <si>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</si>
  <si>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</si>
  <si>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</si>
  <si>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</si>
  <si>
    <t>**           : Provisoire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</si>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</sst>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  <numFmt numFmtId="174" formatCode="#,##0.000000\ _€;\-#,##0.000000\ _€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6" fontId="20" fillId="0" borderId="6" xfId="3" applyNumberFormat="1" applyFont="1" applyBorder="1" applyProtection="1"/>
    <xf numFmtId="164" fontId="11" fillId="0" borderId="0" xfId="3" applyFont="1" applyBorder="1" applyProtection="1"/>
    <xf numFmtId="174" fontId="17" fillId="0" borderId="0" xfId="0" applyNumberFormat="1" applyFont="1" applyProtection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3%20Trafic%20&#224;%20l'a&#233;roport%20international%20Melchior%20NDADA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3 Français"/>
    </sheetNames>
    <sheetDataSet>
      <sheetData sheetId="0">
        <row r="311">
          <cell r="F311">
            <v>2125</v>
          </cell>
          <cell r="K311">
            <v>2123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abSelected="1" topLeftCell="A4" workbookViewId="0">
      <selection activeCell="E22" sqref="E22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>
        <v>44835</v>
      </c>
    </row>
    <row r="13" spans="2:5" x14ac:dyDescent="0.25">
      <c r="B13" s="43" t="s">
        <v>33</v>
      </c>
      <c r="C13" s="44" t="s">
        <v>42</v>
      </c>
      <c r="D13" s="44" t="s">
        <v>33</v>
      </c>
      <c r="E13" s="45" t="s">
        <v>54</v>
      </c>
    </row>
    <row r="14" spans="2:5" x14ac:dyDescent="0.25">
      <c r="B14" s="43" t="s">
        <v>34</v>
      </c>
      <c r="C14" s="44" t="s">
        <v>42</v>
      </c>
      <c r="D14" s="44" t="s">
        <v>34</v>
      </c>
      <c r="E14" s="46" t="s">
        <v>53</v>
      </c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9" t="s">
        <v>1</v>
      </c>
      <c r="C26" s="53" t="s">
        <v>3</v>
      </c>
    </row>
    <row r="27" spans="2:3" x14ac:dyDescent="0.25">
      <c r="B27" s="159"/>
      <c r="C27" s="54" t="s">
        <v>18</v>
      </c>
    </row>
    <row r="28" spans="2:3" x14ac:dyDescent="0.25">
      <c r="B28" s="159"/>
      <c r="C28" s="54" t="s">
        <v>19</v>
      </c>
    </row>
    <row r="29" spans="2:3" x14ac:dyDescent="0.25">
      <c r="B29" s="159"/>
      <c r="C29" s="54" t="s">
        <v>20</v>
      </c>
    </row>
    <row r="30" spans="2:3" x14ac:dyDescent="0.25">
      <c r="B30" s="160" t="s">
        <v>2</v>
      </c>
      <c r="C30" s="54" t="s">
        <v>3</v>
      </c>
    </row>
    <row r="31" spans="2:3" x14ac:dyDescent="0.25">
      <c r="B31" s="161"/>
      <c r="C31" s="54" t="s">
        <v>21</v>
      </c>
    </row>
    <row r="32" spans="2:3" x14ac:dyDescent="0.25">
      <c r="B32" s="161"/>
      <c r="C32" s="54" t="s">
        <v>22</v>
      </c>
    </row>
    <row r="33" spans="2:3" x14ac:dyDescent="0.25">
      <c r="B33" s="162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71"/>
  <sheetViews>
    <sheetView workbookViewId="0">
      <pane ySplit="7" topLeftCell="A239" activePane="bottomLeft" state="frozen"/>
      <selection pane="bottomLeft" activeCell="C256" sqref="C256"/>
    </sheetView>
  </sheetViews>
  <sheetFormatPr baseColWidth="10" defaultColWidth="12.6640625" defaultRowHeight="15.75" x14ac:dyDescent="0.25"/>
  <cols>
    <col min="1" max="1" width="15.5546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70" t="s">
        <v>9</v>
      </c>
      <c r="F3" s="170"/>
      <c r="G3" s="170"/>
      <c r="H3" s="170"/>
      <c r="I3" s="170"/>
      <c r="J3" s="170"/>
      <c r="K3" s="170"/>
      <c r="L3" s="171"/>
      <c r="M3" s="16"/>
    </row>
    <row r="4" spans="1:13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6" t="s">
        <v>8</v>
      </c>
      <c r="B6" s="72" t="s">
        <v>0</v>
      </c>
      <c r="C6" s="73" t="s">
        <v>1</v>
      </c>
      <c r="D6" s="74"/>
      <c r="E6" s="168"/>
      <c r="F6" s="169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7"/>
      <c r="B7" s="78" t="s">
        <v>3</v>
      </c>
      <c r="C7" s="79" t="s">
        <v>18</v>
      </c>
      <c r="D7" s="80" t="s">
        <v>19</v>
      </c>
      <c r="E7" s="80" t="s">
        <v>20</v>
      </c>
      <c r="F7" s="152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13</v>
      </c>
      <c r="D122" s="137">
        <v>79.39</v>
      </c>
      <c r="E122" s="137">
        <v>9.74</v>
      </c>
      <c r="F122" s="137"/>
      <c r="G122" s="137">
        <v>7714</v>
      </c>
      <c r="H122" s="137" t="s">
        <v>13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13</v>
      </c>
      <c r="D123" s="137">
        <v>303.89</v>
      </c>
      <c r="E123" s="137">
        <v>1.71</v>
      </c>
      <c r="F123" s="137"/>
      <c r="G123" s="137">
        <v>10135</v>
      </c>
      <c r="H123" s="137" t="s">
        <v>13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13</v>
      </c>
      <c r="D125" s="137">
        <v>215.5</v>
      </c>
      <c r="E125" s="137">
        <v>4.13</v>
      </c>
      <c r="F125" s="137"/>
      <c r="G125" s="137">
        <v>6926</v>
      </c>
      <c r="H125" s="137" t="s">
        <v>13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13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13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12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12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12</v>
      </c>
      <c r="D128" s="137">
        <v>189.07</v>
      </c>
      <c r="E128" s="137">
        <v>4.4000000000000004</v>
      </c>
      <c r="F128" s="137"/>
      <c r="G128" s="137">
        <v>7130</v>
      </c>
      <c r="H128" s="137" t="s">
        <v>12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12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15</v>
      </c>
      <c r="D145" s="137">
        <v>169.26</v>
      </c>
      <c r="E145" s="137">
        <v>3.56</v>
      </c>
      <c r="F145" s="137"/>
      <c r="G145" s="137">
        <v>10426</v>
      </c>
      <c r="H145" s="137" t="s">
        <v>16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15</v>
      </c>
      <c r="D146" s="137">
        <v>169.2</v>
      </c>
      <c r="E146" s="137">
        <v>2.64</v>
      </c>
      <c r="F146" s="137"/>
      <c r="G146" s="137">
        <v>9945</v>
      </c>
      <c r="H146" s="137" t="s">
        <v>16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15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16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15</v>
      </c>
      <c r="D148" s="137">
        <v>184.29</v>
      </c>
      <c r="E148" s="137">
        <v>2.39</v>
      </c>
      <c r="F148" s="137"/>
      <c r="G148" s="137">
        <v>9363</v>
      </c>
      <c r="H148" s="137" t="s">
        <v>16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15</v>
      </c>
      <c r="D149" s="137">
        <v>189.19</v>
      </c>
      <c r="E149" s="137">
        <v>2.77</v>
      </c>
      <c r="F149" s="137"/>
      <c r="G149" s="137">
        <v>7934</v>
      </c>
      <c r="H149" s="137" t="s">
        <v>16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16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15</v>
      </c>
      <c r="D151" s="137">
        <v>261.45999999999998</v>
      </c>
      <c r="E151" s="137">
        <v>1.99</v>
      </c>
      <c r="F151" s="137"/>
      <c r="G151" s="137">
        <v>9521</v>
      </c>
      <c r="H151" s="137" t="s">
        <v>16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16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15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16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15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16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15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16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15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16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15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16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15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16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15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16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15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16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15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16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15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16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15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16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15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16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15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16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15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16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15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16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15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16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15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16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15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16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15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16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15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16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15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16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15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16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15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16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15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17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15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17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15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17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15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17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15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17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15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17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15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17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15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17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15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17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15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17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15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17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15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17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15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15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15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15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15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15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15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15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15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15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15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15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15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15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15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15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15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15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15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15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15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15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15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15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15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15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15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15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15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15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15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15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15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15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15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15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15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15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15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15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15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46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46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46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46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46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46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46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46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46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46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46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46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46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46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46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46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46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46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46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46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46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46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46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46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48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46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47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47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47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47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47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47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47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47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47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47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47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47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47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47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47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47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47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47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47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47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 t="s">
        <v>47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 t="s">
        <v>47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51">
        <v>44197</v>
      </c>
      <c r="B236" s="137">
        <v>4206</v>
      </c>
      <c r="C236" s="137" t="s">
        <v>47</v>
      </c>
      <c r="D236" s="137">
        <v>125.23</v>
      </c>
      <c r="E236" s="137">
        <v>1.42</v>
      </c>
      <c r="F236" s="137">
        <v>133</v>
      </c>
      <c r="G236" s="137">
        <v>3305</v>
      </c>
      <c r="H236" s="137" t="s">
        <v>47</v>
      </c>
      <c r="I236" s="137">
        <v>10.42</v>
      </c>
      <c r="J236" s="137">
        <v>0</v>
      </c>
      <c r="K236" s="137">
        <v>133</v>
      </c>
      <c r="L236" s="137"/>
      <c r="M236" s="58"/>
    </row>
    <row r="237" spans="1:13" x14ac:dyDescent="0.25">
      <c r="A237" s="151">
        <v>44228</v>
      </c>
      <c r="B237" s="137">
        <v>2915</v>
      </c>
      <c r="C237" s="137" t="s">
        <v>47</v>
      </c>
      <c r="D237" s="137">
        <v>122.535</v>
      </c>
      <c r="E237" s="137">
        <v>0.247</v>
      </c>
      <c r="F237" s="137">
        <v>139</v>
      </c>
      <c r="G237" s="137">
        <v>2186</v>
      </c>
      <c r="H237" s="137" t="s">
        <v>47</v>
      </c>
      <c r="I237" s="137">
        <v>15.374000000000001</v>
      </c>
      <c r="J237" s="137">
        <v>0.29799999999999999</v>
      </c>
      <c r="K237" s="137">
        <v>139</v>
      </c>
      <c r="L237" s="137"/>
      <c r="M237" s="58"/>
    </row>
    <row r="238" spans="1:13" x14ac:dyDescent="0.25">
      <c r="A238" s="151">
        <v>44256</v>
      </c>
      <c r="B238" s="137">
        <v>3361</v>
      </c>
      <c r="C238" s="137" t="s">
        <v>47</v>
      </c>
      <c r="D238" s="137">
        <v>128.85</v>
      </c>
      <c r="E238" s="137">
        <v>1.62</v>
      </c>
      <c r="F238" s="137">
        <v>155</v>
      </c>
      <c r="G238" s="137">
        <v>2597</v>
      </c>
      <c r="H238" s="137" t="s">
        <v>47</v>
      </c>
      <c r="I238" s="137">
        <v>27.42</v>
      </c>
      <c r="J238" s="137">
        <v>0.76</v>
      </c>
      <c r="K238" s="137">
        <v>155</v>
      </c>
      <c r="L238" s="137"/>
      <c r="M238" s="58"/>
    </row>
    <row r="239" spans="1:13" x14ac:dyDescent="0.25">
      <c r="A239" s="151">
        <v>44287</v>
      </c>
      <c r="B239" s="137">
        <v>3982</v>
      </c>
      <c r="C239" s="137" t="s">
        <v>47</v>
      </c>
      <c r="D239" s="137">
        <v>140.82</v>
      </c>
      <c r="E239" s="137">
        <v>0.53</v>
      </c>
      <c r="F239" s="137">
        <v>160</v>
      </c>
      <c r="G239" s="137">
        <v>2804</v>
      </c>
      <c r="H239" s="137" t="s">
        <v>47</v>
      </c>
      <c r="I239" s="137">
        <v>21.03</v>
      </c>
      <c r="J239" s="137">
        <v>1.49</v>
      </c>
      <c r="K239" s="137">
        <v>160</v>
      </c>
      <c r="L239" s="137"/>
      <c r="M239" s="58"/>
    </row>
    <row r="240" spans="1:13" x14ac:dyDescent="0.25">
      <c r="A240" s="151">
        <v>44317</v>
      </c>
      <c r="B240" s="137">
        <v>6403</v>
      </c>
      <c r="C240" s="137" t="s">
        <v>47</v>
      </c>
      <c r="D240" s="137">
        <v>138.04</v>
      </c>
      <c r="E240" s="137">
        <v>1.37</v>
      </c>
      <c r="F240" s="137">
        <v>175</v>
      </c>
      <c r="G240" s="137">
        <v>4335</v>
      </c>
      <c r="H240" s="137" t="s">
        <v>47</v>
      </c>
      <c r="I240" s="137">
        <v>19.43</v>
      </c>
      <c r="J240" s="137">
        <v>1.51</v>
      </c>
      <c r="K240" s="137">
        <v>174</v>
      </c>
      <c r="L240" s="137"/>
      <c r="M240" s="58"/>
    </row>
    <row r="241" spans="1:13" x14ac:dyDescent="0.25">
      <c r="A241" s="151">
        <v>44348</v>
      </c>
      <c r="B241" s="137">
        <v>7284</v>
      </c>
      <c r="C241" s="137" t="s">
        <v>47</v>
      </c>
      <c r="D241" s="137">
        <v>156.03</v>
      </c>
      <c r="E241" s="137">
        <v>0.71</v>
      </c>
      <c r="F241" s="137">
        <v>173</v>
      </c>
      <c r="G241" s="137">
        <v>4102</v>
      </c>
      <c r="H241" s="137" t="s">
        <v>47</v>
      </c>
      <c r="I241" s="137">
        <v>24.43</v>
      </c>
      <c r="J241" s="137">
        <v>2.75</v>
      </c>
      <c r="K241" s="137">
        <v>174</v>
      </c>
      <c r="L241" s="137"/>
      <c r="M241" s="58"/>
    </row>
    <row r="242" spans="1:13" x14ac:dyDescent="0.25">
      <c r="A242" s="151">
        <v>44378</v>
      </c>
      <c r="B242" s="137">
        <v>10312</v>
      </c>
      <c r="C242" s="137" t="s">
        <v>47</v>
      </c>
      <c r="D242" s="137">
        <v>121.86</v>
      </c>
      <c r="E242" s="137">
        <v>2.8</v>
      </c>
      <c r="F242" s="137">
        <v>198</v>
      </c>
      <c r="G242" s="137">
        <v>5483</v>
      </c>
      <c r="H242" s="137" t="s">
        <v>47</v>
      </c>
      <c r="I242" s="137">
        <v>20.27</v>
      </c>
      <c r="J242" s="137">
        <v>3.41</v>
      </c>
      <c r="K242" s="137">
        <v>196</v>
      </c>
      <c r="L242" s="137"/>
      <c r="M242" s="58"/>
    </row>
    <row r="243" spans="1:13" x14ac:dyDescent="0.25">
      <c r="A243" s="151">
        <v>44409</v>
      </c>
      <c r="B243" s="137">
        <v>9228</v>
      </c>
      <c r="C243" s="137" t="s">
        <v>47</v>
      </c>
      <c r="D243" s="137">
        <v>154.80000000000001</v>
      </c>
      <c r="E243" s="137">
        <v>1.1299999999999999</v>
      </c>
      <c r="F243" s="137">
        <v>188</v>
      </c>
      <c r="G243" s="137">
        <v>8754</v>
      </c>
      <c r="H243" s="137" t="s">
        <v>47</v>
      </c>
      <c r="I243" s="137">
        <v>24.9</v>
      </c>
      <c r="J243" s="137">
        <v>2.4300000000000002</v>
      </c>
      <c r="K243" s="137">
        <v>188</v>
      </c>
      <c r="L243" s="137"/>
      <c r="M243" s="58"/>
    </row>
    <row r="244" spans="1:13" x14ac:dyDescent="0.25">
      <c r="A244" s="151">
        <v>44440</v>
      </c>
      <c r="B244" s="137">
        <v>8836</v>
      </c>
      <c r="C244" s="137">
        <v>96</v>
      </c>
      <c r="D244" s="137">
        <v>146.41999999999999</v>
      </c>
      <c r="E244" s="137">
        <v>2.62</v>
      </c>
      <c r="F244" s="137">
        <v>187</v>
      </c>
      <c r="G244" s="137">
        <v>7067</v>
      </c>
      <c r="H244" s="137" t="s">
        <v>47</v>
      </c>
      <c r="I244" s="137">
        <v>27.34</v>
      </c>
      <c r="J244" s="137">
        <v>2.98</v>
      </c>
      <c r="K244" s="137">
        <v>187</v>
      </c>
      <c r="L244" s="137"/>
      <c r="M244" s="58"/>
    </row>
    <row r="245" spans="1:13" x14ac:dyDescent="0.25">
      <c r="A245" s="151">
        <v>44470</v>
      </c>
      <c r="B245" s="137">
        <v>9168</v>
      </c>
      <c r="C245" s="137" t="s">
        <v>47</v>
      </c>
      <c r="D245" s="137">
        <v>74.23</v>
      </c>
      <c r="E245" s="137">
        <v>3.1</v>
      </c>
      <c r="F245" s="137">
        <v>200</v>
      </c>
      <c r="G245" s="137">
        <v>6706</v>
      </c>
      <c r="H245" s="137" t="s">
        <v>47</v>
      </c>
      <c r="I245" s="137">
        <v>71.23</v>
      </c>
      <c r="J245" s="137">
        <v>4.6900000000000004</v>
      </c>
      <c r="K245" s="137">
        <v>200</v>
      </c>
      <c r="L245" s="137"/>
      <c r="M245" s="58"/>
    </row>
    <row r="246" spans="1:13" x14ac:dyDescent="0.25">
      <c r="A246" s="151">
        <v>44501</v>
      </c>
      <c r="B246" s="137">
        <v>9988</v>
      </c>
      <c r="C246" s="137" t="s">
        <v>47</v>
      </c>
      <c r="D246" s="137">
        <v>127.47</v>
      </c>
      <c r="E246" s="137">
        <v>5</v>
      </c>
      <c r="F246" s="137">
        <v>204</v>
      </c>
      <c r="G246" s="137">
        <v>7056</v>
      </c>
      <c r="H246" s="137" t="s">
        <v>47</v>
      </c>
      <c r="I246" s="137">
        <v>30.36</v>
      </c>
      <c r="J246" s="137">
        <v>5.92</v>
      </c>
      <c r="K246" s="137">
        <v>204</v>
      </c>
      <c r="L246" s="137"/>
      <c r="M246" s="58"/>
    </row>
    <row r="247" spans="1:13" x14ac:dyDescent="0.25">
      <c r="A247" s="151">
        <v>44531</v>
      </c>
      <c r="B247" s="137">
        <v>12177</v>
      </c>
      <c r="C247" s="137" t="s">
        <v>47</v>
      </c>
      <c r="D247" s="137">
        <v>70.989999999999995</v>
      </c>
      <c r="E247" s="137">
        <v>1.47</v>
      </c>
      <c r="F247" s="137">
        <v>213</v>
      </c>
      <c r="G247" s="137">
        <v>6451</v>
      </c>
      <c r="H247" s="137" t="s">
        <v>47</v>
      </c>
      <c r="I247" s="137">
        <v>26.83</v>
      </c>
      <c r="J247" s="137">
        <v>7.33</v>
      </c>
      <c r="K247" s="137">
        <v>213</v>
      </c>
      <c r="L247" s="137"/>
      <c r="M247" s="58"/>
    </row>
    <row r="248" spans="1:13" x14ac:dyDescent="0.25">
      <c r="A248" s="151">
        <v>44562</v>
      </c>
      <c r="B248" s="137">
        <v>7369</v>
      </c>
      <c r="C248" s="137" t="s">
        <v>47</v>
      </c>
      <c r="D248" s="137">
        <v>191.66</v>
      </c>
      <c r="E248" s="137">
        <v>5.14</v>
      </c>
      <c r="F248" s="137">
        <v>203</v>
      </c>
      <c r="G248" s="137">
        <v>7271</v>
      </c>
      <c r="H248" s="137" t="s">
        <v>47</v>
      </c>
      <c r="I248" s="137">
        <v>29.22</v>
      </c>
      <c r="J248" s="137">
        <v>7.27</v>
      </c>
      <c r="K248" s="137">
        <v>203</v>
      </c>
      <c r="L248" s="137"/>
      <c r="M248" s="58"/>
    </row>
    <row r="249" spans="1:13" x14ac:dyDescent="0.25">
      <c r="A249" s="151">
        <v>44593</v>
      </c>
      <c r="B249" s="137">
        <v>6695</v>
      </c>
      <c r="C249" s="137" t="s">
        <v>47</v>
      </c>
      <c r="D249" s="137">
        <v>9.6199999999999992</v>
      </c>
      <c r="E249" s="137">
        <v>1.37</v>
      </c>
      <c r="F249" s="137">
        <v>184</v>
      </c>
      <c r="G249" s="137">
        <v>5377</v>
      </c>
      <c r="H249" s="137" t="s">
        <v>47</v>
      </c>
      <c r="I249" s="137">
        <v>2.75</v>
      </c>
      <c r="J249" s="137">
        <v>0</v>
      </c>
      <c r="K249" s="137">
        <v>184</v>
      </c>
      <c r="L249" s="137"/>
      <c r="M249" s="58"/>
    </row>
    <row r="250" spans="1:13" x14ac:dyDescent="0.25">
      <c r="A250" s="151">
        <v>44621</v>
      </c>
      <c r="B250" s="137">
        <v>9562</v>
      </c>
      <c r="C250" s="137" t="s">
        <v>47</v>
      </c>
      <c r="D250" s="137">
        <v>147.65</v>
      </c>
      <c r="E250" s="137">
        <v>0.47</v>
      </c>
      <c r="F250" s="137">
        <v>219</v>
      </c>
      <c r="G250" s="137">
        <v>6497</v>
      </c>
      <c r="H250" s="137" t="s">
        <v>47</v>
      </c>
      <c r="I250" s="137">
        <v>9.34</v>
      </c>
      <c r="J250" s="137">
        <v>0</v>
      </c>
      <c r="K250" s="137">
        <v>219</v>
      </c>
      <c r="L250" s="137"/>
      <c r="M250" s="58"/>
    </row>
    <row r="251" spans="1:13" x14ac:dyDescent="0.25">
      <c r="A251" s="151">
        <v>44652</v>
      </c>
      <c r="B251" s="137">
        <v>9721</v>
      </c>
      <c r="C251" s="137" t="s">
        <v>47</v>
      </c>
      <c r="D251" s="137">
        <v>155.75</v>
      </c>
      <c r="E251" s="137">
        <v>1.2</v>
      </c>
      <c r="F251" s="137">
        <v>210</v>
      </c>
      <c r="G251" s="137">
        <v>6516</v>
      </c>
      <c r="H251" s="137" t="s">
        <v>47</v>
      </c>
      <c r="I251" s="137">
        <v>20.47</v>
      </c>
      <c r="J251" s="137">
        <v>5.31</v>
      </c>
      <c r="K251" s="137">
        <v>210</v>
      </c>
      <c r="L251" s="137"/>
      <c r="M251" s="58"/>
    </row>
    <row r="252" spans="1:13" x14ac:dyDescent="0.25">
      <c r="A252" s="151">
        <v>44682</v>
      </c>
      <c r="B252" s="137">
        <v>11125</v>
      </c>
      <c r="C252" s="137" t="s">
        <v>47</v>
      </c>
      <c r="D252" s="137">
        <v>130.41</v>
      </c>
      <c r="E252" s="137">
        <v>1.6</v>
      </c>
      <c r="F252" s="137">
        <v>234</v>
      </c>
      <c r="G252" s="137">
        <v>7369</v>
      </c>
      <c r="H252" s="137" t="s">
        <v>47</v>
      </c>
      <c r="I252" s="137">
        <v>26.59</v>
      </c>
      <c r="J252" s="137">
        <v>5.05</v>
      </c>
      <c r="K252" s="137">
        <v>233</v>
      </c>
      <c r="L252" s="137"/>
      <c r="M252" s="58"/>
    </row>
    <row r="253" spans="1:13" x14ac:dyDescent="0.25">
      <c r="A253" s="151">
        <v>44713</v>
      </c>
      <c r="B253" s="137">
        <v>12817</v>
      </c>
      <c r="C253" s="137" t="s">
        <v>47</v>
      </c>
      <c r="D253" s="137">
        <v>135.52000000000001</v>
      </c>
      <c r="E253" s="137">
        <v>2.41</v>
      </c>
      <c r="F253" s="137">
        <v>245</v>
      </c>
      <c r="G253" s="137">
        <v>7621</v>
      </c>
      <c r="H253" s="137" t="s">
        <v>47</v>
      </c>
      <c r="I253" s="137">
        <v>3.1</v>
      </c>
      <c r="J253" s="137">
        <v>0.04</v>
      </c>
      <c r="K253" s="137">
        <v>246</v>
      </c>
      <c r="L253" s="137"/>
      <c r="M253" s="58"/>
    </row>
    <row r="254" spans="1:13" x14ac:dyDescent="0.25">
      <c r="A254" s="151">
        <v>44743</v>
      </c>
      <c r="B254" s="137">
        <v>13334</v>
      </c>
      <c r="C254" s="137" t="s">
        <v>47</v>
      </c>
      <c r="D254" s="137">
        <v>120.82</v>
      </c>
      <c r="E254" s="137">
        <v>1.42</v>
      </c>
      <c r="F254" s="137">
        <v>200</v>
      </c>
      <c r="G254" s="137">
        <v>10428</v>
      </c>
      <c r="H254" s="137" t="s">
        <v>47</v>
      </c>
      <c r="I254" s="137">
        <v>23.7</v>
      </c>
      <c r="J254" s="137">
        <v>4.76</v>
      </c>
      <c r="K254" s="137">
        <v>200</v>
      </c>
      <c r="L254" s="137"/>
      <c r="M254" s="58"/>
    </row>
    <row r="255" spans="1:13" x14ac:dyDescent="0.25">
      <c r="A255" s="151">
        <v>44774</v>
      </c>
      <c r="B255" s="137">
        <v>9828</v>
      </c>
      <c r="C255" s="137" t="s">
        <v>47</v>
      </c>
      <c r="D255" s="137">
        <v>128.99</v>
      </c>
      <c r="E255" s="137">
        <v>2.4900000000000002</v>
      </c>
      <c r="F255" s="137">
        <v>193</v>
      </c>
      <c r="G255" s="137">
        <v>13331</v>
      </c>
      <c r="H255" s="137" t="s">
        <v>47</v>
      </c>
      <c r="I255" s="137">
        <v>20.72</v>
      </c>
      <c r="J255" s="137">
        <v>3.69</v>
      </c>
      <c r="K255" s="137">
        <v>193</v>
      </c>
      <c r="L255" s="137"/>
      <c r="M255" s="58"/>
    </row>
    <row r="256" spans="1:13" x14ac:dyDescent="0.25">
      <c r="A256" s="151">
        <v>44805</v>
      </c>
      <c r="B256" s="137">
        <v>8103</v>
      </c>
      <c r="C256" s="137" t="s">
        <v>47</v>
      </c>
      <c r="D256" s="137">
        <v>114.19</v>
      </c>
      <c r="E256" s="137">
        <v>1.1100000000000001</v>
      </c>
      <c r="F256" s="137">
        <v>184</v>
      </c>
      <c r="G256" s="137">
        <v>10876</v>
      </c>
      <c r="H256" s="137" t="s">
        <v>47</v>
      </c>
      <c r="I256" s="137">
        <v>12.65</v>
      </c>
      <c r="J256" s="137">
        <v>2.9</v>
      </c>
      <c r="K256" s="137">
        <v>184</v>
      </c>
      <c r="L256" s="137"/>
      <c r="M256" s="58"/>
    </row>
    <row r="257" spans="1:13" x14ac:dyDescent="0.25">
      <c r="A257" s="151">
        <v>44835</v>
      </c>
      <c r="B257" s="137">
        <v>8654</v>
      </c>
      <c r="C257" s="137" t="s">
        <v>47</v>
      </c>
      <c r="D257" s="137">
        <v>106.18</v>
      </c>
      <c r="E257" s="137">
        <v>1.88</v>
      </c>
      <c r="F257" s="137">
        <v>184</v>
      </c>
      <c r="G257" s="137">
        <v>9411</v>
      </c>
      <c r="H257" s="137" t="s">
        <v>47</v>
      </c>
      <c r="I257" s="137">
        <v>16.73</v>
      </c>
      <c r="J257" s="137">
        <v>4.38</v>
      </c>
      <c r="K257" s="137">
        <v>184</v>
      </c>
      <c r="L257" s="137"/>
      <c r="M257" s="58"/>
    </row>
    <row r="258" spans="1:13" x14ac:dyDescent="0.25">
      <c r="A258" s="132"/>
      <c r="B258" s="139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58"/>
    </row>
    <row r="259" spans="1:13" x14ac:dyDescent="0.25">
      <c r="A259" s="133" t="s">
        <v>11</v>
      </c>
      <c r="B259" s="84"/>
      <c r="C259" s="81"/>
      <c r="D259" s="84"/>
      <c r="E259" s="84"/>
      <c r="F259" s="84"/>
      <c r="G259" s="84"/>
      <c r="H259" s="84"/>
      <c r="I259" s="85"/>
      <c r="J259" s="84"/>
      <c r="K259" s="84"/>
      <c r="L259" s="86"/>
      <c r="M259" s="9"/>
    </row>
    <row r="260" spans="1:13" x14ac:dyDescent="0.25">
      <c r="A260" s="83" t="s">
        <v>52</v>
      </c>
      <c r="B260" s="87"/>
      <c r="C260" s="82"/>
      <c r="D260" s="87"/>
      <c r="E260" s="87"/>
      <c r="F260" s="87"/>
      <c r="G260" s="87"/>
      <c r="H260" s="87"/>
      <c r="I260" s="157"/>
      <c r="J260" s="87"/>
      <c r="K260" s="87"/>
      <c r="L260" s="89"/>
      <c r="M260" s="9"/>
    </row>
    <row r="261" spans="1:13" x14ac:dyDescent="0.25">
      <c r="A261" s="83" t="s">
        <v>6</v>
      </c>
      <c r="B261" s="87"/>
      <c r="C261" s="87"/>
      <c r="D261" s="88"/>
      <c r="E261" s="87"/>
      <c r="F261" s="87"/>
      <c r="G261" s="87"/>
      <c r="H261" s="87"/>
      <c r="I261" s="87"/>
      <c r="J261" s="87"/>
      <c r="K261" s="87"/>
      <c r="L261" s="89"/>
      <c r="M261" s="9"/>
    </row>
    <row r="262" spans="1:13" x14ac:dyDescent="0.25">
      <c r="A262" s="90" t="s">
        <v>14</v>
      </c>
      <c r="B262" s="87"/>
      <c r="C262" s="87"/>
      <c r="D262" s="141"/>
      <c r="E262" s="87"/>
      <c r="F262" s="87"/>
      <c r="G262" s="87"/>
      <c r="H262" s="92"/>
      <c r="I262" s="87"/>
      <c r="J262" s="92"/>
      <c r="K262" s="92"/>
      <c r="L262" s="89"/>
      <c r="M262" s="19"/>
    </row>
    <row r="263" spans="1:13" x14ac:dyDescent="0.25">
      <c r="A263" s="93"/>
      <c r="B263" s="94"/>
      <c r="C263" s="94"/>
      <c r="D263" s="94"/>
      <c r="E263" s="94"/>
      <c r="F263" s="94"/>
      <c r="G263" s="94"/>
      <c r="H263" s="95"/>
      <c r="I263" s="94"/>
      <c r="J263" s="94"/>
      <c r="K263" s="94"/>
      <c r="L263" s="96"/>
      <c r="M263" s="17"/>
    </row>
    <row r="264" spans="1:13" x14ac:dyDescent="0.2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1"/>
    </row>
    <row r="265" spans="1:13" x14ac:dyDescent="0.2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1"/>
    </row>
    <row r="266" spans="1:13" x14ac:dyDescent="0.25">
      <c r="B266" s="97"/>
      <c r="C266" s="99"/>
      <c r="D266" s="99"/>
      <c r="E266" s="99"/>
      <c r="F266" s="99"/>
      <c r="G266" s="82"/>
      <c r="H266" s="98"/>
      <c r="I266" s="99"/>
      <c r="J266" s="99"/>
      <c r="K266" s="99"/>
      <c r="L266" s="97"/>
      <c r="M266" s="1"/>
    </row>
    <row r="267" spans="1:13" x14ac:dyDescent="0.25">
      <c r="B267" s="97"/>
      <c r="C267" s="99"/>
      <c r="D267" s="97"/>
      <c r="E267" s="99"/>
      <c r="F267" s="99"/>
      <c r="G267" s="97"/>
      <c r="H267" s="97"/>
      <c r="I267" s="97"/>
      <c r="J267" s="97"/>
      <c r="K267" s="97"/>
      <c r="L267" s="97"/>
      <c r="M267" s="1"/>
    </row>
    <row r="268" spans="1:13" x14ac:dyDescent="0.25">
      <c r="B268" s="97"/>
      <c r="C268" s="99"/>
      <c r="D268" s="97"/>
      <c r="E268" s="100"/>
      <c r="F268" s="100"/>
      <c r="G268" s="97"/>
      <c r="H268" s="97"/>
      <c r="I268" s="97"/>
      <c r="J268" s="97"/>
      <c r="K268" s="97"/>
      <c r="L268" s="97"/>
      <c r="M268" s="1"/>
    </row>
    <row r="269" spans="1:13" x14ac:dyDescent="0.25">
      <c r="B269" s="97"/>
      <c r="C269" s="97"/>
      <c r="D269" s="97"/>
      <c r="E269" s="101"/>
      <c r="F269" s="101"/>
      <c r="G269" s="97"/>
      <c r="H269" s="97"/>
      <c r="I269" s="97"/>
      <c r="J269" s="97"/>
      <c r="K269" s="97"/>
      <c r="L269" s="97"/>
      <c r="M269" s="1"/>
    </row>
    <row r="270" spans="1:13" x14ac:dyDescent="0.25">
      <c r="B270" s="97"/>
      <c r="C270" s="99"/>
      <c r="D270" s="97"/>
      <c r="E270" s="97"/>
      <c r="F270" s="97"/>
      <c r="G270" s="97"/>
      <c r="H270" s="97"/>
      <c r="I270" s="97"/>
      <c r="J270" s="97"/>
      <c r="K270" s="97"/>
      <c r="L270" s="97"/>
      <c r="M270" s="1"/>
    </row>
    <row r="271" spans="1:13" x14ac:dyDescent="0.25">
      <c r="C271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9"/>
  <sheetViews>
    <sheetView workbookViewId="0">
      <pane xSplit="1" ySplit="7" topLeftCell="B97" activePane="bottomRight" state="frozen"/>
      <selection pane="topRight" activeCell="B1" sqref="B1"/>
      <selection pane="bottomLeft" activeCell="A8" sqref="A8"/>
      <selection pane="bottomRight" activeCell="I108" sqref="I108"/>
    </sheetView>
  </sheetViews>
  <sheetFormatPr baseColWidth="10" defaultColWidth="12.6640625" defaultRowHeight="18.75" x14ac:dyDescent="0.3"/>
  <cols>
    <col min="1" max="1" width="12.5546875" style="119" customWidth="1"/>
    <col min="2" max="3" width="10.5546875" style="119" customWidth="1"/>
    <col min="4" max="4" width="12" style="119" bestFit="1" customWidth="1"/>
    <col min="5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72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3"/>
      <c r="B7" s="78" t="s">
        <v>3</v>
      </c>
      <c r="C7" s="79" t="s">
        <v>18</v>
      </c>
      <c r="D7" s="80" t="s">
        <v>19</v>
      </c>
      <c r="E7" s="153" t="s">
        <v>20</v>
      </c>
      <c r="F7" s="146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6" t="s">
        <v>4</v>
      </c>
      <c r="L7" s="79" t="s">
        <v>24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 t="s">
        <v>12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 t="s">
        <v>12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 t="s">
        <v>12</v>
      </c>
      <c r="D73" s="137">
        <v>765.16</v>
      </c>
      <c r="E73" s="137">
        <v>7.82</v>
      </c>
      <c r="F73" s="137">
        <v>2856</v>
      </c>
      <c r="G73" s="137">
        <v>26847</v>
      </c>
      <c r="H73" s="137" t="s">
        <v>12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 t="s">
        <v>12</v>
      </c>
      <c r="D74" s="137">
        <v>530.13</v>
      </c>
      <c r="E74" s="137">
        <v>9.73</v>
      </c>
      <c r="F74" s="137">
        <v>2067</v>
      </c>
      <c r="G74" s="137">
        <v>30978</v>
      </c>
      <c r="H74" s="137" t="s">
        <v>12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 t="s">
        <v>12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 t="s">
        <v>12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 t="s">
        <v>12</v>
      </c>
      <c r="D76" s="137">
        <v>620.46</v>
      </c>
      <c r="E76" s="137">
        <v>8.02</v>
      </c>
      <c r="F76" s="137">
        <v>679</v>
      </c>
      <c r="G76" s="137">
        <v>25164</v>
      </c>
      <c r="H76" s="137" t="s">
        <v>12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 t="s">
        <v>12</v>
      </c>
      <c r="D77" s="137">
        <v>587.96</v>
      </c>
      <c r="E77" s="137">
        <v>6.3</v>
      </c>
      <c r="F77" s="137">
        <v>618</v>
      </c>
      <c r="G77" s="137">
        <v>24341</v>
      </c>
      <c r="H77" s="137" t="s">
        <v>12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 t="s">
        <v>12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 t="s">
        <v>12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 t="s">
        <v>12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 t="s">
        <v>12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 t="s">
        <v>12</v>
      </c>
      <c r="D80" s="137">
        <v>426.79</v>
      </c>
      <c r="E80" s="137">
        <v>7.16</v>
      </c>
      <c r="F80" s="137">
        <v>541</v>
      </c>
      <c r="G80" s="137">
        <v>16761</v>
      </c>
      <c r="H80" s="137" t="s">
        <v>12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 t="s">
        <v>12</v>
      </c>
      <c r="D81" s="137">
        <v>452.11</v>
      </c>
      <c r="E81" s="137">
        <v>6.93</v>
      </c>
      <c r="F81" s="137">
        <v>512</v>
      </c>
      <c r="G81" s="137">
        <v>19660</v>
      </c>
      <c r="H81" s="137" t="s">
        <v>12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 t="s">
        <v>12</v>
      </c>
      <c r="D82" s="137">
        <v>437.36</v>
      </c>
      <c r="E82" s="137">
        <v>7.43</v>
      </c>
      <c r="F82" s="137">
        <v>513</v>
      </c>
      <c r="G82" s="137">
        <v>20826</v>
      </c>
      <c r="H82" s="137" t="s">
        <v>12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 t="s">
        <v>12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 t="s">
        <v>12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12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12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12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12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12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12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 t="s">
        <v>47</v>
      </c>
      <c r="D89" s="137">
        <v>528.73</v>
      </c>
      <c r="E89" s="137">
        <v>12.77</v>
      </c>
      <c r="F89" s="137">
        <v>643</v>
      </c>
      <c r="G89" s="137">
        <v>21845</v>
      </c>
      <c r="H89" s="137" t="s">
        <v>12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 t="s">
        <v>47</v>
      </c>
      <c r="D90" s="137">
        <v>379.35</v>
      </c>
      <c r="E90" s="137">
        <v>8.34</v>
      </c>
      <c r="F90" s="137">
        <v>561</v>
      </c>
      <c r="G90" s="137">
        <v>24746</v>
      </c>
      <c r="H90" s="137" t="s">
        <v>12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 t="s">
        <v>47</v>
      </c>
      <c r="D91" s="137">
        <v>441.28</v>
      </c>
      <c r="E91" s="137">
        <v>9.73</v>
      </c>
      <c r="F91" s="137">
        <v>479</v>
      </c>
      <c r="G91" s="137">
        <v>21559</v>
      </c>
      <c r="H91" s="137" t="s">
        <v>12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47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12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 t="s">
        <v>47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 t="s">
        <v>12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47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47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 t="s">
        <v>47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 t="s">
        <v>12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>
        <v>43891</v>
      </c>
      <c r="B96" s="137">
        <v>24035</v>
      </c>
      <c r="C96" s="137" t="s">
        <v>47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 t="s">
        <v>12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>
        <v>43985</v>
      </c>
      <c r="B97" s="137">
        <v>149</v>
      </c>
      <c r="C97" s="137" t="s">
        <v>47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 t="s">
        <v>12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>
        <v>44075</v>
      </c>
      <c r="B98" s="137">
        <f>SUM(Données_mensuelles!B230:B232)</f>
        <v>1108</v>
      </c>
      <c r="C98" s="137" t="s">
        <v>47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 t="s">
        <v>12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>
        <v>44166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 t="s">
        <v>12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35">
        <v>44256</v>
      </c>
      <c r="B100" s="137">
        <v>10482</v>
      </c>
      <c r="C100" s="137" t="s">
        <v>47</v>
      </c>
      <c r="D100" s="137">
        <v>376.61500000000001</v>
      </c>
      <c r="E100" s="137">
        <v>3.2869999999999999</v>
      </c>
      <c r="F100" s="137">
        <v>427</v>
      </c>
      <c r="G100" s="137">
        <v>8088</v>
      </c>
      <c r="H100" s="137" t="s">
        <v>12</v>
      </c>
      <c r="I100" s="137">
        <v>53.213999999999999</v>
      </c>
      <c r="J100" s="137">
        <v>1.0580000000000001</v>
      </c>
      <c r="K100" s="137">
        <v>427</v>
      </c>
      <c r="L100" s="137"/>
      <c r="M100" s="10"/>
    </row>
    <row r="101" spans="1:13" x14ac:dyDescent="0.3">
      <c r="A101" s="135">
        <v>44349</v>
      </c>
      <c r="B101" s="137">
        <f>Données_mensuelles!B239+Données_mensuelles!B240+Données_mensuelles!B241</f>
        <v>17669</v>
      </c>
      <c r="C101" s="137" t="s">
        <v>47</v>
      </c>
      <c r="D101" s="137">
        <f>Données_mensuelles!D239+Données_mensuelles!D240+Données_mensuelles!D241</f>
        <v>434.89</v>
      </c>
      <c r="E101" s="137">
        <f>Données_mensuelles!E239+Données_mensuelles!E240+Données_mensuelles!E241</f>
        <v>2.6100000000000003</v>
      </c>
      <c r="F101" s="137">
        <f>Données_mensuelles!F239+Données_mensuelles!F240+Données_mensuelles!F241</f>
        <v>508</v>
      </c>
      <c r="G101" s="137">
        <f>Données_mensuelles!G239+Données_mensuelles!G240+Données_mensuelles!G241</f>
        <v>11241</v>
      </c>
      <c r="H101" s="137" t="s">
        <v>12</v>
      </c>
      <c r="I101" s="137">
        <f>Données_mensuelles!I239+Données_mensuelles!I240+Données_mensuelles!I241</f>
        <v>64.89</v>
      </c>
      <c r="J101" s="137">
        <f>Données_mensuelles!J239+Données_mensuelles!J240+Données_mensuelles!J241</f>
        <v>5.75</v>
      </c>
      <c r="K101" s="137">
        <f>Données_mensuelles!K239+Données_mensuelles!K240+Données_mensuelles!K241</f>
        <v>508</v>
      </c>
      <c r="L101" s="137"/>
      <c r="M101" s="10"/>
    </row>
    <row r="102" spans="1:13" ht="15.75" x14ac:dyDescent="0.25">
      <c r="A102" s="151">
        <v>44440</v>
      </c>
      <c r="B102" s="137">
        <v>28376</v>
      </c>
      <c r="C102" s="137">
        <v>96</v>
      </c>
      <c r="D102" s="137">
        <v>423.08000000000004</v>
      </c>
      <c r="E102" s="137">
        <v>6.55</v>
      </c>
      <c r="F102" s="137">
        <v>573</v>
      </c>
      <c r="G102" s="137">
        <v>21304</v>
      </c>
      <c r="H102" s="137" t="s">
        <v>12</v>
      </c>
      <c r="I102" s="137">
        <v>72.510000000000005</v>
      </c>
      <c r="J102" s="137">
        <v>8.82</v>
      </c>
      <c r="K102" s="137">
        <v>571</v>
      </c>
      <c r="L102" s="137"/>
      <c r="M102" s="10"/>
    </row>
    <row r="103" spans="1:13" ht="15.75" x14ac:dyDescent="0.25">
      <c r="A103" s="151">
        <v>44531</v>
      </c>
      <c r="B103" s="137">
        <f>Données_mensuelles!B245+Données_mensuelles!B246+Données_mensuelles!B247</f>
        <v>31333</v>
      </c>
      <c r="C103" s="137" t="s">
        <v>47</v>
      </c>
      <c r="D103" s="137">
        <f>Données_mensuelles!D245+Données_mensuelles!D246+Données_mensuelles!D247</f>
        <v>272.69</v>
      </c>
      <c r="E103" s="137">
        <f>Données_mensuelles!E245+Données_mensuelles!E246+Données_mensuelles!E247</f>
        <v>9.57</v>
      </c>
      <c r="F103" s="137">
        <f>Données_mensuelles!F245+Données_mensuelles!F246+Données_mensuelles!F247</f>
        <v>617</v>
      </c>
      <c r="G103" s="137">
        <f>Données_mensuelles!G245+Données_mensuelles!G246+Données_mensuelles!G247</f>
        <v>20213</v>
      </c>
      <c r="H103" s="137" t="s">
        <v>47</v>
      </c>
      <c r="I103" s="137">
        <f>Données_mensuelles!I245+Données_mensuelles!I246+Données_mensuelles!I247</f>
        <v>128.42000000000002</v>
      </c>
      <c r="J103" s="137">
        <f>Données_mensuelles!J245+Données_mensuelles!J246+Données_mensuelles!J247</f>
        <v>17.939999999999998</v>
      </c>
      <c r="K103" s="137">
        <f>Données_mensuelles!K245+Données_mensuelles!K246+Données_mensuelles!K247</f>
        <v>617</v>
      </c>
      <c r="L103" s="137"/>
      <c r="M103" s="10"/>
    </row>
    <row r="104" spans="1:13" x14ac:dyDescent="0.3">
      <c r="A104" s="135">
        <v>44651</v>
      </c>
      <c r="B104" s="137">
        <f>Données_mensuelles!B248+Données_mensuelles!B249+Données_mensuelles!B250</f>
        <v>23626</v>
      </c>
      <c r="C104" s="137" t="s">
        <v>47</v>
      </c>
      <c r="D104" s="137">
        <f>Données_mensuelles!D248+Données_mensuelles!D249+Données_mensuelles!D250</f>
        <v>348.93</v>
      </c>
      <c r="E104" s="137">
        <f>Données_mensuelles!E248+Données_mensuelles!E249+Données_mensuelles!E250</f>
        <v>6.9799999999999995</v>
      </c>
      <c r="F104" s="137">
        <f>Données_mensuelles!F248+Données_mensuelles!F249+Données_mensuelles!F250</f>
        <v>606</v>
      </c>
      <c r="G104" s="137">
        <f>Données_mensuelles!G248+Données_mensuelles!G249+Données_mensuelles!G250</f>
        <v>19145</v>
      </c>
      <c r="H104" s="137" t="s">
        <v>47</v>
      </c>
      <c r="I104" s="137">
        <f>Données_mensuelles!I248+Données_mensuelles!I249+Données_mensuelles!I250</f>
        <v>41.31</v>
      </c>
      <c r="J104" s="137">
        <f>Données_mensuelles!J248+Données_mensuelles!J249+Données_mensuelles!J250</f>
        <v>7.27</v>
      </c>
      <c r="K104" s="137">
        <f>Données_mensuelles!K248+Données_mensuelles!K249+Données_mensuelles!K250</f>
        <v>606</v>
      </c>
      <c r="L104" s="137"/>
      <c r="M104" s="10"/>
    </row>
    <row r="105" spans="1:13" ht="15.75" x14ac:dyDescent="0.25">
      <c r="A105" s="151">
        <v>44713</v>
      </c>
      <c r="B105" s="137">
        <v>33663</v>
      </c>
      <c r="C105" s="137" t="s">
        <v>47</v>
      </c>
      <c r="D105" s="137">
        <v>421.67999999999995</v>
      </c>
      <c r="E105" s="137">
        <v>5.21</v>
      </c>
      <c r="F105" s="137">
        <v>689</v>
      </c>
      <c r="G105" s="137">
        <v>21506</v>
      </c>
      <c r="H105" s="137" t="s">
        <v>47</v>
      </c>
      <c r="I105" s="137">
        <v>50.160000000000004</v>
      </c>
      <c r="J105" s="137">
        <v>10.399999999999999</v>
      </c>
      <c r="K105" s="137">
        <v>689</v>
      </c>
      <c r="L105" s="137"/>
      <c r="M105" s="10"/>
    </row>
    <row r="106" spans="1:13" x14ac:dyDescent="0.3">
      <c r="A106" s="135">
        <v>44805</v>
      </c>
      <c r="B106" s="137">
        <v>31265</v>
      </c>
      <c r="C106" s="137" t="s">
        <v>47</v>
      </c>
      <c r="D106" s="137">
        <v>364</v>
      </c>
      <c r="E106" s="137">
        <v>5.0200000000000005</v>
      </c>
      <c r="F106" s="137">
        <v>577</v>
      </c>
      <c r="G106" s="137">
        <v>34635</v>
      </c>
      <c r="H106" s="137" t="s">
        <v>47</v>
      </c>
      <c r="I106" s="137">
        <v>57.07</v>
      </c>
      <c r="J106" s="137">
        <v>11.35</v>
      </c>
      <c r="K106" s="137">
        <v>577</v>
      </c>
      <c r="L106" s="137"/>
      <c r="M106" s="10"/>
    </row>
    <row r="107" spans="1:13" x14ac:dyDescent="0.3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0"/>
    </row>
    <row r="108" spans="1:13" x14ac:dyDescent="0.3">
      <c r="A108" s="133" t="s">
        <v>11</v>
      </c>
      <c r="B108" s="133"/>
      <c r="C108" s="143"/>
      <c r="D108" s="113"/>
      <c r="E108" s="113"/>
      <c r="F108" s="113"/>
      <c r="G108" s="113"/>
      <c r="H108" s="113"/>
      <c r="I108" s="114"/>
      <c r="J108" s="113"/>
      <c r="K108" s="113"/>
      <c r="L108" s="115"/>
      <c r="M108" s="9"/>
    </row>
    <row r="109" spans="1:13" x14ac:dyDescent="0.3">
      <c r="A109" s="83" t="s">
        <v>6</v>
      </c>
      <c r="B109" s="83"/>
      <c r="C109" s="83"/>
      <c r="D109" s="117"/>
      <c r="E109" s="116"/>
      <c r="F109" s="116"/>
      <c r="G109" s="116"/>
      <c r="H109" s="116"/>
      <c r="I109" s="116"/>
      <c r="J109" s="116"/>
      <c r="K109" s="116"/>
      <c r="L109" s="118"/>
      <c r="M109" s="9"/>
    </row>
    <row r="110" spans="1:13" x14ac:dyDescent="0.3">
      <c r="A110" s="83" t="s">
        <v>14</v>
      </c>
      <c r="B110" s="83"/>
      <c r="C110" s="83"/>
      <c r="D110" s="142"/>
      <c r="E110" s="116"/>
      <c r="F110" s="116"/>
      <c r="G110" s="116"/>
      <c r="H110" s="120"/>
      <c r="I110" s="116"/>
      <c r="J110" s="120"/>
      <c r="K110" s="120"/>
      <c r="L110" s="118"/>
      <c r="M110" s="19"/>
    </row>
    <row r="111" spans="1:13" x14ac:dyDescent="0.3">
      <c r="A111" s="121"/>
      <c r="B111" s="122"/>
      <c r="C111" s="122"/>
      <c r="D111" s="122"/>
      <c r="E111" s="122"/>
      <c r="F111" s="122"/>
      <c r="G111" s="122"/>
      <c r="H111" s="123"/>
      <c r="I111" s="122"/>
      <c r="J111" s="122"/>
      <c r="K111" s="122"/>
      <c r="L111" s="124"/>
      <c r="M111" s="17"/>
    </row>
    <row r="112" spans="1:13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"/>
    </row>
    <row r="113" spans="2:13" x14ac:dyDescent="0.3">
      <c r="B113" s="125"/>
      <c r="C113" s="126"/>
      <c r="D113" s="127"/>
      <c r="E113" s="127"/>
      <c r="F113" s="127"/>
      <c r="G113" s="125"/>
      <c r="H113" s="127"/>
      <c r="I113" s="127"/>
      <c r="J113" s="127"/>
      <c r="K113" s="127"/>
      <c r="L113" s="125"/>
      <c r="M113" s="1"/>
    </row>
    <row r="114" spans="2:13" x14ac:dyDescent="0.3">
      <c r="B114" s="125"/>
      <c r="C114" s="127"/>
      <c r="D114" s="127"/>
      <c r="E114" s="127"/>
      <c r="F114" s="127"/>
      <c r="G114" s="112"/>
      <c r="H114" s="126"/>
      <c r="I114" s="127"/>
      <c r="J114" s="127"/>
      <c r="K114" s="127"/>
      <c r="L114" s="125"/>
      <c r="M114" s="1"/>
    </row>
    <row r="115" spans="2:13" x14ac:dyDescent="0.3">
      <c r="B115" s="125"/>
      <c r="C115" s="12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2:13" x14ac:dyDescent="0.3">
      <c r="B116" s="125"/>
      <c r="C116" s="127"/>
      <c r="D116" s="125"/>
      <c r="E116" s="128"/>
      <c r="F116" s="128"/>
      <c r="G116" s="125"/>
      <c r="H116" s="125"/>
      <c r="I116" s="125"/>
      <c r="J116" s="125"/>
      <c r="K116" s="125"/>
      <c r="L116" s="125"/>
      <c r="M116" s="1"/>
    </row>
    <row r="117" spans="2:13" x14ac:dyDescent="0.3">
      <c r="B117" s="125"/>
      <c r="C117" s="125"/>
      <c r="D117" s="125"/>
      <c r="E117" s="129"/>
      <c r="F117" s="129"/>
      <c r="G117" s="125"/>
      <c r="H117" s="125"/>
      <c r="I117" s="125"/>
      <c r="J117" s="125"/>
      <c r="K117" s="125"/>
      <c r="L117" s="125"/>
      <c r="M117" s="1"/>
    </row>
    <row r="118" spans="2:13" x14ac:dyDescent="0.3">
      <c r="B118" s="125"/>
      <c r="C118" s="127"/>
      <c r="D118" s="125"/>
      <c r="E118" s="125"/>
      <c r="F118" s="125"/>
      <c r="G118" s="125"/>
      <c r="H118" s="125"/>
      <c r="I118" s="125"/>
      <c r="J118" s="125"/>
      <c r="K118" s="125"/>
      <c r="L118" s="125"/>
      <c r="M118" s="1"/>
    </row>
    <row r="119" spans="2:13" x14ac:dyDescent="0.3">
      <c r="C119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E40" sqref="E40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3" t="s">
        <v>51</v>
      </c>
      <c r="B4" s="164"/>
      <c r="C4" s="164"/>
      <c r="D4" s="164"/>
      <c r="E4" s="164"/>
      <c r="F4" s="164"/>
      <c r="G4" s="164"/>
      <c r="H4" s="164"/>
      <c r="I4" s="164"/>
      <c r="J4" s="165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72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3"/>
      <c r="B7" s="145" t="s">
        <v>3</v>
      </c>
      <c r="C7" s="146" t="s">
        <v>18</v>
      </c>
      <c r="D7" s="147" t="s">
        <v>19</v>
      </c>
      <c r="E7" s="147" t="s">
        <v>20</v>
      </c>
      <c r="F7" s="145" t="s">
        <v>3</v>
      </c>
      <c r="G7" s="145" t="s">
        <v>21</v>
      </c>
      <c r="H7" s="146" t="s">
        <v>22</v>
      </c>
      <c r="I7" s="146" t="s">
        <v>23</v>
      </c>
      <c r="J7" s="146" t="s">
        <v>24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v>0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A31" s="148">
        <v>2021</v>
      </c>
      <c r="B31" s="149">
        <f>Données_trimestrielles!B100+Données_trimestrielles!B101+Données_trimestrielles!B102+Données_trimestrielles!B103</f>
        <v>87860</v>
      </c>
      <c r="C31" s="149">
        <v>96</v>
      </c>
      <c r="D31" s="149">
        <f>Données_trimestrielles!D100+Données_trimestrielles!D101+Données_trimestrielles!D102+Données_trimestrielles!D103</f>
        <v>1507.2750000000001</v>
      </c>
      <c r="E31" s="149">
        <f>Données_trimestrielles!E100+Données_trimestrielles!E101+Données_trimestrielles!E102+Données_trimestrielles!E103</f>
        <v>22.016999999999999</v>
      </c>
      <c r="F31" s="149">
        <f>Données_trimestrielles!G100+Données_trimestrielles!G101+Données_trimestrielles!G102+Données_trimestrielles!G103</f>
        <v>60846</v>
      </c>
      <c r="G31" s="149">
        <v>0</v>
      </c>
      <c r="H31" s="149">
        <f>Données_trimestrielles!I100+Données_trimestrielles!I101+Données_trimestrielles!I102+Données_trimestrielles!I103</f>
        <v>319.03399999999999</v>
      </c>
      <c r="I31" s="149">
        <f>Données_trimestrielles!J100+Données_trimestrielles!J101+Données_trimestrielles!J102+Données_trimestrielles!J103</f>
        <v>33.567999999999998</v>
      </c>
      <c r="J31" s="156">
        <f>'[1]V3 Français'!F311+'[1]V3 Français'!K311</f>
        <v>4248</v>
      </c>
      <c r="K31" s="10"/>
    </row>
    <row r="32" spans="1:1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10"/>
    </row>
    <row r="33" spans="1:11" x14ac:dyDescent="0.25">
      <c r="A33" s="59" t="s">
        <v>11</v>
      </c>
      <c r="B33" s="28"/>
      <c r="C33" s="60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14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NIZIGIYIMANA Ferdinand</cp:lastModifiedBy>
  <cp:lastPrinted>2017-01-30T07:50:56Z</cp:lastPrinted>
  <dcterms:created xsi:type="dcterms:W3CDTF">2000-07-13T09:22:56Z</dcterms:created>
  <dcterms:modified xsi:type="dcterms:W3CDTF">2023-01-04T09:33:11Z</dcterms:modified>
</cp:coreProperties>
</file>