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I base de données francais 2020 09\"/>
    </mc:Choice>
  </mc:AlternateContent>
  <bookViews>
    <workbookView xWindow="0" yWindow="0" windowWidth="11250" windowHeight="8715" firstSheet="1" activeTab="1"/>
  </bookViews>
  <sheets>
    <sheet name="Table_de_matière" sheetId="6" r:id="rId1"/>
    <sheet name="Données_mensuelles" sheetId="8" r:id="rId2"/>
    <sheet name="Données_trimestrielles" sheetId="4" r:id="rId3"/>
    <sheet name="Données_annuelles" sheetId="5" r:id="rId4"/>
    <sheet name="Feuil2" sheetId="3" state="hidden" r:id="rId5"/>
  </sheets>
  <calcPr calcId="152511"/>
</workbook>
</file>

<file path=xl/calcChain.xml><?xml version="1.0" encoding="utf-8"?>
<calcChain xmlns="http://schemas.openxmlformats.org/spreadsheetml/2006/main">
  <c r="D101" i="8" l="1"/>
  <c r="E39" i="4"/>
  <c r="C39" i="4"/>
  <c r="D39" i="4"/>
  <c r="B39" i="4"/>
  <c r="E38" i="4"/>
  <c r="C38" i="4"/>
  <c r="D38" i="4"/>
  <c r="B38" i="4"/>
  <c r="D170" i="3"/>
  <c r="D169" i="3"/>
  <c r="H164" i="3"/>
  <c r="H163" i="3"/>
  <c r="G163" i="3"/>
  <c r="D158" i="3"/>
  <c r="D159" i="3"/>
  <c r="D157" i="3"/>
  <c r="D156" i="3"/>
  <c r="G164" i="3"/>
  <c r="E56" i="3"/>
  <c r="D56" i="3"/>
</calcChain>
</file>

<file path=xl/sharedStrings.xml><?xml version="1.0" encoding="utf-8"?>
<sst xmlns="http://schemas.openxmlformats.org/spreadsheetml/2006/main" count="186" uniqueCount="114">
  <si>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</si>
  <si>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</si>
  <si>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</si>
  <si>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</si>
  <si>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</si>
  <si>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</si>
  <si>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</si>
  <si>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</si>
  <si>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</si>
  <si>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</si>
  <si>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</si>
  <si>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</si>
  <si>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</si>
  <si>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</si>
  <si>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</si>
  <si>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</si>
  <si>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</si>
  <si>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</si>
  <si>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</si>
  <si>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</si>
  <si>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</si>
  <si>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</si>
  <si>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</si>
  <si>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</si>
  <si>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</si>
  <si>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</si>
  <si>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</si>
  <si>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</si>
  <si>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</si>
  <si>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</si>
  <si>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</si>
  <si>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</si>
  <si>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</si>
  <si>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</si>
  <si>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</si>
  <si>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</si>
  <si>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</si>
  <si>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</si>
  <si>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</si>
  <si>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</si>
  <si>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</si>
  <si>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</si>
  <si>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</si>
  <si>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</si>
  <si>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</si>
  <si>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</si>
  <si>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</si>
  <si>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</si>
  <si>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</si>
  <si>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</si>
  <si>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</si>
  <si>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</si>
  <si>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</si>
  <si>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</si>
  <si>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</si>
  <si>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</si>
  <si>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</si>
  <si>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</si>
  <si>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</si>
  <si>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</si>
  <si>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</si>
  <si>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</si>
  <si>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</si>
  <si>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</si>
  <si>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</si>
  <si>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</si>
  <si>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</si>
  <si>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</si>
  <si>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</si>
  <si>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</si>
  <si>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</si>
  <si>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</si>
  <si>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</si>
  <si>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</si>
  <si>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</si>
  <si>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</si>
  <si>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</si>
  <si>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</si>
  <si>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</si>
  <si>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</si>
  <si>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</si>
  <si>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</si>
  <si>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</si>
  <si>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</si>
  <si>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</si>
  <si>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</si>
  <si>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</si>
  <si>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</si>
  <si>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</si>
  <si>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</si>
  <si>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</si>
  <si>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</si>
  <si>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</si>
  <si>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</si>
  <si>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</si>
  <si>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</si>
  <si>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</si>
  <si>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</si>
  <si>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</si>
  <si>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</si>
  <si>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Production</t>
  </si>
  <si>
    <t xml:space="preserve"> V   e   n   t   e   s</t>
  </si>
  <si>
    <t>(en T)</t>
  </si>
  <si>
    <t xml:space="preserve">  (en T)</t>
  </si>
  <si>
    <t>V(MBIF)</t>
  </si>
  <si>
    <t xml:space="preserve">              I.4</t>
  </si>
  <si>
    <t>PRODUCTION ET VENTE DU THE SEC</t>
  </si>
  <si>
    <t>Source :  OTB</t>
  </si>
  <si>
    <r>
      <rPr>
        <vertAlign val="superscript"/>
        <sz val="12"/>
        <rFont val="Garamond"/>
        <family val="1"/>
      </rPr>
      <t>(1)</t>
    </r>
    <r>
      <rPr>
        <sz val="12"/>
        <rFont val="Garamond"/>
        <family val="1"/>
      </rPr>
      <t>(PM en BIF/kg)</t>
    </r>
  </si>
  <si>
    <t>Source : OTB</t>
  </si>
  <si>
    <t>Production et vente du thé sec</t>
  </si>
  <si>
    <t>http://www.brb.bi</t>
  </si>
  <si>
    <t>VENTES</t>
  </si>
  <si>
    <t xml:space="preserve"> (1)PM:Prix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</si>
</sst>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#,##0.0"/>
    <numFmt numFmtId="166" formatCode="0.0"/>
    <numFmt numFmtId="167" formatCode="0.0_)"/>
    <numFmt numFmtId="168" formatCode="[$-409]dd\-mmm\-yy;@"/>
    <numFmt numFmtId="169" formatCode="General_)"/>
    <numFmt numFmtId="170" formatCode="[$-40C]mmm\-yy;@"/>
    <numFmt numFmtId="171" formatCode="_-* #,##0\ _F_-;\-* #,##0\ _F_-;_-* &quot;-&quot;??\ _F_-;_-@_-"/>
  </numFmts>
  <fonts count="21" x14ac:knownFonts="1">
    <font>
      <sz val="10"/>
      <name val="Arial"/>
    </font>
    <font>
      <sz val="12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vertAlign val="superscript"/>
      <sz val="12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9" fontId="1" fillId="0" borderId="0"/>
  </cellStyleXfs>
  <cellXfs count="159">
    <xf numFmtId="0" fontId="0" fillId="0" borderId="0" xfId="0"/>
    <xf numFmtId="166" fontId="1" fillId="0" borderId="1" xfId="0" applyNumberFormat="1" applyFont="1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center"/>
    </xf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 applyAlignment="1">
      <alignment horizontal="left"/>
    </xf>
    <xf numFmtId="165" fontId="12" fillId="0" borderId="10" xfId="0" applyNumberFormat="1" applyFont="1" applyBorder="1"/>
    <xf numFmtId="165" fontId="12" fillId="0" borderId="1" xfId="0" applyNumberFormat="1" applyFont="1" applyBorder="1"/>
    <xf numFmtId="0" fontId="12" fillId="0" borderId="10" xfId="0" applyFont="1" applyBorder="1"/>
    <xf numFmtId="0" fontId="12" fillId="0" borderId="10" xfId="0" applyFont="1" applyBorder="1" applyAlignment="1">
      <alignment horizontal="left"/>
    </xf>
    <xf numFmtId="166" fontId="12" fillId="0" borderId="5" xfId="0" applyNumberFormat="1" applyFont="1" applyBorder="1"/>
    <xf numFmtId="166" fontId="12" fillId="0" borderId="10" xfId="0" applyNumberFormat="1" applyFont="1" applyBorder="1"/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/>
    <xf numFmtId="165" fontId="12" fillId="0" borderId="10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166" fontId="12" fillId="0" borderId="0" xfId="0" applyNumberFormat="1" applyFont="1"/>
    <xf numFmtId="0" fontId="12" fillId="0" borderId="5" xfId="0" applyFont="1" applyBorder="1" applyAlignment="1"/>
    <xf numFmtId="0" fontId="14" fillId="0" borderId="0" xfId="0" applyFont="1"/>
    <xf numFmtId="166" fontId="12" fillId="0" borderId="1" xfId="0" applyNumberFormat="1" applyFont="1" applyBorder="1"/>
    <xf numFmtId="166" fontId="12" fillId="0" borderId="10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10" xfId="0" applyFont="1" applyBorder="1" applyAlignment="1"/>
    <xf numFmtId="0" fontId="12" fillId="0" borderId="6" xfId="0" applyFont="1" applyBorder="1" applyAlignment="1">
      <alignment horizontal="left"/>
    </xf>
    <xf numFmtId="165" fontId="14" fillId="0" borderId="0" xfId="0" applyNumberFormat="1" applyFont="1"/>
    <xf numFmtId="0" fontId="12" fillId="0" borderId="4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6" fontId="14" fillId="0" borderId="0" xfId="0" applyNumberFormat="1" applyFont="1" applyAlignment="1">
      <alignment horizontal="left"/>
    </xf>
    <xf numFmtId="166" fontId="14" fillId="0" borderId="0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0" borderId="12" xfId="0" applyFont="1" applyBorder="1"/>
    <xf numFmtId="166" fontId="1" fillId="0" borderId="12" xfId="0" applyNumberFormat="1" applyFont="1" applyBorder="1"/>
    <xf numFmtId="166" fontId="12" fillId="0" borderId="12" xfId="0" applyNumberFormat="1" applyFont="1" applyBorder="1"/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7" fontId="5" fillId="0" borderId="12" xfId="0" applyNumberFormat="1" applyFont="1" applyBorder="1" applyProtection="1"/>
    <xf numFmtId="17" fontId="14" fillId="0" borderId="0" xfId="0" applyNumberFormat="1" applyFont="1" applyAlignment="1">
      <alignment horizontal="center"/>
    </xf>
    <xf numFmtId="166" fontId="12" fillId="0" borderId="0" xfId="0" applyNumberFormat="1" applyFont="1" applyBorder="1"/>
    <xf numFmtId="0" fontId="14" fillId="0" borderId="12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2" borderId="13" xfId="0" applyFont="1" applyFill="1" applyBorder="1"/>
    <xf numFmtId="0" fontId="3" fillId="3" borderId="0" xfId="1" applyFill="1" applyAlignment="1" applyProtection="1"/>
    <xf numFmtId="0" fontId="16" fillId="3" borderId="0" xfId="0" applyFont="1" applyFill="1"/>
    <xf numFmtId="49" fontId="16" fillId="3" borderId="0" xfId="0" applyNumberFormat="1" applyFont="1" applyFill="1" applyAlignment="1">
      <alignment horizontal="right"/>
    </xf>
    <xf numFmtId="49" fontId="16" fillId="3" borderId="0" xfId="0" quotePrefix="1" applyNumberFormat="1" applyFont="1" applyFill="1" applyAlignment="1">
      <alignment horizontal="right"/>
    </xf>
    <xf numFmtId="0" fontId="20" fillId="3" borderId="14" xfId="0" applyFont="1" applyFill="1" applyBorder="1"/>
    <xf numFmtId="0" fontId="16" fillId="3" borderId="14" xfId="0" applyFont="1" applyFill="1" applyBorder="1"/>
    <xf numFmtId="168" fontId="16" fillId="0" borderId="0" xfId="0" applyNumberFormat="1" applyFont="1" applyAlignment="1">
      <alignment horizontal="left"/>
    </xf>
    <xf numFmtId="169" fontId="3" fillId="0" borderId="0" xfId="1" applyNumberFormat="1" applyAlignment="1" applyProtection="1"/>
    <xf numFmtId="0" fontId="6" fillId="0" borderId="0" xfId="0" applyFont="1" applyAlignment="1">
      <alignment horizontal="justify" vertical="center"/>
    </xf>
    <xf numFmtId="0" fontId="8" fillId="0" borderId="3" xfId="0" applyFont="1" applyBorder="1"/>
    <xf numFmtId="0" fontId="8" fillId="4" borderId="2" xfId="0" applyFont="1" applyFill="1" applyBorder="1"/>
    <xf numFmtId="0" fontId="8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165" fontId="8" fillId="0" borderId="3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170" fontId="16" fillId="3" borderId="0" xfId="0" applyNumberFormat="1" applyFont="1" applyFill="1" applyAlignment="1">
      <alignment horizontal="right"/>
    </xf>
    <xf numFmtId="17" fontId="8" fillId="0" borderId="10" xfId="0" applyNumberFormat="1" applyFont="1" applyFill="1" applyBorder="1" applyAlignment="1">
      <alignment horizontal="center"/>
    </xf>
    <xf numFmtId="0" fontId="8" fillId="0" borderId="9" xfId="0" applyFont="1" applyFill="1" applyBorder="1"/>
    <xf numFmtId="166" fontId="8" fillId="0" borderId="9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/>
    <xf numFmtId="166" fontId="8" fillId="0" borderId="1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8" fillId="0" borderId="3" xfId="0" applyFont="1" applyFill="1" applyBorder="1"/>
    <xf numFmtId="165" fontId="8" fillId="0" borderId="3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6" fontId="8" fillId="0" borderId="0" xfId="0" applyNumberFormat="1" applyFont="1" applyFill="1"/>
    <xf numFmtId="0" fontId="10" fillId="0" borderId="0" xfId="1" applyFont="1" applyFill="1" applyAlignment="1" applyProtection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2" fillId="0" borderId="0" xfId="0" applyFont="1" applyFill="1"/>
    <xf numFmtId="171" fontId="8" fillId="0" borderId="10" xfId="2" applyNumberFormat="1" applyFont="1" applyBorder="1" applyAlignment="1">
      <alignment horizontal="center"/>
    </xf>
    <xf numFmtId="171" fontId="8" fillId="0" borderId="1" xfId="2" applyNumberFormat="1" applyFont="1" applyBorder="1" applyAlignment="1">
      <alignment horizontal="center"/>
    </xf>
    <xf numFmtId="171" fontId="8" fillId="0" borderId="10" xfId="2" applyNumberFormat="1" applyFont="1" applyBorder="1"/>
    <xf numFmtId="171" fontId="8" fillId="0" borderId="1" xfId="2" applyNumberFormat="1" applyFont="1" applyBorder="1"/>
    <xf numFmtId="171" fontId="8" fillId="0" borderId="10" xfId="2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" xfId="0" applyFont="1" applyBorder="1" applyAlignment="1">
      <alignment horizontal="fill"/>
    </xf>
    <xf numFmtId="0" fontId="8" fillId="0" borderId="2" xfId="0" applyFont="1" applyBorder="1"/>
    <xf numFmtId="0" fontId="8" fillId="0" borderId="11" xfId="0" applyFont="1" applyBorder="1"/>
    <xf numFmtId="0" fontId="8" fillId="0" borderId="5" xfId="0" applyFont="1" applyBorder="1" applyAlignment="1">
      <alignment horizontal="center"/>
    </xf>
    <xf numFmtId="0" fontId="8" fillId="0" borderId="9" xfId="0" applyFont="1" applyBorder="1"/>
    <xf numFmtId="0" fontId="8" fillId="0" borderId="6" xfId="0" applyFont="1" applyBorder="1"/>
    <xf numFmtId="1" fontId="8" fillId="0" borderId="10" xfId="0" applyNumberFormat="1" applyFont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171" fontId="16" fillId="0" borderId="1" xfId="2" applyNumberFormat="1" applyFont="1" applyBorder="1"/>
    <xf numFmtId="171" fontId="16" fillId="5" borderId="1" xfId="2" applyNumberFormat="1" applyFont="1" applyFill="1" applyBorder="1"/>
    <xf numFmtId="171" fontId="16" fillId="0" borderId="1" xfId="2" applyNumberFormat="1" applyFont="1" applyFill="1" applyBorder="1"/>
    <xf numFmtId="1" fontId="16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71" fontId="8" fillId="0" borderId="10" xfId="2" applyNumberFormat="1" applyFont="1" applyBorder="1" applyAlignment="1">
      <alignment horizontal="center" vertical="center"/>
    </xf>
    <xf numFmtId="171" fontId="8" fillId="0" borderId="1" xfId="2" applyNumberFormat="1" applyFont="1" applyBorder="1" applyAlignment="1">
      <alignment horizontal="center" vertical="center"/>
    </xf>
    <xf numFmtId="171" fontId="8" fillId="0" borderId="0" xfId="2" applyNumberFormat="1" applyFont="1" applyAlignment="1">
      <alignment horizontal="center" vertical="center"/>
    </xf>
    <xf numFmtId="0" fontId="9" fillId="4" borderId="5" xfId="0" applyFont="1" applyFill="1" applyBorder="1" applyAlignment="1"/>
    <xf numFmtId="0" fontId="9" fillId="4" borderId="0" xfId="0" applyFont="1" applyFill="1" applyBorder="1" applyAlignment="1"/>
    <xf numFmtId="0" fontId="9" fillId="4" borderId="1" xfId="0" applyFont="1" applyFill="1" applyBorder="1" applyAlignment="1"/>
    <xf numFmtId="0" fontId="8" fillId="0" borderId="1" xfId="0" applyFont="1" applyBorder="1" applyAlignment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4">
    <cellStyle name="Lien hypertexte" xfId="1" builtinId="8"/>
    <cellStyle name="Milliers 3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258064516129E-2"/>
          <c:y val="4.5333451389196325E-2"/>
          <c:w val="0.9258064516129032"/>
          <c:h val="0.65066836111552373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Feuil2!$B$122:$Y$122</c:f>
              <c:numCache>
                <c:formatCode>0.0</c:formatCode>
                <c:ptCount val="24"/>
                <c:pt idx="0">
                  <c:v>79.78</c:v>
                </c:pt>
                <c:pt idx="1">
                  <c:v>82.06</c:v>
                </c:pt>
                <c:pt idx="2">
                  <c:v>82.43</c:v>
                </c:pt>
                <c:pt idx="3">
                  <c:v>83.24</c:v>
                </c:pt>
                <c:pt idx="4">
                  <c:v>87.02</c:v>
                </c:pt>
                <c:pt idx="5">
                  <c:v>88.59</c:v>
                </c:pt>
                <c:pt idx="6">
                  <c:v>85.57</c:v>
                </c:pt>
                <c:pt idx="7">
                  <c:v>84.69</c:v>
                </c:pt>
                <c:pt idx="8">
                  <c:v>83.83</c:v>
                </c:pt>
                <c:pt idx="9">
                  <c:v>89.16</c:v>
                </c:pt>
                <c:pt idx="10">
                  <c:v>90.11</c:v>
                </c:pt>
                <c:pt idx="11">
                  <c:v>91.96</c:v>
                </c:pt>
                <c:pt idx="12">
                  <c:v>82.29</c:v>
                </c:pt>
                <c:pt idx="13">
                  <c:v>81.02</c:v>
                </c:pt>
                <c:pt idx="14">
                  <c:v>79.701999999999998</c:v>
                </c:pt>
                <c:pt idx="15">
                  <c:v>78.099999999999994</c:v>
                </c:pt>
                <c:pt idx="16">
                  <c:v>78.260000000000005</c:v>
                </c:pt>
                <c:pt idx="17">
                  <c:v>78.25</c:v>
                </c:pt>
                <c:pt idx="18">
                  <c:v>77.98</c:v>
                </c:pt>
                <c:pt idx="19">
                  <c:v>77.150000000000006</c:v>
                </c:pt>
                <c:pt idx="20">
                  <c:v>79.099999999999994</c:v>
                </c:pt>
                <c:pt idx="21">
                  <c:v>86.8</c:v>
                </c:pt>
                <c:pt idx="22">
                  <c:v>85.1</c:v>
                </c:pt>
                <c:pt idx="23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Feuil2!$B$123:$Y$123</c:f>
              <c:numCache>
                <c:formatCode>0.0</c:formatCode>
                <c:ptCount val="24"/>
                <c:pt idx="0">
                  <c:v>108.91</c:v>
                </c:pt>
                <c:pt idx="1">
                  <c:v>111.11</c:v>
                </c:pt>
                <c:pt idx="2">
                  <c:v>111.65</c:v>
                </c:pt>
                <c:pt idx="3">
                  <c:v>113.28</c:v>
                </c:pt>
                <c:pt idx="4">
                  <c:v>119.64</c:v>
                </c:pt>
                <c:pt idx="5">
                  <c:v>122.12</c:v>
                </c:pt>
                <c:pt idx="6">
                  <c:v>118.34</c:v>
                </c:pt>
                <c:pt idx="7">
                  <c:v>116.02</c:v>
                </c:pt>
                <c:pt idx="8">
                  <c:v>114.45</c:v>
                </c:pt>
                <c:pt idx="9">
                  <c:v>108.59</c:v>
                </c:pt>
                <c:pt idx="10">
                  <c:v>109.49</c:v>
                </c:pt>
                <c:pt idx="11">
                  <c:v>111.77</c:v>
                </c:pt>
                <c:pt idx="12">
                  <c:v>112.72</c:v>
                </c:pt>
                <c:pt idx="13">
                  <c:v>110.97</c:v>
                </c:pt>
                <c:pt idx="14">
                  <c:v>109.233</c:v>
                </c:pt>
                <c:pt idx="15">
                  <c:v>110.25</c:v>
                </c:pt>
                <c:pt idx="16">
                  <c:v>110.63</c:v>
                </c:pt>
                <c:pt idx="17">
                  <c:v>111.95</c:v>
                </c:pt>
                <c:pt idx="18">
                  <c:v>112.53</c:v>
                </c:pt>
                <c:pt idx="19">
                  <c:v>112.48</c:v>
                </c:pt>
                <c:pt idx="20">
                  <c:v>115.55</c:v>
                </c:pt>
                <c:pt idx="21">
                  <c:v>113.6</c:v>
                </c:pt>
                <c:pt idx="22">
                  <c:v>114.7</c:v>
                </c:pt>
                <c:pt idx="23">
                  <c:v>121.2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</c:strCache>
            </c:strRef>
          </c:tx>
          <c:cat>
            <c:strRef>
              <c:f>Feuil2!$B$121:$Y$121</c:f>
              <c:strCache>
                <c:ptCount val="24"/>
                <c:pt idx="0">
                  <c:v> Janvier 2010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déc-10</c:v>
                </c:pt>
                <c:pt idx="12">
                  <c:v>janv-11</c:v>
                </c:pt>
                <c:pt idx="13">
                  <c:v>Février</c:v>
                </c:pt>
                <c:pt idx="14">
                  <c:v>Mars</c:v>
                </c:pt>
                <c:pt idx="15">
                  <c:v>Avril</c:v>
                </c:pt>
                <c:pt idx="16">
                  <c:v>Mai</c:v>
                </c:pt>
                <c:pt idx="17">
                  <c:v>Juin</c:v>
                </c:pt>
                <c:pt idx="18">
                  <c:v>Juillet</c:v>
                </c:pt>
                <c:pt idx="19">
                  <c:v>Août</c:v>
                </c:pt>
                <c:pt idx="20">
                  <c:v>Septembre</c:v>
                </c:pt>
                <c:pt idx="21">
                  <c:v>Octobre</c:v>
                </c:pt>
                <c:pt idx="22">
                  <c:v>Novembre</c:v>
                </c:pt>
                <c:pt idx="23">
                  <c:v>déc-11</c:v>
                </c:pt>
              </c:strCache>
            </c:strRef>
          </c:cat>
          <c:val>
            <c:numRef>
              <c:f>Feuil2!$B$124:$Y$124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061088"/>
        <c:axId val="1925057824"/>
      </c:lineChart>
      <c:catAx>
        <c:axId val="19250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2505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05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25061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00001318930611"/>
          <c:y val="0.92800269047149053"/>
          <c:w val="0.76129030981680057"/>
          <c:h val="5.8666900620709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255091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127</xdr:row>
      <xdr:rowOff>47625</xdr:rowOff>
    </xdr:from>
    <xdr:to>
      <xdr:col>13</xdr:col>
      <xdr:colOff>428625</xdr:colOff>
      <xdr:row>144</xdr:row>
      <xdr:rowOff>66675</xdr:rowOff>
    </xdr:to>
    <xdr:graphicFrame macro="">
      <xdr:nvGraphicFramePr>
        <xdr:cNvPr id="1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F211"/>
  <sheetViews>
    <sheetView workbookViewId="0">
      <selection activeCell="B15" sqref="B15"/>
    </sheetView>
  </sheetViews>
  <sheetFormatPr baseColWidth="10" defaultColWidth="9.140625" defaultRowHeight="15.75" x14ac:dyDescent="0.25"/>
  <cols>
    <col min="1" max="1" width="5.42578125" style="54" customWidth="1"/>
    <col min="2" max="2" width="88.28515625" style="54" bestFit="1" customWidth="1"/>
    <col min="3" max="3" width="59.28515625" style="54" bestFit="1" customWidth="1"/>
    <col min="4" max="4" width="22" style="54" bestFit="1" customWidth="1"/>
    <col min="5" max="5" width="20.42578125" style="54" customWidth="1"/>
    <col min="6" max="16384" width="9.140625" style="54"/>
  </cols>
  <sheetData>
    <row r="1" spans="2:6" ht="27.75" customHeight="1" x14ac:dyDescent="0.25"/>
    <row r="2" spans="2:6" x14ac:dyDescent="0.25">
      <c r="B2" s="66" t="s">
        <v>97</v>
      </c>
    </row>
    <row r="3" spans="2:6" x14ac:dyDescent="0.25">
      <c r="B3" s="66"/>
    </row>
    <row r="4" spans="2:6" x14ac:dyDescent="0.25">
      <c r="B4" s="66" t="s">
        <v>98</v>
      </c>
    </row>
    <row r="5" spans="2:6" x14ac:dyDescent="0.25">
      <c r="B5" s="66" t="s">
        <v>99</v>
      </c>
      <c r="C5" s="2"/>
      <c r="D5" s="2"/>
      <c r="E5" s="2"/>
      <c r="F5" s="2"/>
    </row>
    <row r="8" spans="2:6" ht="18.75" x14ac:dyDescent="0.3">
      <c r="B8" s="55" t="s">
        <v>84</v>
      </c>
    </row>
    <row r="9" spans="2:6" ht="18.75" x14ac:dyDescent="0.3">
      <c r="B9" s="56" t="s">
        <v>110</v>
      </c>
    </row>
    <row r="11" spans="2:6" x14ac:dyDescent="0.25">
      <c r="B11" s="54" t="s">
        <v>85</v>
      </c>
    </row>
    <row r="12" spans="2:6" ht="16.5" thickBot="1" x14ac:dyDescent="0.3">
      <c r="B12" s="57" t="s">
        <v>86</v>
      </c>
      <c r="C12" s="57" t="s">
        <v>87</v>
      </c>
      <c r="D12" s="57" t="s">
        <v>88</v>
      </c>
      <c r="E12" s="57" t="s">
        <v>89</v>
      </c>
    </row>
    <row r="13" spans="2:6" x14ac:dyDescent="0.25">
      <c r="B13" s="58" t="s">
        <v>90</v>
      </c>
      <c r="C13" s="59" t="s">
        <v>110</v>
      </c>
      <c r="D13" s="59" t="s">
        <v>90</v>
      </c>
      <c r="E13" s="79"/>
    </row>
    <row r="14" spans="2:6" x14ac:dyDescent="0.25">
      <c r="B14" s="58" t="s">
        <v>91</v>
      </c>
      <c r="C14" s="59" t="s">
        <v>110</v>
      </c>
      <c r="D14" s="59" t="s">
        <v>91</v>
      </c>
      <c r="E14" s="60"/>
    </row>
    <row r="15" spans="2:6" x14ac:dyDescent="0.25">
      <c r="B15" s="58" t="s">
        <v>92</v>
      </c>
      <c r="C15" s="59" t="s">
        <v>110</v>
      </c>
      <c r="D15" s="59" t="s">
        <v>92</v>
      </c>
      <c r="E15" s="61"/>
    </row>
    <row r="16" spans="2:6" ht="16.5" thickBot="1" x14ac:dyDescent="0.3">
      <c r="B16" s="62"/>
      <c r="C16" s="63"/>
      <c r="D16" s="63"/>
      <c r="E16" s="63"/>
    </row>
    <row r="18" spans="2:3" x14ac:dyDescent="0.25">
      <c r="B18" s="54" t="s">
        <v>93</v>
      </c>
      <c r="C18" s="64"/>
    </row>
    <row r="19" spans="2:3" x14ac:dyDescent="0.25">
      <c r="B19" s="54" t="s">
        <v>94</v>
      </c>
      <c r="C19" s="64"/>
    </row>
    <row r="21" spans="2:3" x14ac:dyDescent="0.25">
      <c r="B21" s="54" t="s">
        <v>95</v>
      </c>
      <c r="C21" s="54" t="s">
        <v>110</v>
      </c>
    </row>
    <row r="22" spans="2:3" x14ac:dyDescent="0.25">
      <c r="B22" s="54" t="s">
        <v>96</v>
      </c>
      <c r="C22" s="65" t="s">
        <v>111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</sheetData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18"/>
  <sheetViews>
    <sheetView tabSelected="1" workbookViewId="0">
      <pane xSplit="1" ySplit="7" topLeftCell="B91" activePane="bottomRight" state="frozen"/>
      <selection pane="topRight" activeCell="B1" sqref="B1"/>
      <selection pane="bottomLeft" activeCell="A8" sqref="A8"/>
      <selection pane="bottomRight" activeCell="G100" sqref="G100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9.140625" style="74" customWidth="1"/>
    <col min="4" max="4" width="10.5703125" style="7" customWidth="1"/>
    <col min="5" max="5" width="15.42578125" style="2" customWidth="1"/>
    <col min="6" max="9" width="11.42578125" style="2" customWidth="1"/>
    <col min="10" max="10" width="10.7109375" style="2" customWidth="1"/>
    <col min="11" max="11" width="14.28515625" style="2" customWidth="1"/>
    <col min="12" max="16384" width="9.140625" style="2"/>
  </cols>
  <sheetData>
    <row r="1" spans="1:6" x14ac:dyDescent="0.25">
      <c r="A1" s="92" t="s">
        <v>83</v>
      </c>
      <c r="B1" s="89"/>
      <c r="C1" s="93"/>
    </row>
    <row r="2" spans="1:6" ht="15" customHeight="1" x14ac:dyDescent="0.25">
      <c r="A2" s="89"/>
      <c r="B2" s="89"/>
      <c r="C2" s="94"/>
    </row>
    <row r="3" spans="1:6" x14ac:dyDescent="0.25">
      <c r="A3" s="68"/>
      <c r="B3" s="69"/>
      <c r="C3" s="70" t="s">
        <v>105</v>
      </c>
    </row>
    <row r="4" spans="1:6" x14ac:dyDescent="0.25">
      <c r="A4" s="136" t="s">
        <v>106</v>
      </c>
      <c r="B4" s="137"/>
      <c r="C4" s="138"/>
    </row>
    <row r="5" spans="1:6" x14ac:dyDescent="0.25">
      <c r="A5" s="71"/>
      <c r="B5" s="72"/>
      <c r="C5" s="73"/>
    </row>
    <row r="6" spans="1:6" x14ac:dyDescent="0.25">
      <c r="A6" s="96"/>
      <c r="B6" s="96"/>
      <c r="C6" s="97"/>
      <c r="D6" s="98"/>
      <c r="E6" s="99"/>
      <c r="F6"/>
    </row>
    <row r="7" spans="1:6" x14ac:dyDescent="0.25">
      <c r="A7" s="110"/>
      <c r="B7" s="111" t="s">
        <v>100</v>
      </c>
      <c r="C7" s="140" t="s">
        <v>112</v>
      </c>
      <c r="D7" s="141"/>
      <c r="E7" s="139"/>
      <c r="F7"/>
    </row>
    <row r="8" spans="1:6" x14ac:dyDescent="0.25">
      <c r="A8" s="110"/>
      <c r="B8" s="115"/>
      <c r="C8" s="116"/>
      <c r="D8" s="116"/>
      <c r="E8" s="117"/>
      <c r="F8"/>
    </row>
    <row r="9" spans="1:6" x14ac:dyDescent="0.25">
      <c r="A9" s="110"/>
      <c r="B9" s="78"/>
      <c r="C9" s="118"/>
      <c r="D9" s="118"/>
      <c r="E9" s="119"/>
      <c r="F9"/>
    </row>
    <row r="10" spans="1:6" ht="18" x14ac:dyDescent="0.25">
      <c r="A10" s="110" t="s">
        <v>0</v>
      </c>
      <c r="B10" s="120" t="s">
        <v>102</v>
      </c>
      <c r="C10" s="120" t="s">
        <v>103</v>
      </c>
      <c r="D10" s="120" t="s">
        <v>104</v>
      </c>
      <c r="E10" s="111" t="s">
        <v>108</v>
      </c>
      <c r="F10"/>
    </row>
    <row r="11" spans="1:6" x14ac:dyDescent="0.25">
      <c r="A11" s="121"/>
      <c r="B11" s="122"/>
      <c r="C11" s="122"/>
      <c r="D11" s="122"/>
      <c r="E11" s="121"/>
      <c r="F11"/>
    </row>
    <row r="12" spans="1:6" x14ac:dyDescent="0.25">
      <c r="A12" s="80">
        <v>41275</v>
      </c>
      <c r="B12" s="123">
        <v>994.63199999999995</v>
      </c>
      <c r="C12" s="123">
        <v>745.49540000000002</v>
      </c>
      <c r="D12" s="131">
        <v>3568.3889600000002</v>
      </c>
      <c r="E12" s="123">
        <v>4787</v>
      </c>
      <c r="F12"/>
    </row>
    <row r="13" spans="1:6" x14ac:dyDescent="0.25">
      <c r="A13" s="80">
        <v>41306</v>
      </c>
      <c r="B13" s="123">
        <v>1008.567</v>
      </c>
      <c r="C13" s="123">
        <v>680.63289999999995</v>
      </c>
      <c r="D13" s="131">
        <v>3298.8541839999998</v>
      </c>
      <c r="E13" s="123">
        <v>4847</v>
      </c>
      <c r="F13"/>
    </row>
    <row r="14" spans="1:6" x14ac:dyDescent="0.25">
      <c r="A14" s="80">
        <v>41334</v>
      </c>
      <c r="B14" s="123">
        <v>976.03800000000001</v>
      </c>
      <c r="C14" s="123">
        <v>665.11540000000002</v>
      </c>
      <c r="D14" s="131">
        <v>2918.8376320000002</v>
      </c>
      <c r="E14" s="123">
        <v>4238</v>
      </c>
      <c r="F14"/>
    </row>
    <row r="15" spans="1:6" x14ac:dyDescent="0.25">
      <c r="A15" s="80">
        <v>41365</v>
      </c>
      <c r="B15" s="123">
        <v>998.68399999999997</v>
      </c>
      <c r="C15" s="123">
        <v>869.74019999999996</v>
      </c>
      <c r="D15" s="131">
        <v>3108.1874299999999</v>
      </c>
      <c r="E15" s="123">
        <v>3574</v>
      </c>
      <c r="F15"/>
    </row>
    <row r="16" spans="1:6" x14ac:dyDescent="0.25">
      <c r="A16" s="80">
        <v>41395</v>
      </c>
      <c r="B16" s="123">
        <v>971.48599999999999</v>
      </c>
      <c r="C16" s="123">
        <v>914.57079999999996</v>
      </c>
      <c r="D16" s="131">
        <v>3251.9309020000001</v>
      </c>
      <c r="E16" s="123">
        <v>3556</v>
      </c>
      <c r="F16"/>
    </row>
    <row r="17" spans="1:5" x14ac:dyDescent="0.25">
      <c r="A17" s="80">
        <v>41426</v>
      </c>
      <c r="B17" s="123">
        <v>819.38699999999994</v>
      </c>
      <c r="C17" s="123">
        <v>990.6096</v>
      </c>
      <c r="D17" s="131">
        <v>3455.2145329999998</v>
      </c>
      <c r="E17" s="123">
        <v>3488</v>
      </c>
    </row>
    <row r="18" spans="1:5" x14ac:dyDescent="0.25">
      <c r="A18" s="80">
        <v>41456</v>
      </c>
      <c r="B18" s="123">
        <v>502.28800000000001</v>
      </c>
      <c r="C18" s="123">
        <v>1209.2122999999999</v>
      </c>
      <c r="D18" s="131">
        <v>4119.06556</v>
      </c>
      <c r="E18" s="123">
        <v>3403</v>
      </c>
    </row>
    <row r="19" spans="1:5" x14ac:dyDescent="0.25">
      <c r="A19" s="80">
        <v>41487</v>
      </c>
      <c r="B19" s="123">
        <v>370.26499999999999</v>
      </c>
      <c r="C19" s="123">
        <v>954.78279999999995</v>
      </c>
      <c r="D19" s="131">
        <v>3194.828872</v>
      </c>
      <c r="E19" s="123">
        <v>3347</v>
      </c>
    </row>
    <row r="20" spans="1:5" x14ac:dyDescent="0.25">
      <c r="A20" s="80">
        <v>41518</v>
      </c>
      <c r="B20" s="123">
        <v>245.94499999999999</v>
      </c>
      <c r="C20" s="123">
        <v>677.44839999999999</v>
      </c>
      <c r="D20" s="131">
        <v>2032.2695140000001</v>
      </c>
      <c r="E20" s="123">
        <v>3000</v>
      </c>
    </row>
    <row r="21" spans="1:5" x14ac:dyDescent="0.25">
      <c r="A21" s="80">
        <v>41548</v>
      </c>
      <c r="B21" s="123">
        <v>699.02200000000005</v>
      </c>
      <c r="C21" s="123">
        <v>450.13139999999999</v>
      </c>
      <c r="D21" s="131">
        <v>1282.3764189999999</v>
      </c>
      <c r="E21" s="123">
        <v>2849</v>
      </c>
    </row>
    <row r="22" spans="1:5" x14ac:dyDescent="0.25">
      <c r="A22" s="80">
        <v>41579</v>
      </c>
      <c r="B22" s="123">
        <v>779.11599999999999</v>
      </c>
      <c r="C22" s="123">
        <v>362.43830000000003</v>
      </c>
      <c r="D22" s="131">
        <v>1178.3625999999999</v>
      </c>
      <c r="E22" s="123">
        <v>3251</v>
      </c>
    </row>
    <row r="23" spans="1:5" s="100" customFormat="1" x14ac:dyDescent="0.25">
      <c r="A23" s="80">
        <v>41609</v>
      </c>
      <c r="B23" s="123">
        <v>708.12300000000005</v>
      </c>
      <c r="C23" s="123">
        <v>671.01700000000005</v>
      </c>
      <c r="D23" s="132">
        <v>2455.9165710000002</v>
      </c>
      <c r="E23" s="124">
        <v>3660</v>
      </c>
    </row>
    <row r="24" spans="1:5" x14ac:dyDescent="0.25">
      <c r="A24" s="80">
        <v>41640</v>
      </c>
      <c r="B24" s="123">
        <v>1038.67</v>
      </c>
      <c r="C24" s="123">
        <v>731.048</v>
      </c>
      <c r="D24" s="133">
        <v>2887.8707049999998</v>
      </c>
      <c r="E24" s="124">
        <v>3950</v>
      </c>
    </row>
    <row r="25" spans="1:5" x14ac:dyDescent="0.25">
      <c r="A25" s="80">
        <v>41671</v>
      </c>
      <c r="B25" s="123">
        <v>967.72</v>
      </c>
      <c r="C25" s="123">
        <v>735.56200000000001</v>
      </c>
      <c r="D25" s="133">
        <v>2673.3794560000001</v>
      </c>
      <c r="E25" s="124">
        <v>3634</v>
      </c>
    </row>
    <row r="26" spans="1:5" x14ac:dyDescent="0.25">
      <c r="A26" s="80">
        <v>41699</v>
      </c>
      <c r="B26" s="123">
        <v>1132.46</v>
      </c>
      <c r="C26" s="123">
        <v>980.17729999999995</v>
      </c>
      <c r="D26" s="133">
        <v>3237.7704800000001</v>
      </c>
      <c r="E26" s="124">
        <v>3303</v>
      </c>
    </row>
    <row r="27" spans="1:5" x14ac:dyDescent="0.25">
      <c r="A27" s="80">
        <v>41730</v>
      </c>
      <c r="B27" s="123">
        <v>1197.99</v>
      </c>
      <c r="C27" s="123">
        <v>872.8492</v>
      </c>
      <c r="D27" s="133">
        <v>2874.6497530000001</v>
      </c>
      <c r="E27" s="124">
        <v>3293</v>
      </c>
    </row>
    <row r="28" spans="1:5" x14ac:dyDescent="0.25">
      <c r="A28" s="80">
        <v>41760</v>
      </c>
      <c r="B28" s="123">
        <v>1065.95</v>
      </c>
      <c r="C28" s="123">
        <v>1095.155</v>
      </c>
      <c r="D28" s="133">
        <v>3265.4682590000002</v>
      </c>
      <c r="E28" s="124">
        <v>2982</v>
      </c>
    </row>
    <row r="29" spans="1:5" x14ac:dyDescent="0.25">
      <c r="A29" s="80">
        <v>41791</v>
      </c>
      <c r="B29" s="123">
        <v>848.94200000000001</v>
      </c>
      <c r="C29" s="123">
        <v>1088.912</v>
      </c>
      <c r="D29" s="133">
        <v>3192.6323590000002</v>
      </c>
      <c r="E29" s="124">
        <v>2930</v>
      </c>
    </row>
    <row r="30" spans="1:5" x14ac:dyDescent="0.25">
      <c r="A30" s="80">
        <v>41821</v>
      </c>
      <c r="B30" s="123">
        <v>571.86</v>
      </c>
      <c r="C30" s="123">
        <v>1218.1496999999999</v>
      </c>
      <c r="D30" s="133">
        <v>4145.2102919999998</v>
      </c>
      <c r="E30" s="124">
        <v>3403</v>
      </c>
    </row>
    <row r="31" spans="1:5" x14ac:dyDescent="0.25">
      <c r="A31" s="80">
        <v>41852</v>
      </c>
      <c r="B31" s="123">
        <v>439.79349999999999</v>
      </c>
      <c r="C31" s="123">
        <v>621.51850000000002</v>
      </c>
      <c r="D31" s="133">
        <v>2232.676234</v>
      </c>
      <c r="E31" s="124">
        <v>3592</v>
      </c>
    </row>
    <row r="32" spans="1:5" x14ac:dyDescent="0.25">
      <c r="A32" s="80">
        <v>41883</v>
      </c>
      <c r="B32" s="123">
        <v>416.64</v>
      </c>
      <c r="C32" s="123">
        <v>798.31920000000002</v>
      </c>
      <c r="D32" s="133">
        <v>2615.1086650000002</v>
      </c>
      <c r="E32" s="124">
        <v>3276</v>
      </c>
    </row>
    <row r="33" spans="1:5" x14ac:dyDescent="0.25">
      <c r="A33" s="80">
        <v>41913</v>
      </c>
      <c r="B33" s="123">
        <v>868.22</v>
      </c>
      <c r="C33" s="123">
        <v>564.80999999999995</v>
      </c>
      <c r="D33" s="133">
        <v>1889.4495260000001</v>
      </c>
      <c r="E33" s="124">
        <v>3345</v>
      </c>
    </row>
    <row r="34" spans="1:5" x14ac:dyDescent="0.25">
      <c r="A34" s="80">
        <v>41944</v>
      </c>
      <c r="B34" s="123">
        <v>991.22</v>
      </c>
      <c r="C34" s="123">
        <v>709.86149999999998</v>
      </c>
      <c r="D34" s="133">
        <v>2468.3185159999998</v>
      </c>
      <c r="E34" s="124">
        <v>3341</v>
      </c>
    </row>
    <row r="35" spans="1:5" x14ac:dyDescent="0.25">
      <c r="A35" s="80">
        <v>41974</v>
      </c>
      <c r="B35" s="123">
        <v>993.31</v>
      </c>
      <c r="C35" s="123">
        <v>905.7944</v>
      </c>
      <c r="D35" s="133">
        <v>3156.9430269999998</v>
      </c>
      <c r="E35" s="124">
        <v>3485</v>
      </c>
    </row>
    <row r="36" spans="1:5" x14ac:dyDescent="0.25">
      <c r="A36" s="80">
        <v>42005</v>
      </c>
      <c r="B36" s="123">
        <v>999</v>
      </c>
      <c r="C36" s="123">
        <v>798.62699999999995</v>
      </c>
      <c r="D36" s="133">
        <v>2979.632474</v>
      </c>
      <c r="E36" s="124">
        <v>3731</v>
      </c>
    </row>
    <row r="37" spans="1:5" x14ac:dyDescent="0.25">
      <c r="A37" s="80">
        <v>42036</v>
      </c>
      <c r="B37" s="123">
        <v>1001.843</v>
      </c>
      <c r="C37" s="123">
        <v>971.17</v>
      </c>
      <c r="D37" s="133">
        <v>3696.2705230000001</v>
      </c>
      <c r="E37" s="124">
        <v>3806</v>
      </c>
    </row>
    <row r="38" spans="1:5" x14ac:dyDescent="0.25">
      <c r="A38" s="80">
        <v>42064</v>
      </c>
      <c r="B38" s="123">
        <v>1223.97</v>
      </c>
      <c r="C38" s="123">
        <v>1508.13</v>
      </c>
      <c r="D38" s="134">
        <v>6391.9108210000004</v>
      </c>
      <c r="E38" s="124">
        <v>4238</v>
      </c>
    </row>
    <row r="39" spans="1:5" x14ac:dyDescent="0.25">
      <c r="A39" s="80">
        <v>42095</v>
      </c>
      <c r="B39" s="123">
        <v>1203.92</v>
      </c>
      <c r="C39" s="123">
        <v>719.95460000000003</v>
      </c>
      <c r="D39" s="134">
        <v>3114.8036769999999</v>
      </c>
      <c r="E39" s="124">
        <v>4326</v>
      </c>
    </row>
    <row r="40" spans="1:5" x14ac:dyDescent="0.25">
      <c r="A40" s="80">
        <v>42125</v>
      </c>
      <c r="B40" s="123">
        <v>1068.5119999999999</v>
      </c>
      <c r="C40" s="123">
        <v>860.6114</v>
      </c>
      <c r="D40" s="133">
        <v>4100.9618140000002</v>
      </c>
      <c r="E40" s="124">
        <v>4755</v>
      </c>
    </row>
    <row r="41" spans="1:5" x14ac:dyDescent="0.25">
      <c r="A41" s="80">
        <v>42156</v>
      </c>
      <c r="B41" s="123">
        <v>1039.9359999999999</v>
      </c>
      <c r="C41" s="123">
        <v>1567.2535</v>
      </c>
      <c r="D41" s="133">
        <v>8225.6819209999994</v>
      </c>
      <c r="E41" s="124">
        <v>5248</v>
      </c>
    </row>
    <row r="42" spans="1:5" x14ac:dyDescent="0.25">
      <c r="A42" s="80">
        <v>42186</v>
      </c>
      <c r="B42" s="123">
        <v>745.38</v>
      </c>
      <c r="C42" s="123">
        <v>900.64</v>
      </c>
      <c r="D42" s="133">
        <v>5171.2980239999997</v>
      </c>
      <c r="E42" s="102">
        <v>5742</v>
      </c>
    </row>
    <row r="43" spans="1:5" x14ac:dyDescent="0.25">
      <c r="A43" s="80">
        <v>42217</v>
      </c>
      <c r="B43" s="123">
        <v>545.67999999999995</v>
      </c>
      <c r="C43" s="123">
        <v>793.55</v>
      </c>
      <c r="D43" s="133">
        <v>4196.7700279999999</v>
      </c>
      <c r="E43" s="102">
        <v>5289</v>
      </c>
    </row>
    <row r="44" spans="1:5" x14ac:dyDescent="0.25">
      <c r="A44" s="80">
        <v>42248</v>
      </c>
      <c r="B44" s="123">
        <v>385.18900000000002</v>
      </c>
      <c r="C44" s="123">
        <v>1095.0219999999999</v>
      </c>
      <c r="D44" s="133">
        <v>5760.7725019999998</v>
      </c>
      <c r="E44" s="102">
        <v>5261</v>
      </c>
    </row>
    <row r="45" spans="1:5" x14ac:dyDescent="0.25">
      <c r="A45" s="80">
        <v>42278</v>
      </c>
      <c r="B45" s="123">
        <v>558.77</v>
      </c>
      <c r="C45" s="123">
        <v>465.29</v>
      </c>
      <c r="D45" s="133">
        <v>2513.3247769999998</v>
      </c>
      <c r="E45" s="102">
        <v>5402</v>
      </c>
    </row>
    <row r="46" spans="1:5" x14ac:dyDescent="0.25">
      <c r="A46" s="80">
        <v>42309</v>
      </c>
      <c r="B46" s="123">
        <v>794.53</v>
      </c>
      <c r="C46" s="123">
        <v>454.47</v>
      </c>
      <c r="D46" s="133">
        <v>2413.39831</v>
      </c>
      <c r="E46" s="102">
        <v>5310</v>
      </c>
    </row>
    <row r="47" spans="1:5" x14ac:dyDescent="0.25">
      <c r="A47" s="80">
        <v>42339</v>
      </c>
      <c r="B47" s="123">
        <v>1219</v>
      </c>
      <c r="C47" s="123">
        <v>709.92750000000001</v>
      </c>
      <c r="D47" s="133">
        <v>3603.1475970000001</v>
      </c>
      <c r="E47" s="102">
        <v>5075</v>
      </c>
    </row>
    <row r="48" spans="1:5" x14ac:dyDescent="0.25">
      <c r="A48" s="80">
        <v>42370</v>
      </c>
      <c r="B48" s="123">
        <v>1247.56</v>
      </c>
      <c r="C48" s="123">
        <v>728.97860000000003</v>
      </c>
      <c r="D48" s="135">
        <v>3172.8846490000001</v>
      </c>
      <c r="E48" s="101">
        <v>4353</v>
      </c>
    </row>
    <row r="49" spans="1:5" x14ac:dyDescent="0.25">
      <c r="A49" s="80">
        <v>42401</v>
      </c>
      <c r="B49" s="123">
        <v>1318.77</v>
      </c>
      <c r="C49" s="123">
        <v>1162.9929</v>
      </c>
      <c r="D49" s="135">
        <v>4614.0900549999997</v>
      </c>
      <c r="E49" s="101">
        <v>3967</v>
      </c>
    </row>
    <row r="50" spans="1:5" x14ac:dyDescent="0.25">
      <c r="A50" s="80">
        <v>42430</v>
      </c>
      <c r="B50" s="123">
        <v>1442.67</v>
      </c>
      <c r="C50" s="123">
        <v>998.79</v>
      </c>
      <c r="D50" s="135">
        <v>3538.3951149999998</v>
      </c>
      <c r="E50" s="101">
        <v>3543</v>
      </c>
    </row>
    <row r="51" spans="1:5" x14ac:dyDescent="0.25">
      <c r="A51" s="80">
        <v>42461</v>
      </c>
      <c r="B51" s="123">
        <v>1388</v>
      </c>
      <c r="C51" s="123">
        <v>1083.2850000000001</v>
      </c>
      <c r="D51" s="133">
        <v>3369.005999</v>
      </c>
      <c r="E51" s="102">
        <v>3110</v>
      </c>
    </row>
    <row r="52" spans="1:5" x14ac:dyDescent="0.25">
      <c r="A52" s="80">
        <v>42491</v>
      </c>
      <c r="B52" s="123">
        <v>1106.06</v>
      </c>
      <c r="C52" s="123">
        <v>1295.8</v>
      </c>
      <c r="D52" s="133">
        <v>3914.963538</v>
      </c>
      <c r="E52" s="102">
        <v>3021</v>
      </c>
    </row>
    <row r="53" spans="1:5" x14ac:dyDescent="0.25">
      <c r="A53" s="80">
        <v>42522</v>
      </c>
      <c r="B53" s="123">
        <v>891.39300000000003</v>
      </c>
      <c r="C53" s="123">
        <v>995.59199999999998</v>
      </c>
      <c r="D53" s="133">
        <v>3412.2400299999999</v>
      </c>
      <c r="E53" s="102">
        <v>3427</v>
      </c>
    </row>
    <row r="54" spans="1:5" x14ac:dyDescent="0.25">
      <c r="A54" s="80">
        <v>42552</v>
      </c>
      <c r="B54" s="123">
        <v>453.37</v>
      </c>
      <c r="C54" s="123">
        <v>1319</v>
      </c>
      <c r="D54" s="133">
        <v>4436.999898</v>
      </c>
      <c r="E54" s="102">
        <v>3364</v>
      </c>
    </row>
    <row r="55" spans="1:5" x14ac:dyDescent="0.25">
      <c r="A55" s="80">
        <v>42583</v>
      </c>
      <c r="B55" s="123">
        <v>441.36900000000003</v>
      </c>
      <c r="C55" s="123">
        <v>1115.75</v>
      </c>
      <c r="D55" s="133">
        <v>3475.453</v>
      </c>
      <c r="E55" s="102">
        <v>3115</v>
      </c>
    </row>
    <row r="56" spans="1:5" x14ac:dyDescent="0.25">
      <c r="A56" s="80">
        <v>42614</v>
      </c>
      <c r="B56" s="123">
        <v>640.16399999999999</v>
      </c>
      <c r="C56" s="123">
        <v>782.73789999999997</v>
      </c>
      <c r="D56" s="133">
        <v>2555.2621509999999</v>
      </c>
      <c r="E56" s="102">
        <v>3265</v>
      </c>
    </row>
    <row r="57" spans="1:5" x14ac:dyDescent="0.25">
      <c r="A57" s="80">
        <v>42644</v>
      </c>
      <c r="B57" s="123">
        <v>352.05399999999997</v>
      </c>
      <c r="C57" s="123">
        <v>429.58199999999999</v>
      </c>
      <c r="D57" s="133">
        <v>1431.0157160000001</v>
      </c>
      <c r="E57" s="102">
        <v>3331</v>
      </c>
    </row>
    <row r="58" spans="1:5" x14ac:dyDescent="0.25">
      <c r="A58" s="80">
        <v>42675</v>
      </c>
      <c r="B58" s="123">
        <v>882.69</v>
      </c>
      <c r="C58" s="123">
        <v>382.75119999999998</v>
      </c>
      <c r="D58" s="133">
        <v>1559.139199</v>
      </c>
      <c r="E58" s="102">
        <v>4074</v>
      </c>
    </row>
    <row r="59" spans="1:5" x14ac:dyDescent="0.25">
      <c r="A59" s="80">
        <v>42705</v>
      </c>
      <c r="B59" s="123">
        <v>589.38</v>
      </c>
      <c r="C59" s="123">
        <v>414.72</v>
      </c>
      <c r="D59" s="133">
        <v>2019.4121560000001</v>
      </c>
      <c r="E59" s="102">
        <v>4869</v>
      </c>
    </row>
    <row r="60" spans="1:5" x14ac:dyDescent="0.25">
      <c r="A60" s="80">
        <v>42736</v>
      </c>
      <c r="B60" s="123">
        <v>936.27700000000004</v>
      </c>
      <c r="C60" s="123">
        <v>881.16920000000005</v>
      </c>
      <c r="D60" s="133">
        <v>4289.7908770000004</v>
      </c>
      <c r="E60" s="102">
        <v>4868</v>
      </c>
    </row>
    <row r="61" spans="1:5" x14ac:dyDescent="0.25">
      <c r="A61" s="80">
        <v>42767</v>
      </c>
      <c r="B61" s="123">
        <v>999.79100000000005</v>
      </c>
      <c r="C61" s="123">
        <v>773.91930000000002</v>
      </c>
      <c r="D61" s="133">
        <v>3707.6565439999999</v>
      </c>
      <c r="E61" s="102">
        <v>4791</v>
      </c>
    </row>
    <row r="62" spans="1:5" x14ac:dyDescent="0.25">
      <c r="A62" s="80">
        <v>42795</v>
      </c>
      <c r="B62" s="123">
        <v>1000.362</v>
      </c>
      <c r="C62" s="123">
        <v>921.43</v>
      </c>
      <c r="D62" s="133">
        <v>4160.9182899999996</v>
      </c>
      <c r="E62" s="102">
        <v>4516</v>
      </c>
    </row>
    <row r="63" spans="1:5" x14ac:dyDescent="0.25">
      <c r="A63" s="80">
        <v>42826</v>
      </c>
      <c r="B63" s="123">
        <v>1174.5999999999999</v>
      </c>
      <c r="C63" s="123">
        <v>861.28430000000003</v>
      </c>
      <c r="D63" s="135">
        <v>4042.022958</v>
      </c>
      <c r="E63" s="101">
        <v>4693</v>
      </c>
    </row>
    <row r="64" spans="1:5" x14ac:dyDescent="0.25">
      <c r="A64" s="80">
        <v>42856</v>
      </c>
      <c r="B64" s="123">
        <v>1061.9960000000001</v>
      </c>
      <c r="C64" s="123">
        <v>1139.6116999999999</v>
      </c>
      <c r="D64" s="135">
        <v>5386.772817</v>
      </c>
      <c r="E64" s="101">
        <v>4727</v>
      </c>
    </row>
    <row r="65" spans="1:5" x14ac:dyDescent="0.25">
      <c r="A65" s="80">
        <v>42887</v>
      </c>
      <c r="B65" s="123">
        <v>943.51900000000001</v>
      </c>
      <c r="C65" s="123">
        <v>798.7038</v>
      </c>
      <c r="D65" s="135">
        <v>4022.7961839999998</v>
      </c>
      <c r="E65" s="101">
        <v>5037</v>
      </c>
    </row>
    <row r="66" spans="1:5" x14ac:dyDescent="0.25">
      <c r="A66" s="80">
        <v>42917</v>
      </c>
      <c r="B66" s="123">
        <v>541.55200000000002</v>
      </c>
      <c r="C66" s="123">
        <v>1170.1780000000001</v>
      </c>
      <c r="D66" s="135">
        <v>5826.9108619999997</v>
      </c>
      <c r="E66" s="101">
        <v>4980</v>
      </c>
    </row>
    <row r="67" spans="1:5" x14ac:dyDescent="0.25">
      <c r="A67" s="80">
        <v>42948</v>
      </c>
      <c r="B67" s="123">
        <v>426.69200000000001</v>
      </c>
      <c r="C67" s="123">
        <v>849.47799999999995</v>
      </c>
      <c r="D67" s="135">
        <v>4273.0527009999996</v>
      </c>
      <c r="E67" s="101">
        <v>5030</v>
      </c>
    </row>
    <row r="68" spans="1:5" x14ac:dyDescent="0.25">
      <c r="A68" s="80">
        <v>42979</v>
      </c>
      <c r="B68" s="123">
        <v>272.13299999999998</v>
      </c>
      <c r="C68" s="123">
        <v>587.98889999999994</v>
      </c>
      <c r="D68" s="133">
        <v>3045.3813660000001</v>
      </c>
      <c r="E68" s="105">
        <v>5179</v>
      </c>
    </row>
    <row r="69" spans="1:5" x14ac:dyDescent="0.25">
      <c r="A69" s="80">
        <v>43009</v>
      </c>
      <c r="B69" s="123">
        <v>593.86</v>
      </c>
      <c r="C69" s="123">
        <v>584.88139999999999</v>
      </c>
      <c r="D69" s="134">
        <v>3053.0127029999999</v>
      </c>
      <c r="E69" s="102">
        <v>5220</v>
      </c>
    </row>
    <row r="70" spans="1:5" x14ac:dyDescent="0.25">
      <c r="A70" s="80">
        <v>43040</v>
      </c>
      <c r="B70" s="123">
        <v>879.4</v>
      </c>
      <c r="C70" s="123">
        <v>426.10109999999997</v>
      </c>
      <c r="D70" s="135">
        <v>2265.1123080000002</v>
      </c>
      <c r="E70" s="101">
        <v>5316</v>
      </c>
    </row>
    <row r="71" spans="1:5" x14ac:dyDescent="0.25">
      <c r="A71" s="80">
        <v>43070</v>
      </c>
      <c r="B71" s="123">
        <v>810.3</v>
      </c>
      <c r="C71" s="123">
        <v>744.5</v>
      </c>
      <c r="D71" s="133">
        <v>3939.6</v>
      </c>
      <c r="E71" s="102">
        <v>5291</v>
      </c>
    </row>
    <row r="72" spans="1:5" x14ac:dyDescent="0.25">
      <c r="A72" s="80">
        <v>43101</v>
      </c>
      <c r="B72" s="123">
        <v>929.49900000000002</v>
      </c>
      <c r="C72" s="123">
        <v>819.2133</v>
      </c>
      <c r="D72" s="133">
        <v>4424.6899999999996</v>
      </c>
      <c r="E72" s="103">
        <v>5401</v>
      </c>
    </row>
    <row r="73" spans="1:5" x14ac:dyDescent="0.25">
      <c r="A73" s="80">
        <v>43132</v>
      </c>
      <c r="B73" s="123">
        <v>1082</v>
      </c>
      <c r="C73" s="123">
        <v>924.9</v>
      </c>
      <c r="D73" s="133">
        <v>4873.0389999999998</v>
      </c>
      <c r="E73" s="103">
        <v>5269</v>
      </c>
    </row>
    <row r="74" spans="1:5" x14ac:dyDescent="0.25">
      <c r="A74" s="80">
        <v>43160</v>
      </c>
      <c r="B74" s="123">
        <v>1244.886</v>
      </c>
      <c r="C74" s="123">
        <v>846.60889999999995</v>
      </c>
      <c r="D74" s="133">
        <v>4356.913442</v>
      </c>
      <c r="E74" s="103">
        <v>5146</v>
      </c>
    </row>
    <row r="75" spans="1:5" x14ac:dyDescent="0.25">
      <c r="A75" s="80">
        <v>43191</v>
      </c>
      <c r="B75" s="123">
        <v>1148.771</v>
      </c>
      <c r="C75" s="123">
        <v>910.66200000000003</v>
      </c>
      <c r="D75" s="133">
        <v>4323.5868659999996</v>
      </c>
      <c r="E75" s="103">
        <v>4748</v>
      </c>
    </row>
    <row r="76" spans="1:5" x14ac:dyDescent="0.25">
      <c r="A76" s="80">
        <v>43221</v>
      </c>
      <c r="B76" s="123">
        <v>1198.288</v>
      </c>
      <c r="C76" s="123">
        <v>1193.123</v>
      </c>
      <c r="D76" s="133">
        <v>5194.9368759999998</v>
      </c>
      <c r="E76" s="103">
        <v>4354</v>
      </c>
    </row>
    <row r="77" spans="1:5" x14ac:dyDescent="0.25">
      <c r="A77" s="80">
        <v>43252</v>
      </c>
      <c r="B77" s="123">
        <v>1070.3409999999999</v>
      </c>
      <c r="C77" s="123">
        <v>862.39049999999997</v>
      </c>
      <c r="D77" s="133">
        <v>3780.2684410000002</v>
      </c>
      <c r="E77" s="103">
        <v>4383</v>
      </c>
    </row>
    <row r="78" spans="1:5" x14ac:dyDescent="0.25">
      <c r="A78" s="80">
        <v>43282</v>
      </c>
      <c r="B78" s="123">
        <v>550.92700000000002</v>
      </c>
      <c r="C78" s="123">
        <v>1292.9295</v>
      </c>
      <c r="D78" s="133">
        <v>5323.0231739999999</v>
      </c>
      <c r="E78" s="103">
        <v>4117</v>
      </c>
    </row>
    <row r="79" spans="1:5" x14ac:dyDescent="0.25">
      <c r="A79" s="80">
        <v>43313</v>
      </c>
      <c r="B79" s="123">
        <v>470.29899999999998</v>
      </c>
      <c r="C79" s="123">
        <v>944.62855000000002</v>
      </c>
      <c r="D79" s="133">
        <v>3774.9820920000002</v>
      </c>
      <c r="E79" s="103">
        <v>3996</v>
      </c>
    </row>
    <row r="80" spans="1:5" x14ac:dyDescent="0.25">
      <c r="A80" s="80">
        <v>43344</v>
      </c>
      <c r="B80" s="123">
        <v>566.49</v>
      </c>
      <c r="C80" s="123">
        <v>716.30970000000002</v>
      </c>
      <c r="D80" s="123">
        <v>2617.4188690000001</v>
      </c>
      <c r="E80" s="103">
        <v>3654</v>
      </c>
    </row>
    <row r="81" spans="1:5" x14ac:dyDescent="0.25">
      <c r="A81" s="80">
        <v>43374</v>
      </c>
      <c r="B81" s="123">
        <v>827.84900000000005</v>
      </c>
      <c r="C81" s="123">
        <v>700.00570000000005</v>
      </c>
      <c r="D81" s="123">
        <v>2783.6510979999998</v>
      </c>
      <c r="E81" s="103">
        <v>3977</v>
      </c>
    </row>
    <row r="82" spans="1:5" x14ac:dyDescent="0.25">
      <c r="A82" s="80">
        <v>43405</v>
      </c>
      <c r="B82" s="123">
        <v>654.18700000000001</v>
      </c>
      <c r="C82" s="123">
        <v>680.33450000000005</v>
      </c>
      <c r="D82" s="123">
        <v>3151.377935</v>
      </c>
      <c r="E82" s="103">
        <v>4632</v>
      </c>
    </row>
    <row r="83" spans="1:5" x14ac:dyDescent="0.25">
      <c r="A83" s="80">
        <v>43435</v>
      </c>
      <c r="B83" s="123">
        <v>957.01900000000001</v>
      </c>
      <c r="C83" s="123">
        <v>555.78980000000001</v>
      </c>
      <c r="D83" s="123">
        <v>2266.4663890000002</v>
      </c>
      <c r="E83" s="103">
        <v>4078</v>
      </c>
    </row>
    <row r="84" spans="1:5" x14ac:dyDescent="0.25">
      <c r="A84" s="80">
        <v>43466</v>
      </c>
      <c r="B84" s="123">
        <v>1182.2070000000001</v>
      </c>
      <c r="C84" s="123">
        <v>745.54499999999996</v>
      </c>
      <c r="D84" s="123">
        <v>3046.2753670000002</v>
      </c>
      <c r="E84" s="103">
        <v>4086</v>
      </c>
    </row>
    <row r="85" spans="1:5" x14ac:dyDescent="0.25">
      <c r="A85" s="80">
        <v>43497</v>
      </c>
      <c r="B85" s="123">
        <v>1239.5640000000001</v>
      </c>
      <c r="C85" s="123">
        <v>992.23500000000001</v>
      </c>
      <c r="D85" s="123">
        <v>3921.524105</v>
      </c>
      <c r="E85" s="103">
        <v>3952</v>
      </c>
    </row>
    <row r="86" spans="1:5" x14ac:dyDescent="0.25">
      <c r="A86" s="80">
        <v>43525</v>
      </c>
      <c r="B86" s="123">
        <v>1077.1849999999999</v>
      </c>
      <c r="C86" s="123">
        <v>859.88329999999996</v>
      </c>
      <c r="D86" s="123">
        <v>3377.6880609999998</v>
      </c>
      <c r="E86" s="103">
        <v>3928</v>
      </c>
    </row>
    <row r="87" spans="1:5" x14ac:dyDescent="0.25">
      <c r="A87" s="80">
        <v>43556</v>
      </c>
      <c r="B87" s="123">
        <v>1405.1880000000001</v>
      </c>
      <c r="C87" s="123">
        <v>1020.92605</v>
      </c>
      <c r="D87" s="123">
        <v>4151.0599579999998</v>
      </c>
      <c r="E87" s="103">
        <v>4066</v>
      </c>
    </row>
    <row r="88" spans="1:5" x14ac:dyDescent="0.25">
      <c r="A88" s="80">
        <v>43586</v>
      </c>
      <c r="B88" s="123">
        <v>1084</v>
      </c>
      <c r="C88" s="123">
        <v>1007</v>
      </c>
      <c r="D88" s="123">
        <v>3988</v>
      </c>
      <c r="E88" s="103">
        <v>3962</v>
      </c>
    </row>
    <row r="89" spans="1:5" x14ac:dyDescent="0.25">
      <c r="A89" s="80">
        <v>43617</v>
      </c>
      <c r="B89" s="123">
        <v>839.64800000000002</v>
      </c>
      <c r="C89" s="123">
        <v>841.0095</v>
      </c>
      <c r="D89" s="123">
        <v>3185.792046</v>
      </c>
      <c r="E89" s="103">
        <v>3788</v>
      </c>
    </row>
    <row r="90" spans="1:5" x14ac:dyDescent="0.25">
      <c r="A90" s="80">
        <v>43647</v>
      </c>
      <c r="B90" s="123">
        <v>679.803</v>
      </c>
      <c r="C90" s="123">
        <v>972.87570000000005</v>
      </c>
      <c r="D90" s="123">
        <v>3659.7344840000001</v>
      </c>
      <c r="E90" s="103">
        <v>3762</v>
      </c>
    </row>
    <row r="91" spans="1:5" x14ac:dyDescent="0.25">
      <c r="A91" s="80">
        <v>43678</v>
      </c>
      <c r="B91" s="123">
        <v>567.84699999999998</v>
      </c>
      <c r="C91" s="123">
        <v>920.18880000000001</v>
      </c>
      <c r="D91" s="123">
        <v>3823.653519</v>
      </c>
      <c r="E91" s="103">
        <v>4155</v>
      </c>
    </row>
    <row r="92" spans="1:5" x14ac:dyDescent="0.25">
      <c r="A92" s="80">
        <v>43709</v>
      </c>
      <c r="B92" s="123">
        <v>473.93</v>
      </c>
      <c r="C92" s="123">
        <v>758</v>
      </c>
      <c r="D92" s="123">
        <v>3172.4835130000001</v>
      </c>
      <c r="E92" s="103">
        <v>4186</v>
      </c>
    </row>
    <row r="93" spans="1:5" x14ac:dyDescent="0.25">
      <c r="A93" s="80">
        <v>43739</v>
      </c>
      <c r="B93" s="123">
        <v>652.51300000000003</v>
      </c>
      <c r="C93" s="123">
        <v>863.52599999999995</v>
      </c>
      <c r="D93" s="123">
        <v>3847.96317</v>
      </c>
      <c r="E93" s="103">
        <v>4456</v>
      </c>
    </row>
    <row r="94" spans="1:5" x14ac:dyDescent="0.25">
      <c r="A94" s="80">
        <v>43770</v>
      </c>
      <c r="B94" s="123">
        <v>671.72299999999996</v>
      </c>
      <c r="C94" s="123">
        <v>690.56100000000004</v>
      </c>
      <c r="D94" s="123">
        <v>2968.111547</v>
      </c>
      <c r="E94" s="103">
        <v>4298</v>
      </c>
    </row>
    <row r="95" spans="1:5" x14ac:dyDescent="0.25">
      <c r="A95" s="80">
        <v>43800</v>
      </c>
      <c r="B95" s="123">
        <v>949.75199999999995</v>
      </c>
      <c r="C95" s="123">
        <v>567.95899999999995</v>
      </c>
      <c r="D95" s="123">
        <v>2567.8164190000002</v>
      </c>
      <c r="E95" s="103">
        <v>4521</v>
      </c>
    </row>
    <row r="96" spans="1:5" x14ac:dyDescent="0.25">
      <c r="A96" s="80">
        <v>43831</v>
      </c>
      <c r="B96" s="123">
        <v>1231.99</v>
      </c>
      <c r="C96" s="123">
        <v>846.12099999999998</v>
      </c>
      <c r="D96" s="123">
        <v>3955.1593710000002</v>
      </c>
      <c r="E96" s="103">
        <v>4674</v>
      </c>
    </row>
    <row r="97" spans="1:5" x14ac:dyDescent="0.25">
      <c r="A97" s="80">
        <v>43862</v>
      </c>
      <c r="B97" s="123">
        <v>1169.1089999999999</v>
      </c>
      <c r="C97" s="123">
        <v>875.39800000000002</v>
      </c>
      <c r="D97" s="123">
        <v>3897.1683109999999</v>
      </c>
      <c r="E97" s="103">
        <v>4452</v>
      </c>
    </row>
    <row r="98" spans="1:5" x14ac:dyDescent="0.25">
      <c r="A98" s="80">
        <v>43891</v>
      </c>
      <c r="B98" s="123">
        <v>1256.925</v>
      </c>
      <c r="C98" s="123">
        <v>940.226</v>
      </c>
      <c r="D98" s="123">
        <v>4326.1912759999996</v>
      </c>
      <c r="E98" s="103">
        <v>4601</v>
      </c>
    </row>
    <row r="99" spans="1:5" x14ac:dyDescent="0.25">
      <c r="A99" s="80">
        <v>43922</v>
      </c>
      <c r="B99" s="123">
        <v>1332.798</v>
      </c>
      <c r="C99" s="123">
        <v>934.50900000000001</v>
      </c>
      <c r="D99" s="123">
        <v>4150.7465899999997</v>
      </c>
      <c r="E99" s="103">
        <v>4442</v>
      </c>
    </row>
    <row r="100" spans="1:5" x14ac:dyDescent="0.25">
      <c r="A100" s="80">
        <v>43952</v>
      </c>
      <c r="B100" s="123">
        <v>1056.26</v>
      </c>
      <c r="C100" s="123">
        <v>787.15700000000004</v>
      </c>
      <c r="D100" s="123">
        <v>3381.7033719999999</v>
      </c>
      <c r="E100" s="103">
        <v>4296</v>
      </c>
    </row>
    <row r="101" spans="1:5" x14ac:dyDescent="0.25">
      <c r="A101" s="80">
        <v>43983</v>
      </c>
      <c r="B101" s="123">
        <v>980.22</v>
      </c>
      <c r="C101" s="123">
        <v>864.67499999999995</v>
      </c>
      <c r="D101" s="123">
        <f>3402203392/1000000</f>
        <v>3402.2033919999999</v>
      </c>
      <c r="E101" s="103">
        <v>3935</v>
      </c>
    </row>
    <row r="102" spans="1:5" x14ac:dyDescent="0.25">
      <c r="A102" s="80">
        <v>44013</v>
      </c>
      <c r="B102" s="123">
        <v>550.37199999999996</v>
      </c>
      <c r="C102" s="123">
        <v>810.06039999999996</v>
      </c>
      <c r="D102" s="123">
        <v>2988.834828</v>
      </c>
      <c r="E102" s="103">
        <v>3690</v>
      </c>
    </row>
    <row r="103" spans="1:5" x14ac:dyDescent="0.25">
      <c r="A103" s="80">
        <v>44044</v>
      </c>
      <c r="B103" s="123">
        <v>410.71699999999998</v>
      </c>
      <c r="C103" s="123">
        <v>961.54899999999998</v>
      </c>
      <c r="D103" s="123">
        <v>3705.289925</v>
      </c>
      <c r="E103" s="103">
        <v>3853</v>
      </c>
    </row>
    <row r="104" spans="1:5" x14ac:dyDescent="0.25">
      <c r="A104" s="80">
        <v>44075</v>
      </c>
      <c r="B104" s="123">
        <v>360.66800000000001</v>
      </c>
      <c r="C104" s="123">
        <v>928.2</v>
      </c>
      <c r="D104" s="123">
        <v>3666.4432849999998</v>
      </c>
      <c r="E104" s="103">
        <v>3950</v>
      </c>
    </row>
    <row r="105" spans="1:5" x14ac:dyDescent="0.25">
      <c r="A105" s="81"/>
      <c r="B105" s="82"/>
      <c r="C105" s="82"/>
      <c r="D105" s="82"/>
      <c r="E105" s="82"/>
    </row>
    <row r="106" spans="1:5" x14ac:dyDescent="0.25">
      <c r="A106" s="83" t="s">
        <v>113</v>
      </c>
      <c r="B106" s="106"/>
      <c r="C106" s="106"/>
      <c r="D106" s="106"/>
      <c r="E106" s="107"/>
    </row>
    <row r="107" spans="1:5" x14ac:dyDescent="0.25">
      <c r="A107" s="86" t="s">
        <v>107</v>
      </c>
      <c r="B107" s="108"/>
      <c r="C107" s="108"/>
      <c r="D107" s="108"/>
      <c r="E107" s="109"/>
    </row>
    <row r="108" spans="1:5" x14ac:dyDescent="0.25">
      <c r="A108" s="87"/>
      <c r="B108" s="88"/>
      <c r="C108" s="88"/>
    </row>
    <row r="109" spans="1:5" x14ac:dyDescent="0.25">
      <c r="A109" s="89"/>
      <c r="B109" s="89"/>
      <c r="C109" s="89"/>
    </row>
    <row r="110" spans="1:5" x14ac:dyDescent="0.25">
      <c r="A110" s="90"/>
      <c r="B110" s="89"/>
      <c r="C110" s="89"/>
    </row>
    <row r="111" spans="1:5" x14ac:dyDescent="0.25">
      <c r="A111" s="90"/>
      <c r="B111" s="91"/>
      <c r="C111" s="89"/>
    </row>
    <row r="112" spans="1:5" x14ac:dyDescent="0.25">
      <c r="A112" s="90"/>
      <c r="B112" s="89"/>
      <c r="C112" s="89"/>
    </row>
    <row r="113" spans="1:3" x14ac:dyDescent="0.25">
      <c r="A113" s="90"/>
      <c r="B113" s="89"/>
      <c r="C113" s="89"/>
    </row>
    <row r="114" spans="1:3" x14ac:dyDescent="0.25">
      <c r="A114" s="90"/>
      <c r="B114" s="89"/>
      <c r="C114" s="89"/>
    </row>
    <row r="115" spans="1:3" x14ac:dyDescent="0.25">
      <c r="A115" s="90"/>
      <c r="B115" s="89"/>
      <c r="C115" s="89"/>
    </row>
    <row r="116" spans="1:3" x14ac:dyDescent="0.25">
      <c r="A116" s="90"/>
      <c r="B116" s="89"/>
      <c r="C116" s="89"/>
    </row>
    <row r="117" spans="1:3" x14ac:dyDescent="0.25">
      <c r="A117" s="90"/>
      <c r="B117" s="89"/>
      <c r="C117" s="89"/>
    </row>
    <row r="118" spans="1:3" x14ac:dyDescent="0.25">
      <c r="A118" s="90"/>
      <c r="B118" s="89"/>
      <c r="C118" s="89"/>
    </row>
  </sheetData>
  <mergeCells count="1">
    <mergeCell ref="C7:D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56"/>
  <sheetViews>
    <sheetView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G38" sqref="G38"/>
    </sheetView>
  </sheetViews>
  <sheetFormatPr baseColWidth="10" defaultColWidth="9.140625" defaultRowHeight="15.75" x14ac:dyDescent="0.25"/>
  <cols>
    <col min="1" max="1" width="27.85546875" style="74" customWidth="1"/>
    <col min="2" max="2" width="14.42578125" style="74" bestFit="1" customWidth="1"/>
    <col min="3" max="3" width="18.7109375" style="74" bestFit="1" customWidth="1"/>
    <col min="4" max="4" width="11" style="7" customWidth="1"/>
    <col min="5" max="5" width="13.5703125" style="2" customWidth="1"/>
    <col min="6" max="16384" width="9.140625" style="2"/>
  </cols>
  <sheetData>
    <row r="1" spans="1:5" x14ac:dyDescent="0.25">
      <c r="A1" s="92" t="s">
        <v>83</v>
      </c>
      <c r="B1" s="89"/>
      <c r="C1" s="93"/>
    </row>
    <row r="2" spans="1:5" x14ac:dyDescent="0.25">
      <c r="A2" s="89"/>
      <c r="B2" s="89"/>
      <c r="C2" s="94"/>
    </row>
    <row r="3" spans="1:5" x14ac:dyDescent="0.25">
      <c r="A3" s="68"/>
      <c r="B3" s="69"/>
      <c r="C3" s="70" t="s">
        <v>105</v>
      </c>
    </row>
    <row r="4" spans="1:5" x14ac:dyDescent="0.25">
      <c r="A4" s="142" t="s">
        <v>106</v>
      </c>
      <c r="B4" s="143"/>
      <c r="C4" s="144"/>
    </row>
    <row r="5" spans="1:5" x14ac:dyDescent="0.25">
      <c r="A5" s="71"/>
      <c r="B5" s="72"/>
      <c r="C5" s="73"/>
    </row>
    <row r="6" spans="1:5" x14ac:dyDescent="0.25">
      <c r="A6" s="96"/>
      <c r="B6" s="96"/>
      <c r="C6" s="97"/>
      <c r="D6" s="98"/>
      <c r="E6" s="99"/>
    </row>
    <row r="7" spans="1:5" x14ac:dyDescent="0.25">
      <c r="A7" s="110"/>
      <c r="B7" s="111" t="s">
        <v>100</v>
      </c>
      <c r="C7" s="112"/>
      <c r="D7" s="130" t="s">
        <v>101</v>
      </c>
      <c r="E7" s="115"/>
    </row>
    <row r="8" spans="1:5" x14ac:dyDescent="0.25">
      <c r="A8" s="110"/>
      <c r="B8" s="115"/>
      <c r="C8" s="145"/>
      <c r="D8" s="146"/>
      <c r="E8" s="147"/>
    </row>
    <row r="9" spans="1:5" x14ac:dyDescent="0.25">
      <c r="A9" s="110"/>
      <c r="B9" s="78"/>
      <c r="C9" s="118"/>
      <c r="D9" s="118"/>
      <c r="E9" s="119"/>
    </row>
    <row r="10" spans="1:5" ht="18" x14ac:dyDescent="0.25">
      <c r="A10" s="110" t="s">
        <v>0</v>
      </c>
      <c r="B10" s="120" t="s">
        <v>102</v>
      </c>
      <c r="C10" s="120" t="s">
        <v>103</v>
      </c>
      <c r="D10" s="120" t="s">
        <v>104</v>
      </c>
      <c r="E10" s="120" t="s">
        <v>108</v>
      </c>
    </row>
    <row r="11" spans="1:5" x14ac:dyDescent="0.25">
      <c r="A11" s="121"/>
      <c r="B11" s="122"/>
      <c r="C11" s="122"/>
      <c r="D11" s="122"/>
      <c r="E11" s="122"/>
    </row>
    <row r="12" spans="1:5" x14ac:dyDescent="0.25">
      <c r="A12" s="80">
        <v>41334</v>
      </c>
      <c r="B12" s="125">
        <v>2979</v>
      </c>
      <c r="C12" s="125">
        <v>2091</v>
      </c>
      <c r="D12" s="125">
        <v>9786</v>
      </c>
      <c r="E12" s="125">
        <v>4626</v>
      </c>
    </row>
    <row r="13" spans="1:5" x14ac:dyDescent="0.25">
      <c r="A13" s="80">
        <v>41426</v>
      </c>
      <c r="B13" s="125">
        <v>2790</v>
      </c>
      <c r="C13" s="125">
        <v>2775</v>
      </c>
      <c r="D13" s="125">
        <v>9815</v>
      </c>
      <c r="E13" s="125">
        <v>3539</v>
      </c>
    </row>
    <row r="14" spans="1:5" x14ac:dyDescent="0.25">
      <c r="A14" s="80">
        <v>41518</v>
      </c>
      <c r="B14" s="125">
        <v>1118</v>
      </c>
      <c r="C14" s="125">
        <v>2841</v>
      </c>
      <c r="D14" s="125">
        <v>9346</v>
      </c>
      <c r="E14" s="125">
        <v>3250</v>
      </c>
    </row>
    <row r="15" spans="1:5" x14ac:dyDescent="0.25">
      <c r="A15" s="80">
        <v>41609</v>
      </c>
      <c r="B15" s="125">
        <v>2186</v>
      </c>
      <c r="C15" s="125">
        <v>1484</v>
      </c>
      <c r="D15" s="125">
        <v>4917</v>
      </c>
      <c r="E15" s="125">
        <v>3253</v>
      </c>
    </row>
    <row r="16" spans="1:5" x14ac:dyDescent="0.25">
      <c r="A16" s="80">
        <v>41699</v>
      </c>
      <c r="B16" s="125">
        <v>3138.8500000000004</v>
      </c>
      <c r="C16" s="125">
        <v>2446.7873</v>
      </c>
      <c r="D16" s="125">
        <v>8799.0206409999992</v>
      </c>
      <c r="E16" s="125">
        <v>3629</v>
      </c>
    </row>
    <row r="17" spans="1:5" x14ac:dyDescent="0.25">
      <c r="A17" s="80">
        <v>41791</v>
      </c>
      <c r="B17" s="125">
        <v>3113</v>
      </c>
      <c r="C17" s="125">
        <v>3057</v>
      </c>
      <c r="D17" s="104">
        <v>9333</v>
      </c>
      <c r="E17" s="125">
        <v>3068.3333333333335</v>
      </c>
    </row>
    <row r="18" spans="1:5" x14ac:dyDescent="0.25">
      <c r="A18" s="80">
        <v>41883</v>
      </c>
      <c r="B18" s="125">
        <v>1428.2935</v>
      </c>
      <c r="C18" s="125">
        <v>2637.9874</v>
      </c>
      <c r="D18" s="125">
        <v>8992.995191</v>
      </c>
      <c r="E18" s="125">
        <v>3423.6666666666665</v>
      </c>
    </row>
    <row r="19" spans="1:5" x14ac:dyDescent="0.25">
      <c r="A19" s="80">
        <v>41974</v>
      </c>
      <c r="B19" s="125">
        <v>2852.75</v>
      </c>
      <c r="C19" s="125">
        <v>2180.4659000000001</v>
      </c>
      <c r="D19" s="125">
        <v>7514.711068999999</v>
      </c>
      <c r="E19" s="104">
        <v>3390.3333333333335</v>
      </c>
    </row>
    <row r="20" spans="1:5" x14ac:dyDescent="0.25">
      <c r="A20" s="80">
        <v>42064</v>
      </c>
      <c r="B20" s="125">
        <v>3224.8130000000001</v>
      </c>
      <c r="C20" s="125">
        <v>3277.9270000000001</v>
      </c>
      <c r="D20" s="125">
        <v>13067.813818000001</v>
      </c>
      <c r="E20" s="125">
        <v>3925</v>
      </c>
    </row>
    <row r="21" spans="1:5" x14ac:dyDescent="0.25">
      <c r="A21" s="80">
        <v>42156</v>
      </c>
      <c r="B21" s="125">
        <v>3312.3679999999995</v>
      </c>
      <c r="C21" s="125">
        <v>3147.8195000000001</v>
      </c>
      <c r="D21" s="125">
        <v>15441.447412</v>
      </c>
      <c r="E21" s="125">
        <v>4776.333333333333</v>
      </c>
    </row>
    <row r="22" spans="1:5" x14ac:dyDescent="0.25">
      <c r="A22" s="80">
        <v>42248</v>
      </c>
      <c r="B22" s="125">
        <v>1676.249</v>
      </c>
      <c r="C22" s="125">
        <v>2789.212</v>
      </c>
      <c r="D22" s="125">
        <v>15128.840553999999</v>
      </c>
      <c r="E22" s="125">
        <v>5430.666666666667</v>
      </c>
    </row>
    <row r="23" spans="1:5" x14ac:dyDescent="0.25">
      <c r="A23" s="80">
        <v>42339</v>
      </c>
      <c r="B23" s="125">
        <v>2572</v>
      </c>
      <c r="C23" s="125">
        <v>1629.6875</v>
      </c>
      <c r="D23" s="125">
        <v>8529.8706840000013</v>
      </c>
      <c r="E23" s="125">
        <v>5262.333333333333</v>
      </c>
    </row>
    <row r="24" spans="1:5" x14ac:dyDescent="0.25">
      <c r="A24" s="80">
        <v>42430</v>
      </c>
      <c r="B24" s="125">
        <v>4009</v>
      </c>
      <c r="C24" s="125">
        <v>2890.7615000000001</v>
      </c>
      <c r="D24" s="125">
        <v>11325.369819</v>
      </c>
      <c r="E24" s="125">
        <v>3954.3333333333335</v>
      </c>
    </row>
    <row r="25" spans="1:5" x14ac:dyDescent="0.25">
      <c r="A25" s="80">
        <v>42522</v>
      </c>
      <c r="B25" s="125">
        <v>3385.453</v>
      </c>
      <c r="C25" s="125">
        <v>3374.6770000000001</v>
      </c>
      <c r="D25" s="125">
        <v>10696.209567</v>
      </c>
      <c r="E25" s="125">
        <v>3186</v>
      </c>
    </row>
    <row r="26" spans="1:5" x14ac:dyDescent="0.25">
      <c r="A26" s="80">
        <v>42614</v>
      </c>
      <c r="B26" s="126">
        <v>1534.903</v>
      </c>
      <c r="C26" s="125">
        <v>3217.4879000000001</v>
      </c>
      <c r="D26" s="125">
        <v>10467.715048999999</v>
      </c>
      <c r="E26" s="125">
        <v>3248</v>
      </c>
    </row>
    <row r="27" spans="1:5" x14ac:dyDescent="0.25">
      <c r="A27" s="80">
        <v>42705</v>
      </c>
      <c r="B27" s="125">
        <v>1824.1240000000003</v>
      </c>
      <c r="C27" s="125">
        <v>1227.0532000000001</v>
      </c>
      <c r="D27" s="125">
        <v>5009.5670710000004</v>
      </c>
      <c r="E27" s="125">
        <v>4091.3333333333335</v>
      </c>
    </row>
    <row r="28" spans="1:5" x14ac:dyDescent="0.25">
      <c r="A28" s="80">
        <v>42795</v>
      </c>
      <c r="B28" s="125">
        <v>2936.4300000000003</v>
      </c>
      <c r="C28" s="125">
        <v>2576.5185000000001</v>
      </c>
      <c r="D28" s="125">
        <v>12158.365711</v>
      </c>
      <c r="E28" s="125">
        <v>4725</v>
      </c>
    </row>
    <row r="29" spans="1:5" x14ac:dyDescent="0.25">
      <c r="A29" s="80">
        <v>42887</v>
      </c>
      <c r="B29" s="125">
        <v>3180.1149999999998</v>
      </c>
      <c r="C29" s="125">
        <v>2799.5998</v>
      </c>
      <c r="D29" s="125">
        <v>13451.591959000001</v>
      </c>
      <c r="E29" s="125">
        <v>4819</v>
      </c>
    </row>
    <row r="30" spans="1:5" x14ac:dyDescent="0.25">
      <c r="A30" s="80">
        <v>42979</v>
      </c>
      <c r="B30" s="127">
        <v>1240.377</v>
      </c>
      <c r="C30" s="125">
        <v>2607.6448999999998</v>
      </c>
      <c r="D30" s="125">
        <v>13145.344928999999</v>
      </c>
      <c r="E30" s="125">
        <v>5063</v>
      </c>
    </row>
    <row r="31" spans="1:5" x14ac:dyDescent="0.25">
      <c r="A31" s="80">
        <v>43070</v>
      </c>
      <c r="B31" s="125">
        <v>2283.56</v>
      </c>
      <c r="C31" s="125">
        <v>1755.4825000000001</v>
      </c>
      <c r="D31" s="125">
        <v>9257.7250110000004</v>
      </c>
      <c r="E31" s="125">
        <v>5275.666666666667</v>
      </c>
    </row>
    <row r="32" spans="1:5" x14ac:dyDescent="0.25">
      <c r="A32" s="80">
        <v>43160</v>
      </c>
      <c r="B32" s="125">
        <v>3256.4</v>
      </c>
      <c r="C32" s="125">
        <v>2591</v>
      </c>
      <c r="D32" s="125">
        <v>13655</v>
      </c>
      <c r="E32" s="125">
        <v>5272</v>
      </c>
    </row>
    <row r="33" spans="1:5" x14ac:dyDescent="0.25">
      <c r="A33" s="80">
        <v>43252</v>
      </c>
      <c r="B33" s="125">
        <v>3417</v>
      </c>
      <c r="C33" s="125">
        <v>2996</v>
      </c>
      <c r="D33" s="125">
        <v>13299</v>
      </c>
      <c r="E33" s="125">
        <v>4495</v>
      </c>
    </row>
    <row r="34" spans="1:5" x14ac:dyDescent="0.25">
      <c r="A34" s="80">
        <v>43344</v>
      </c>
      <c r="B34" s="125">
        <v>1587.7159999999999</v>
      </c>
      <c r="C34" s="125">
        <v>2953.8677500000003</v>
      </c>
      <c r="D34" s="125">
        <v>11715.424135000001</v>
      </c>
      <c r="E34" s="125">
        <v>3922.3333333333335</v>
      </c>
    </row>
    <row r="35" spans="1:5" x14ac:dyDescent="0.25">
      <c r="A35" s="80">
        <v>43435</v>
      </c>
      <c r="B35" s="125">
        <v>2439.0550000000003</v>
      </c>
      <c r="C35" s="125">
        <v>1936.1293000000001</v>
      </c>
      <c r="D35" s="125">
        <v>8201.495422</v>
      </c>
      <c r="E35" s="125">
        <v>4229</v>
      </c>
    </row>
    <row r="36" spans="1:5" x14ac:dyDescent="0.25">
      <c r="A36" s="80">
        <v>43525</v>
      </c>
      <c r="B36" s="125">
        <v>3498.9560000000001</v>
      </c>
      <c r="C36" s="125">
        <v>2597.6633000000002</v>
      </c>
      <c r="D36" s="125">
        <v>10345.487533</v>
      </c>
      <c r="E36" s="125">
        <v>3988.6666666666665</v>
      </c>
    </row>
    <row r="37" spans="1:5" x14ac:dyDescent="0.25">
      <c r="A37" s="80">
        <v>43617</v>
      </c>
      <c r="B37" s="125">
        <v>3328.5060000000003</v>
      </c>
      <c r="C37" s="125">
        <v>2868.5690500000001</v>
      </c>
      <c r="D37" s="125">
        <v>11324.926398</v>
      </c>
      <c r="E37" s="125">
        <v>3938.6666666666665</v>
      </c>
    </row>
    <row r="38" spans="1:5" x14ac:dyDescent="0.25">
      <c r="A38" s="80">
        <v>43709</v>
      </c>
      <c r="B38" s="125">
        <f>Données_mensuelles!B90+Données_mensuelles!B91+Données_mensuelles!B92</f>
        <v>1721.5800000000002</v>
      </c>
      <c r="C38" s="125">
        <f>Données_mensuelles!C90+Données_mensuelles!C91+Données_mensuelles!C92</f>
        <v>2651.0645</v>
      </c>
      <c r="D38" s="125">
        <f>Données_mensuelles!D90+Données_mensuelles!D91+Données_mensuelles!D92</f>
        <v>10655.871515999999</v>
      </c>
      <c r="E38" s="125">
        <f>AVERAGE(Données_mensuelles!E90:E92)</f>
        <v>4034.3333333333335</v>
      </c>
    </row>
    <row r="39" spans="1:5" x14ac:dyDescent="0.25">
      <c r="A39" s="80">
        <v>43800</v>
      </c>
      <c r="B39" s="125">
        <f>Données_mensuelles!B93+Données_mensuelles!B94+Données_mensuelles!B95</f>
        <v>2273.9879999999998</v>
      </c>
      <c r="C39" s="125">
        <f>Données_mensuelles!C93+Données_mensuelles!C94+Données_mensuelles!C95</f>
        <v>2122.0459999999998</v>
      </c>
      <c r="D39" s="125">
        <f>Données_mensuelles!D93+Données_mensuelles!D94+Données_mensuelles!D95</f>
        <v>9383.8911360000002</v>
      </c>
      <c r="E39" s="125">
        <f>AVERAGE(Données_mensuelles!E93:E95)</f>
        <v>4425</v>
      </c>
    </row>
    <row r="40" spans="1:5" x14ac:dyDescent="0.25">
      <c r="A40" s="80">
        <v>43891</v>
      </c>
      <c r="B40" s="125">
        <v>3658.0240000000003</v>
      </c>
      <c r="C40" s="125">
        <v>2661.7449999999999</v>
      </c>
      <c r="D40" s="125">
        <v>12178.518958000001</v>
      </c>
      <c r="E40" s="125">
        <v>4575.666666666667</v>
      </c>
    </row>
    <row r="41" spans="1:5" x14ac:dyDescent="0.25">
      <c r="A41" s="80">
        <v>43983</v>
      </c>
      <c r="B41" s="125">
        <v>3369.2780000000002</v>
      </c>
      <c r="C41" s="125">
        <v>2586.3410000000003</v>
      </c>
      <c r="D41" s="125">
        <v>10934.653354</v>
      </c>
      <c r="E41" s="125">
        <v>4224.333333333333</v>
      </c>
    </row>
    <row r="42" spans="1:5" x14ac:dyDescent="0.25">
      <c r="A42" s="80">
        <v>44075</v>
      </c>
      <c r="B42" s="125">
        <v>1321.7570000000001</v>
      </c>
      <c r="C42" s="125">
        <v>2699.8094000000001</v>
      </c>
      <c r="D42" s="125">
        <v>10360.568037999999</v>
      </c>
      <c r="E42" s="125">
        <v>3831</v>
      </c>
    </row>
    <row r="43" spans="1:5" x14ac:dyDescent="0.25">
      <c r="A43" s="81"/>
      <c r="B43" s="82"/>
      <c r="C43" s="82"/>
      <c r="D43" s="82"/>
      <c r="E43" s="82"/>
    </row>
    <row r="44" spans="1:5" x14ac:dyDescent="0.25">
      <c r="A44" s="83" t="s">
        <v>113</v>
      </c>
      <c r="B44" s="84"/>
      <c r="C44" s="85"/>
      <c r="D44" s="148"/>
      <c r="E44" s="149"/>
    </row>
    <row r="45" spans="1:5" x14ac:dyDescent="0.25">
      <c r="A45" s="86" t="s">
        <v>109</v>
      </c>
      <c r="B45" s="84"/>
      <c r="C45" s="85"/>
      <c r="D45" s="150"/>
      <c r="E45" s="151"/>
    </row>
    <row r="46" spans="1:5" x14ac:dyDescent="0.25">
      <c r="A46" s="87"/>
      <c r="B46" s="88"/>
      <c r="C46" s="88"/>
    </row>
    <row r="47" spans="1:5" x14ac:dyDescent="0.25">
      <c r="A47" s="89"/>
      <c r="B47" s="89"/>
      <c r="C47" s="89"/>
    </row>
    <row r="48" spans="1:5" x14ac:dyDescent="0.25">
      <c r="A48" s="90"/>
      <c r="B48" s="89"/>
      <c r="C48" s="89"/>
    </row>
    <row r="49" spans="1:3" x14ac:dyDescent="0.25">
      <c r="A49" s="90"/>
      <c r="B49" s="91"/>
      <c r="C49" s="89"/>
    </row>
    <row r="50" spans="1:3" x14ac:dyDescent="0.25">
      <c r="A50" s="90"/>
      <c r="B50" s="89"/>
      <c r="C50" s="89"/>
    </row>
    <row r="51" spans="1:3" x14ac:dyDescent="0.25">
      <c r="A51" s="90"/>
      <c r="B51" s="89"/>
      <c r="C51" s="89"/>
    </row>
    <row r="52" spans="1:3" x14ac:dyDescent="0.25">
      <c r="A52" s="90"/>
      <c r="B52" s="89"/>
      <c r="C52" s="89"/>
    </row>
    <row r="53" spans="1:3" x14ac:dyDescent="0.25">
      <c r="A53" s="90"/>
      <c r="B53" s="89"/>
      <c r="C53" s="89"/>
    </row>
    <row r="54" spans="1:3" x14ac:dyDescent="0.25">
      <c r="A54" s="90"/>
      <c r="B54" s="89"/>
      <c r="C54" s="89"/>
    </row>
    <row r="55" spans="1:3" x14ac:dyDescent="0.25">
      <c r="A55" s="90"/>
      <c r="B55" s="89"/>
      <c r="C55" s="89"/>
    </row>
    <row r="56" spans="1:3" x14ac:dyDescent="0.25">
      <c r="A56" s="75"/>
    </row>
  </sheetData>
  <mergeCells count="3">
    <mergeCell ref="A4:C4"/>
    <mergeCell ref="C8:E8"/>
    <mergeCell ref="D44:E4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ignoredErrors>
    <ignoredError sqref="E38:E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1"/>
  <sheetViews>
    <sheetView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E23" sqref="E23"/>
    </sheetView>
  </sheetViews>
  <sheetFormatPr baseColWidth="10" defaultColWidth="9.140625" defaultRowHeight="15.75" x14ac:dyDescent="0.25"/>
  <cols>
    <col min="1" max="3" width="20.28515625" style="78" customWidth="1"/>
    <col min="4" max="4" width="9.140625" style="7" customWidth="1"/>
    <col min="5" max="5" width="16.7109375" style="2" customWidth="1"/>
    <col min="6" max="16384" width="9.140625" style="2"/>
  </cols>
  <sheetData>
    <row r="1" spans="1:5" x14ac:dyDescent="0.25">
      <c r="A1" s="92" t="s">
        <v>83</v>
      </c>
      <c r="B1" s="89"/>
      <c r="C1" s="89"/>
    </row>
    <row r="2" spans="1:5" x14ac:dyDescent="0.25">
      <c r="A2" s="68"/>
      <c r="B2" s="69"/>
      <c r="C2" s="70" t="s">
        <v>105</v>
      </c>
    </row>
    <row r="3" spans="1:5" x14ac:dyDescent="0.25">
      <c r="A3" s="142" t="s">
        <v>106</v>
      </c>
      <c r="B3" s="143"/>
      <c r="C3" s="144"/>
    </row>
    <row r="4" spans="1:5" x14ac:dyDescent="0.25">
      <c r="A4" s="71"/>
      <c r="B4" s="72"/>
      <c r="C4" s="73"/>
    </row>
    <row r="5" spans="1:5" x14ac:dyDescent="0.25">
      <c r="A5" s="96"/>
      <c r="B5" s="96"/>
      <c r="C5" s="97"/>
      <c r="D5" s="98"/>
      <c r="E5" s="99"/>
    </row>
    <row r="6" spans="1:5" x14ac:dyDescent="0.25">
      <c r="A6" s="110"/>
      <c r="B6" s="111" t="s">
        <v>100</v>
      </c>
      <c r="C6" s="112"/>
      <c r="D6" s="113" t="s">
        <v>101</v>
      </c>
      <c r="E6" s="114"/>
    </row>
    <row r="7" spans="1:5" x14ac:dyDescent="0.25">
      <c r="A7" s="110"/>
      <c r="B7" s="129"/>
      <c r="C7" s="116"/>
      <c r="D7" s="116"/>
      <c r="E7" s="117"/>
    </row>
    <row r="8" spans="1:5" x14ac:dyDescent="0.25">
      <c r="A8" s="110"/>
      <c r="C8" s="118"/>
      <c r="D8" s="118"/>
      <c r="E8" s="119"/>
    </row>
    <row r="9" spans="1:5" ht="18" x14ac:dyDescent="0.25">
      <c r="A9" s="110" t="s">
        <v>0</v>
      </c>
      <c r="B9" s="120" t="s">
        <v>102</v>
      </c>
      <c r="C9" s="120" t="s">
        <v>103</v>
      </c>
      <c r="D9" s="120" t="s">
        <v>104</v>
      </c>
      <c r="E9" s="111" t="s">
        <v>108</v>
      </c>
    </row>
    <row r="10" spans="1:5" x14ac:dyDescent="0.25">
      <c r="A10" s="121"/>
      <c r="B10" s="122"/>
      <c r="C10" s="122"/>
      <c r="D10" s="122"/>
      <c r="E10" s="121"/>
    </row>
    <row r="11" spans="1:5" x14ac:dyDescent="0.25">
      <c r="A11" s="95">
        <v>2013</v>
      </c>
      <c r="B11" s="128">
        <v>9073</v>
      </c>
      <c r="C11" s="128">
        <v>9191.1945000000014</v>
      </c>
      <c r="D11" s="128">
        <v>33864.233177000002</v>
      </c>
      <c r="E11" s="128">
        <v>3684.4213422966945</v>
      </c>
    </row>
    <row r="12" spans="1:5" x14ac:dyDescent="0.25">
      <c r="A12" s="95">
        <v>2014</v>
      </c>
      <c r="B12" s="128">
        <v>10532.7755</v>
      </c>
      <c r="C12" s="128">
        <v>10322.156800000001</v>
      </c>
      <c r="D12" s="128">
        <v>34639.477271999996</v>
      </c>
      <c r="E12" s="128">
        <v>3390.3333333333335</v>
      </c>
    </row>
    <row r="13" spans="1:5" x14ac:dyDescent="0.25">
      <c r="A13" s="95">
        <v>2015</v>
      </c>
      <c r="B13" s="128">
        <v>10785.73</v>
      </c>
      <c r="C13" s="128">
        <v>10844.958500000001</v>
      </c>
      <c r="D13" s="128">
        <v>52167.972468</v>
      </c>
      <c r="E13" s="128">
        <v>4848.583333333333</v>
      </c>
    </row>
    <row r="14" spans="1:5" x14ac:dyDescent="0.25">
      <c r="A14" s="95">
        <v>2016</v>
      </c>
      <c r="B14" s="128">
        <v>10894.825999999999</v>
      </c>
      <c r="C14" s="128">
        <v>10709.979600000001</v>
      </c>
      <c r="D14" s="128">
        <v>37498.861505999994</v>
      </c>
      <c r="E14" s="128">
        <v>3619.916666666667</v>
      </c>
    </row>
    <row r="15" spans="1:5" x14ac:dyDescent="0.25">
      <c r="A15" s="95">
        <v>2017</v>
      </c>
      <c r="B15" s="128">
        <v>9640.482</v>
      </c>
      <c r="C15" s="128">
        <v>9739.2456999999995</v>
      </c>
      <c r="D15" s="128">
        <v>48013.027610000005</v>
      </c>
      <c r="E15" s="128">
        <v>4970.666666666667</v>
      </c>
    </row>
    <row r="16" spans="1:5" x14ac:dyDescent="0.25">
      <c r="A16" s="95">
        <v>2018</v>
      </c>
      <c r="B16" s="128">
        <v>10700.556</v>
      </c>
      <c r="C16" s="128">
        <v>10446.894749999999</v>
      </c>
      <c r="D16" s="128">
        <v>46870.767316000005</v>
      </c>
      <c r="E16" s="128">
        <v>4479.5833333333339</v>
      </c>
    </row>
    <row r="17" spans="1:5" x14ac:dyDescent="0.25">
      <c r="A17" s="95">
        <v>2019</v>
      </c>
      <c r="B17" s="128">
        <v>10823.03</v>
      </c>
      <c r="C17" s="128">
        <v>10239.342850000001</v>
      </c>
      <c r="D17" s="128">
        <v>41710.176583</v>
      </c>
      <c r="E17" s="128">
        <v>4096.6666666666661</v>
      </c>
    </row>
    <row r="18" spans="1:5" x14ac:dyDescent="0.25">
      <c r="A18" s="81"/>
      <c r="B18" s="82"/>
      <c r="C18" s="82"/>
      <c r="D18" s="82"/>
      <c r="E18" s="82"/>
    </row>
    <row r="19" spans="1:5" x14ac:dyDescent="0.25">
      <c r="A19" s="83" t="s">
        <v>113</v>
      </c>
      <c r="B19" s="84"/>
      <c r="C19" s="152"/>
      <c r="D19" s="152"/>
      <c r="E19" s="153"/>
    </row>
    <row r="20" spans="1:5" x14ac:dyDescent="0.25">
      <c r="A20" s="86" t="s">
        <v>107</v>
      </c>
      <c r="B20" s="84"/>
      <c r="C20" s="154"/>
      <c r="D20" s="154"/>
      <c r="E20" s="155"/>
    </row>
    <row r="21" spans="1:5" x14ac:dyDescent="0.25">
      <c r="A21" s="67"/>
      <c r="B21" s="76"/>
      <c r="C21" s="76"/>
    </row>
    <row r="23" spans="1:5" x14ac:dyDescent="0.25">
      <c r="A23" s="77"/>
    </row>
    <row r="24" spans="1:5" x14ac:dyDescent="0.25">
      <c r="A24" s="77"/>
    </row>
    <row r="25" spans="1:5" x14ac:dyDescent="0.25">
      <c r="A25" s="77"/>
    </row>
    <row r="26" spans="1:5" x14ac:dyDescent="0.25">
      <c r="A26" s="77"/>
    </row>
    <row r="27" spans="1:5" x14ac:dyDescent="0.25">
      <c r="A27" s="77"/>
    </row>
    <row r="28" spans="1:5" x14ac:dyDescent="0.25">
      <c r="A28" s="77"/>
    </row>
    <row r="29" spans="1:5" x14ac:dyDescent="0.25">
      <c r="A29" s="77"/>
    </row>
    <row r="30" spans="1:5" x14ac:dyDescent="0.25">
      <c r="A30" s="77"/>
    </row>
    <row r="31" spans="1:5" x14ac:dyDescent="0.25">
      <c r="A31" s="77"/>
    </row>
  </sheetData>
  <mergeCells count="2">
    <mergeCell ref="A3:C3"/>
    <mergeCell ref="C19:E20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opLeftCell="A154" workbookViewId="0">
      <selection activeCell="E175" sqref="E175"/>
    </sheetView>
  </sheetViews>
  <sheetFormatPr baseColWidth="10" defaultColWidth="9.140625" defaultRowHeight="15.75" x14ac:dyDescent="0.25"/>
  <cols>
    <col min="1" max="1" width="42.85546875" style="2" customWidth="1"/>
    <col min="2" max="2" width="12.85546875" style="2" bestFit="1" customWidth="1"/>
    <col min="3" max="3" width="12.5703125" style="2" customWidth="1"/>
    <col min="4" max="4" width="9.140625" style="7" customWidth="1"/>
    <col min="5" max="5" width="10.140625" style="2" customWidth="1"/>
    <col min="6" max="6" width="7.5703125" style="2" customWidth="1"/>
    <col min="7" max="7" width="10" style="2" customWidth="1"/>
    <col min="8" max="8" width="11.85546875" style="2" customWidth="1"/>
    <col min="9" max="9" width="7" style="2" bestFit="1" customWidth="1"/>
    <col min="10" max="10" width="7" style="2" customWidth="1"/>
    <col min="11" max="12" width="9.140625" style="2" customWidth="1"/>
    <col min="13" max="13" width="9.140625" style="35" customWidth="1"/>
    <col min="14" max="14" width="11.85546875" style="35" bestFit="1" customWidth="1"/>
    <col min="15" max="16384" width="9.140625" style="2"/>
  </cols>
  <sheetData>
    <row r="1" spans="3:5" ht="15" customHeight="1" x14ac:dyDescent="0.25"/>
    <row r="2" spans="3:5" ht="4.5" hidden="1" customHeight="1" x14ac:dyDescent="0.25">
      <c r="C2" s="3"/>
      <c r="D2" s="4"/>
      <c r="E2" s="5"/>
    </row>
    <row r="3" spans="3:5" x14ac:dyDescent="0.25">
      <c r="C3" s="156" t="s">
        <v>70</v>
      </c>
      <c r="D3" s="157"/>
      <c r="E3" s="158"/>
    </row>
    <row r="4" spans="3:5" ht="1.5" customHeight="1" x14ac:dyDescent="0.25">
      <c r="C4" s="8"/>
      <c r="D4" s="9"/>
      <c r="E4" s="10"/>
    </row>
    <row r="5" spans="3:5" x14ac:dyDescent="0.25">
      <c r="C5" s="40" t="s">
        <v>0</v>
      </c>
      <c r="D5" s="41" t="s">
        <v>1</v>
      </c>
      <c r="E5" s="42" t="s">
        <v>2</v>
      </c>
    </row>
    <row r="6" spans="3:5" ht="5.25" customHeight="1" x14ac:dyDescent="0.25">
      <c r="C6" s="8"/>
      <c r="D6" s="11"/>
      <c r="E6" s="10"/>
    </row>
    <row r="7" spans="3:5" hidden="1" x14ac:dyDescent="0.25">
      <c r="C7" s="12">
        <v>1999</v>
      </c>
      <c r="D7" s="13">
        <v>61.3</v>
      </c>
      <c r="E7" s="14">
        <v>89</v>
      </c>
    </row>
    <row r="8" spans="3:5" hidden="1" x14ac:dyDescent="0.25">
      <c r="C8" s="12">
        <v>2000</v>
      </c>
      <c r="D8" s="13">
        <v>111.9</v>
      </c>
      <c r="E8" s="14">
        <v>100</v>
      </c>
    </row>
    <row r="9" spans="3:5" hidden="1" x14ac:dyDescent="0.25">
      <c r="C9" s="12">
        <v>2001</v>
      </c>
      <c r="D9" s="13">
        <v>101.5</v>
      </c>
      <c r="E9" s="14">
        <v>96</v>
      </c>
    </row>
    <row r="10" spans="3:5" hidden="1" x14ac:dyDescent="0.25">
      <c r="C10" s="12">
        <v>2002</v>
      </c>
      <c r="D10" s="13">
        <v>99.8</v>
      </c>
      <c r="E10" s="14">
        <v>89.7</v>
      </c>
    </row>
    <row r="11" spans="3:5" ht="16.149999999999999" hidden="1" customHeight="1" x14ac:dyDescent="0.25">
      <c r="C11" s="12" t="s">
        <v>71</v>
      </c>
      <c r="D11" s="13">
        <v>77.2</v>
      </c>
      <c r="E11" s="14">
        <v>73.900000000000006</v>
      </c>
    </row>
    <row r="12" spans="3:5" hidden="1" x14ac:dyDescent="0.25">
      <c r="C12" s="12">
        <v>2004</v>
      </c>
      <c r="D12" s="13">
        <v>71.099999999999994</v>
      </c>
      <c r="E12" s="14">
        <v>70.8</v>
      </c>
    </row>
    <row r="13" spans="3:5" x14ac:dyDescent="0.25">
      <c r="C13" s="12">
        <v>2007</v>
      </c>
      <c r="D13" s="6">
        <v>67.5</v>
      </c>
      <c r="E13" s="15">
        <v>76.2</v>
      </c>
    </row>
    <row r="14" spans="3:5" x14ac:dyDescent="0.25">
      <c r="C14" s="16" t="s">
        <v>69</v>
      </c>
      <c r="D14" s="17">
        <v>90</v>
      </c>
      <c r="E14" s="18">
        <v>97.9</v>
      </c>
    </row>
    <row r="15" spans="3:5" x14ac:dyDescent="0.25">
      <c r="C15" s="12">
        <v>2009</v>
      </c>
      <c r="D15" s="13">
        <v>91.1</v>
      </c>
      <c r="E15" s="14">
        <v>107.2</v>
      </c>
    </row>
    <row r="16" spans="3:5" x14ac:dyDescent="0.25">
      <c r="C16" s="16">
        <v>2010</v>
      </c>
      <c r="D16" s="18">
        <v>93</v>
      </c>
      <c r="E16" s="18">
        <v>113.8</v>
      </c>
    </row>
    <row r="17" spans="3:5" x14ac:dyDescent="0.25">
      <c r="C17" s="16">
        <v>2011</v>
      </c>
      <c r="D17" s="15">
        <v>87.1</v>
      </c>
      <c r="E17" s="15">
        <v>170.6</v>
      </c>
    </row>
    <row r="18" spans="3:5" ht="6.75" customHeight="1" x14ac:dyDescent="0.25">
      <c r="C18" s="12"/>
      <c r="D18" s="13"/>
      <c r="E18" s="14"/>
    </row>
    <row r="19" spans="3:5" hidden="1" x14ac:dyDescent="0.25">
      <c r="C19" s="12" t="s">
        <v>11</v>
      </c>
      <c r="D19" s="13">
        <v>42.6</v>
      </c>
      <c r="E19" s="14">
        <v>86.2</v>
      </c>
    </row>
    <row r="20" spans="3:5" hidden="1" x14ac:dyDescent="0.25">
      <c r="C20" s="19" t="s">
        <v>32</v>
      </c>
      <c r="D20" s="13">
        <v>43.1</v>
      </c>
      <c r="E20" s="14">
        <v>85</v>
      </c>
    </row>
    <row r="21" spans="3:5" hidden="1" x14ac:dyDescent="0.25">
      <c r="C21" s="19" t="s">
        <v>30</v>
      </c>
      <c r="D21" s="13">
        <v>49.2</v>
      </c>
      <c r="E21" s="14">
        <v>96.8</v>
      </c>
    </row>
    <row r="22" spans="3:5" hidden="1" x14ac:dyDescent="0.25">
      <c r="C22" s="19" t="s">
        <v>31</v>
      </c>
      <c r="D22" s="13">
        <v>51.6</v>
      </c>
      <c r="E22" s="14">
        <v>101.2</v>
      </c>
    </row>
    <row r="23" spans="3:5" hidden="1" x14ac:dyDescent="0.25">
      <c r="C23" s="19" t="s">
        <v>3</v>
      </c>
      <c r="D23" s="13">
        <v>47</v>
      </c>
      <c r="E23" s="14">
        <v>93.8</v>
      </c>
    </row>
    <row r="24" spans="3:5" hidden="1" x14ac:dyDescent="0.25">
      <c r="C24" s="19" t="s">
        <v>4</v>
      </c>
      <c r="D24" s="13">
        <v>46.1</v>
      </c>
      <c r="E24" s="14">
        <v>91</v>
      </c>
    </row>
    <row r="25" spans="3:5" hidden="1" x14ac:dyDescent="0.25">
      <c r="C25" s="19" t="s">
        <v>28</v>
      </c>
      <c r="D25" s="13">
        <v>44.8</v>
      </c>
      <c r="E25" s="14">
        <v>85.8</v>
      </c>
    </row>
    <row r="26" spans="3:5" hidden="1" x14ac:dyDescent="0.25">
      <c r="C26" s="19" t="s">
        <v>5</v>
      </c>
      <c r="D26" s="13">
        <v>43.2</v>
      </c>
      <c r="E26" s="14">
        <v>83.2</v>
      </c>
    </row>
    <row r="27" spans="3:5" hidden="1" x14ac:dyDescent="0.25">
      <c r="C27" s="19" t="s">
        <v>33</v>
      </c>
      <c r="D27" s="13">
        <v>37.1</v>
      </c>
      <c r="E27" s="14">
        <v>74.2</v>
      </c>
    </row>
    <row r="28" spans="3:5" hidden="1" x14ac:dyDescent="0.25">
      <c r="C28" s="19" t="s">
        <v>34</v>
      </c>
      <c r="D28" s="13">
        <v>40.4</v>
      </c>
      <c r="E28" s="14">
        <v>71.7</v>
      </c>
    </row>
    <row r="29" spans="3:5" hidden="1" x14ac:dyDescent="0.25">
      <c r="C29" s="19" t="s">
        <v>35</v>
      </c>
      <c r="D29" s="13">
        <v>40.4</v>
      </c>
      <c r="E29" s="14">
        <v>73.900000000000006</v>
      </c>
    </row>
    <row r="30" spans="3:5" hidden="1" x14ac:dyDescent="0.25">
      <c r="C30" s="19" t="s">
        <v>36</v>
      </c>
      <c r="D30" s="13">
        <v>39.6</v>
      </c>
      <c r="E30" s="14">
        <v>72.400000000000006</v>
      </c>
    </row>
    <row r="31" spans="3:5" hidden="1" x14ac:dyDescent="0.25">
      <c r="C31" s="12"/>
      <c r="D31" s="13"/>
      <c r="E31" s="14"/>
    </row>
    <row r="32" spans="3:5" hidden="1" x14ac:dyDescent="0.25">
      <c r="C32" s="12" t="s">
        <v>15</v>
      </c>
      <c r="D32" s="13">
        <v>73.2</v>
      </c>
      <c r="E32" s="14">
        <v>78</v>
      </c>
    </row>
    <row r="33" spans="3:5" hidden="1" x14ac:dyDescent="0.25">
      <c r="C33" s="12" t="s">
        <v>14</v>
      </c>
      <c r="D33" s="13">
        <v>72.099999999999994</v>
      </c>
      <c r="E33" s="14">
        <v>75.3</v>
      </c>
    </row>
    <row r="34" spans="3:5" hidden="1" x14ac:dyDescent="0.25">
      <c r="C34" s="19" t="s">
        <v>6</v>
      </c>
      <c r="D34" s="13">
        <v>72.400000000000006</v>
      </c>
      <c r="E34" s="14">
        <v>76.2</v>
      </c>
    </row>
    <row r="35" spans="3:5" hidden="1" x14ac:dyDescent="0.25">
      <c r="C35" s="19" t="s">
        <v>7</v>
      </c>
      <c r="D35" s="13">
        <v>71.8</v>
      </c>
      <c r="E35" s="14">
        <v>75.7</v>
      </c>
    </row>
    <row r="36" spans="3:5" hidden="1" x14ac:dyDescent="0.25">
      <c r="C36" s="19" t="s">
        <v>3</v>
      </c>
      <c r="D36" s="13">
        <v>69.3</v>
      </c>
      <c r="E36" s="14">
        <v>74.099999999999994</v>
      </c>
    </row>
    <row r="37" spans="3:5" hidden="1" x14ac:dyDescent="0.25">
      <c r="C37" s="19" t="s">
        <v>4</v>
      </c>
      <c r="D37" s="13">
        <v>68.599999999999994</v>
      </c>
      <c r="E37" s="14">
        <v>73.5</v>
      </c>
    </row>
    <row r="38" spans="3:5" hidden="1" x14ac:dyDescent="0.25">
      <c r="C38" s="19" t="s">
        <v>8</v>
      </c>
      <c r="D38" s="13">
        <v>69.400000000000006</v>
      </c>
      <c r="E38" s="14">
        <v>74.099999999999994</v>
      </c>
    </row>
    <row r="39" spans="3:5" hidden="1" x14ac:dyDescent="0.25">
      <c r="C39" s="19" t="s">
        <v>5</v>
      </c>
      <c r="D39" s="13">
        <v>69.400000000000006</v>
      </c>
      <c r="E39" s="14">
        <v>73.900000000000006</v>
      </c>
    </row>
    <row r="40" spans="3:5" hidden="1" x14ac:dyDescent="0.25">
      <c r="C40" s="19" t="s">
        <v>9</v>
      </c>
      <c r="D40" s="13">
        <v>68</v>
      </c>
      <c r="E40" s="14">
        <v>72.3</v>
      </c>
    </row>
    <row r="41" spans="3:5" hidden="1" x14ac:dyDescent="0.25">
      <c r="C41" s="19" t="s">
        <v>10</v>
      </c>
      <c r="D41" s="13">
        <v>76</v>
      </c>
      <c r="E41" s="14">
        <v>73.099999999999994</v>
      </c>
    </row>
    <row r="42" spans="3:5" hidden="1" x14ac:dyDescent="0.25">
      <c r="C42" s="19" t="s">
        <v>12</v>
      </c>
      <c r="D42" s="13">
        <v>74.8</v>
      </c>
      <c r="E42" s="14">
        <v>74</v>
      </c>
    </row>
    <row r="43" spans="3:5" hidden="1" x14ac:dyDescent="0.25">
      <c r="C43" s="19" t="s">
        <v>13</v>
      </c>
      <c r="D43" s="13">
        <v>72</v>
      </c>
      <c r="E43" s="14">
        <v>71.3</v>
      </c>
    </row>
    <row r="44" spans="3:5" hidden="1" x14ac:dyDescent="0.25">
      <c r="C44" s="12">
        <v>2004</v>
      </c>
      <c r="D44" s="20"/>
      <c r="E44" s="13"/>
    </row>
    <row r="45" spans="3:5" hidden="1" x14ac:dyDescent="0.25">
      <c r="C45" s="19" t="s">
        <v>29</v>
      </c>
      <c r="D45" s="20">
        <v>63.7</v>
      </c>
      <c r="E45" s="13">
        <v>68.400000000000006</v>
      </c>
    </row>
    <row r="46" spans="3:5" hidden="1" x14ac:dyDescent="0.25">
      <c r="C46" s="19" t="s">
        <v>16</v>
      </c>
      <c r="D46" s="6">
        <v>63.5</v>
      </c>
      <c r="E46" s="15">
        <v>68.099999999999994</v>
      </c>
    </row>
    <row r="47" spans="3:5" hidden="1" x14ac:dyDescent="0.25">
      <c r="C47" s="19" t="s">
        <v>17</v>
      </c>
      <c r="D47" s="15">
        <v>64.8</v>
      </c>
      <c r="E47" s="15">
        <v>72.400000000000006</v>
      </c>
    </row>
    <row r="48" spans="3:5" hidden="1" x14ac:dyDescent="0.25">
      <c r="C48" s="19" t="s">
        <v>18</v>
      </c>
      <c r="D48" s="15">
        <v>65.599999999999994</v>
      </c>
      <c r="E48" s="18">
        <v>71.3</v>
      </c>
    </row>
    <row r="49" spans="3:5" hidden="1" x14ac:dyDescent="0.25">
      <c r="C49" s="19" t="s">
        <v>19</v>
      </c>
      <c r="D49" s="13">
        <v>66</v>
      </c>
      <c r="E49" s="18">
        <v>75.099999999999994</v>
      </c>
    </row>
    <row r="50" spans="3:5" hidden="1" x14ac:dyDescent="0.25">
      <c r="C50" s="19" t="s">
        <v>20</v>
      </c>
      <c r="D50" s="13">
        <v>65.3</v>
      </c>
      <c r="E50" s="18">
        <v>71.599999999999994</v>
      </c>
    </row>
    <row r="51" spans="3:5" hidden="1" x14ac:dyDescent="0.25">
      <c r="C51" s="19" t="s">
        <v>21</v>
      </c>
      <c r="D51" s="13">
        <v>64.8</v>
      </c>
      <c r="E51" s="18">
        <v>70.400000000000006</v>
      </c>
    </row>
    <row r="52" spans="3:5" hidden="1" x14ac:dyDescent="0.25">
      <c r="C52" s="19" t="s">
        <v>22</v>
      </c>
      <c r="D52" s="13">
        <v>65.099999999999994</v>
      </c>
      <c r="E52" s="18">
        <v>74.099999999999994</v>
      </c>
    </row>
    <row r="53" spans="3:5" hidden="1" x14ac:dyDescent="0.25">
      <c r="C53" s="19" t="s">
        <v>23</v>
      </c>
      <c r="D53" s="13">
        <v>65</v>
      </c>
      <c r="E53" s="18">
        <v>72.3</v>
      </c>
    </row>
    <row r="54" spans="3:5" hidden="1" x14ac:dyDescent="0.25">
      <c r="C54" s="19" t="s">
        <v>24</v>
      </c>
      <c r="D54" s="13">
        <v>71.2</v>
      </c>
      <c r="E54" s="18">
        <v>72.599999999999994</v>
      </c>
    </row>
    <row r="55" spans="3:5" hidden="1" x14ac:dyDescent="0.25">
      <c r="C55" s="19" t="s">
        <v>25</v>
      </c>
      <c r="D55" s="13">
        <v>69</v>
      </c>
      <c r="E55" s="18">
        <v>72.5</v>
      </c>
    </row>
    <row r="56" spans="3:5" hidden="1" x14ac:dyDescent="0.25">
      <c r="C56" s="19" t="s">
        <v>26</v>
      </c>
      <c r="D56" s="13">
        <f>AVERAGE({71.01;71.2;70.6;69.21;66.67;67.42;67.6;66.6;65.9;73.2;72.57;73.1835224721966})</f>
        <v>69.596960206016391</v>
      </c>
      <c r="E56" s="13">
        <f>AVERAGE({82.5;83.9;85.4;83.8;82.9;83.92;81.9;78.3;78.3;78.7;78.56;80.0698805532615})</f>
        <v>81.520823379438468</v>
      </c>
    </row>
    <row r="57" spans="3:5" ht="9.6" hidden="1" customHeight="1" x14ac:dyDescent="0.25">
      <c r="C57" s="19"/>
      <c r="D57" s="13"/>
      <c r="E57" s="18"/>
    </row>
    <row r="58" spans="3:5" hidden="1" x14ac:dyDescent="0.25">
      <c r="C58" s="12">
        <v>2005</v>
      </c>
      <c r="D58" s="13"/>
      <c r="E58" s="18"/>
    </row>
    <row r="59" spans="3:5" hidden="1" x14ac:dyDescent="0.25">
      <c r="C59" s="19" t="s">
        <v>27</v>
      </c>
      <c r="D59" s="13">
        <v>59.5</v>
      </c>
      <c r="E59" s="18">
        <v>75.099999999999994</v>
      </c>
    </row>
    <row r="60" spans="3:5" hidden="1" x14ac:dyDescent="0.25">
      <c r="C60" s="19" t="s">
        <v>16</v>
      </c>
      <c r="D60" s="21">
        <v>63.8</v>
      </c>
      <c r="E60" s="21">
        <v>80.099999999999994</v>
      </c>
    </row>
    <row r="61" spans="3:5" hidden="1" x14ac:dyDescent="0.25">
      <c r="C61" s="19" t="s">
        <v>17</v>
      </c>
      <c r="D61" s="21">
        <v>59</v>
      </c>
      <c r="E61" s="21">
        <v>74</v>
      </c>
    </row>
    <row r="62" spans="3:5" hidden="1" x14ac:dyDescent="0.25">
      <c r="C62" s="19" t="s">
        <v>18</v>
      </c>
      <c r="D62" s="21">
        <v>60.75</v>
      </c>
      <c r="E62" s="21">
        <v>75.89</v>
      </c>
    </row>
    <row r="63" spans="3:5" hidden="1" x14ac:dyDescent="0.25">
      <c r="C63" s="12" t="s">
        <v>37</v>
      </c>
      <c r="D63" s="21">
        <v>62.55</v>
      </c>
      <c r="E63" s="21">
        <v>77.63</v>
      </c>
    </row>
    <row r="64" spans="3:5" hidden="1" x14ac:dyDescent="0.25">
      <c r="C64" s="12" t="s">
        <v>38</v>
      </c>
      <c r="D64" s="21">
        <v>65.010000000000005</v>
      </c>
      <c r="E64" s="21">
        <v>79.900000000000006</v>
      </c>
    </row>
    <row r="65" spans="3:20" hidden="1" x14ac:dyDescent="0.25">
      <c r="C65" s="22" t="s">
        <v>39</v>
      </c>
      <c r="D65" s="21">
        <v>66.489999999999995</v>
      </c>
      <c r="E65" s="21">
        <v>84.2</v>
      </c>
      <c r="F65" s="23"/>
    </row>
    <row r="66" spans="3:20" hidden="1" x14ac:dyDescent="0.25">
      <c r="C66" s="24" t="s">
        <v>40</v>
      </c>
      <c r="D66" s="21">
        <v>66.2</v>
      </c>
      <c r="E66" s="21">
        <v>81.099999999999994</v>
      </c>
    </row>
    <row r="67" spans="3:20" hidden="1" x14ac:dyDescent="0.25">
      <c r="C67" s="12" t="s">
        <v>41</v>
      </c>
      <c r="D67" s="21">
        <v>67.5</v>
      </c>
      <c r="E67" s="21">
        <v>79.7</v>
      </c>
    </row>
    <row r="68" spans="3:20" hidden="1" x14ac:dyDescent="0.25">
      <c r="C68" s="12" t="s">
        <v>42</v>
      </c>
      <c r="D68" s="21">
        <v>77.959999999999994</v>
      </c>
      <c r="E68" s="21">
        <v>80.72</v>
      </c>
    </row>
    <row r="69" spans="3:20" hidden="1" x14ac:dyDescent="0.25">
      <c r="C69" s="12" t="s">
        <v>43</v>
      </c>
      <c r="D69" s="21">
        <v>84.78</v>
      </c>
      <c r="E69" s="21">
        <v>87.71</v>
      </c>
    </row>
    <row r="70" spans="3:20" hidden="1" x14ac:dyDescent="0.25">
      <c r="C70" s="12" t="s">
        <v>44</v>
      </c>
      <c r="D70" s="21">
        <v>80.5</v>
      </c>
      <c r="E70" s="21">
        <v>82.78</v>
      </c>
    </row>
    <row r="71" spans="3:20" ht="14.25" hidden="1" customHeight="1" x14ac:dyDescent="0.25">
      <c r="C71" s="12"/>
      <c r="D71" s="21"/>
      <c r="E71" s="21"/>
    </row>
    <row r="72" spans="3:20" hidden="1" x14ac:dyDescent="0.25">
      <c r="C72" s="12">
        <v>2006</v>
      </c>
      <c r="D72" s="21"/>
      <c r="E72" s="21"/>
    </row>
    <row r="73" spans="3:20" hidden="1" x14ac:dyDescent="0.25">
      <c r="C73" s="16" t="s">
        <v>45</v>
      </c>
      <c r="D73" s="21">
        <v>71.010000000000005</v>
      </c>
      <c r="E73" s="21">
        <v>82.19</v>
      </c>
    </row>
    <row r="74" spans="3:20" hidden="1" x14ac:dyDescent="0.25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idden="1" x14ac:dyDescent="0.25">
      <c r="C75" s="16" t="s">
        <v>66</v>
      </c>
      <c r="D75" s="21">
        <v>70.599999999999994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idden="1" x14ac:dyDescent="0.25">
      <c r="C76" s="16" t="s">
        <v>48</v>
      </c>
      <c r="D76" s="21">
        <v>69.209999999999994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idden="1" x14ac:dyDescent="0.25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idden="1" x14ac:dyDescent="0.25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idden="1" x14ac:dyDescent="0.25">
      <c r="C79" s="16" t="s">
        <v>51</v>
      </c>
      <c r="D79" s="21">
        <v>67.599999999999994</v>
      </c>
      <c r="E79" s="21">
        <v>81.900000000000006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idden="1" x14ac:dyDescent="0.25">
      <c r="C80" s="16" t="s">
        <v>52</v>
      </c>
      <c r="D80" s="21">
        <v>66.599999999999994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idden="1" x14ac:dyDescent="0.25">
      <c r="C81" s="16" t="s">
        <v>53</v>
      </c>
      <c r="D81" s="21">
        <v>65.900000000000006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idden="1" x14ac:dyDescent="0.25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idden="1" x14ac:dyDescent="0.25">
      <c r="C83" s="16" t="s">
        <v>55</v>
      </c>
      <c r="D83" s="21">
        <v>72.569999999999993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idden="1" x14ac:dyDescent="0.25">
      <c r="C84" s="16" t="s">
        <v>54</v>
      </c>
      <c r="D84" s="18">
        <v>73.2</v>
      </c>
      <c r="E84" s="18">
        <v>80.099999999999994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idden="1" x14ac:dyDescent="0.25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idden="1" x14ac:dyDescent="0.25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idden="1" x14ac:dyDescent="0.25">
      <c r="C87" s="16" t="s">
        <v>45</v>
      </c>
      <c r="D87" s="27">
        <v>65</v>
      </c>
      <c r="E87" s="28">
        <v>80.400000000000006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idden="1" x14ac:dyDescent="0.25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idden="1" x14ac:dyDescent="0.25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idden="1" x14ac:dyDescent="0.25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idden="1" x14ac:dyDescent="0.25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idden="1" x14ac:dyDescent="0.25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idden="1" x14ac:dyDescent="0.25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idden="1" x14ac:dyDescent="0.25">
      <c r="C94" s="16" t="s">
        <v>61</v>
      </c>
      <c r="D94" s="27">
        <v>59.7</v>
      </c>
      <c r="E94" s="28">
        <v>74.400000000000006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idden="1" x14ac:dyDescent="0.25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idden="1" x14ac:dyDescent="0.25">
      <c r="C96" s="16" t="s">
        <v>63</v>
      </c>
      <c r="D96" s="27">
        <v>62.6</v>
      </c>
      <c r="E96" s="28">
        <v>72.599999999999994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idden="1" x14ac:dyDescent="0.25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idden="1" x14ac:dyDescent="0.25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idden="1" x14ac:dyDescent="0.25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x14ac:dyDescent="0.2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x14ac:dyDescent="0.2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x14ac:dyDescent="0.2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x14ac:dyDescent="0.2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x14ac:dyDescent="0.2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 x14ac:dyDescent="0.25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x14ac:dyDescent="0.2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x14ac:dyDescent="0.25">
      <c r="C107" s="30" t="s">
        <v>67</v>
      </c>
      <c r="D107" s="18">
        <v>79.701999999999998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x14ac:dyDescent="0.2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x14ac:dyDescent="0.25">
      <c r="C109" s="30" t="s">
        <v>62</v>
      </c>
      <c r="D109" s="18">
        <v>79.099999999999994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x14ac:dyDescent="0.2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 x14ac:dyDescent="0.25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 x14ac:dyDescent="0.25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1:25" x14ac:dyDescent="0.2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5" x14ac:dyDescent="0.2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5" x14ac:dyDescent="0.2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5" x14ac:dyDescent="0.2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5" x14ac:dyDescent="0.2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5" x14ac:dyDescent="0.2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5" x14ac:dyDescent="0.2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5" ht="16.5" customHeight="1" x14ac:dyDescent="0.25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1:25" s="25" customFormat="1" ht="12.75" x14ac:dyDescent="0.2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 x14ac:dyDescent="0.2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79.701999999999998</v>
      </c>
      <c r="Q122" s="38">
        <v>78.099999999999994</v>
      </c>
      <c r="R122" s="38">
        <v>78.260000000000005</v>
      </c>
      <c r="S122" s="38">
        <v>78.25</v>
      </c>
      <c r="T122" s="38">
        <v>77.98</v>
      </c>
      <c r="U122" s="38">
        <v>77.150000000000006</v>
      </c>
      <c r="V122" s="38">
        <v>79.099999999999994</v>
      </c>
      <c r="W122" s="38">
        <v>86.8</v>
      </c>
      <c r="X122" s="48">
        <v>85.1</v>
      </c>
      <c r="Y122" s="48">
        <v>91.3</v>
      </c>
    </row>
    <row r="123" spans="1:25" s="25" customFormat="1" ht="12.75" x14ac:dyDescent="0.2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pans="1:25" s="25" customFormat="1" ht="12.75" x14ac:dyDescent="0.2"/>
    <row r="125" spans="1:25" s="25" customFormat="1" ht="12.75" x14ac:dyDescent="0.2"/>
    <row r="126" spans="1:25" x14ac:dyDescent="0.25">
      <c r="L126" s="35"/>
    </row>
    <row r="155" spans="1:4" x14ac:dyDescent="0.25">
      <c r="B155" s="7">
        <v>2010</v>
      </c>
      <c r="C155" s="2">
        <v>2011</v>
      </c>
      <c r="D155" s="2"/>
    </row>
    <row r="156" spans="1:4" x14ac:dyDescent="0.25">
      <c r="A156" s="2" t="s">
        <v>77</v>
      </c>
      <c r="B156" s="7">
        <v>131.33000000000001</v>
      </c>
      <c r="C156" s="2">
        <v>209.94</v>
      </c>
      <c r="D156" s="49">
        <f>+((C156-B156)/B156)*100</f>
        <v>59.856849158608071</v>
      </c>
    </row>
    <row r="157" spans="1:4" x14ac:dyDescent="0.25">
      <c r="A157" s="2" t="s">
        <v>75</v>
      </c>
      <c r="B157" s="52">
        <v>124.1</v>
      </c>
      <c r="C157" s="23">
        <v>124.7</v>
      </c>
      <c r="D157" s="49">
        <f>+((C157-B157)/B157)*100</f>
        <v>0.48348106365834692</v>
      </c>
    </row>
    <row r="158" spans="1:4" x14ac:dyDescent="0.25">
      <c r="A158" s="2" t="s">
        <v>76</v>
      </c>
      <c r="B158" s="7"/>
      <c r="D158" s="49" t="e">
        <f>+((C158-B158)/B158)*100</f>
        <v>#DIV/0!</v>
      </c>
    </row>
    <row r="159" spans="1:4" x14ac:dyDescent="0.2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x14ac:dyDescent="0.2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x14ac:dyDescent="0.2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-6.3440860215053823</v>
      </c>
      <c r="H163" s="49">
        <f>+((F163-C163)/C163)*100</f>
        <v>49.912126537785589</v>
      </c>
    </row>
    <row r="164" spans="1:8" x14ac:dyDescent="0.2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-0.71770334928229307</v>
      </c>
      <c r="H164" s="49">
        <f>+((F164-C164)/C164)*100</f>
        <v>8.4369687751632885</v>
      </c>
    </row>
    <row r="165" spans="1:8" x14ac:dyDescent="0.25">
      <c r="A165" s="43"/>
      <c r="B165" s="44"/>
      <c r="C165" s="44"/>
      <c r="D165" s="44"/>
      <c r="E165" s="45"/>
      <c r="F165" s="45"/>
      <c r="G165" s="49"/>
      <c r="H165" s="49"/>
    </row>
    <row r="168" spans="1:8" x14ac:dyDescent="0.25">
      <c r="A168" s="2" t="s">
        <v>77</v>
      </c>
      <c r="B168" s="7">
        <v>2010</v>
      </c>
      <c r="C168" s="2">
        <v>2011</v>
      </c>
    </row>
    <row r="169" spans="1:8" x14ac:dyDescent="0.25">
      <c r="A169" s="2" t="s">
        <v>82</v>
      </c>
      <c r="B169" s="7">
        <v>131.33000000000001</v>
      </c>
      <c r="C169" s="2">
        <v>209.94</v>
      </c>
      <c r="D169" s="49">
        <f>+((C169-B169)/B169)*100</f>
        <v>59.856849158608071</v>
      </c>
    </row>
    <row r="170" spans="1:8" x14ac:dyDescent="0.25">
      <c r="A170" s="2" t="s">
        <v>74</v>
      </c>
      <c r="B170" s="2">
        <v>129.97</v>
      </c>
      <c r="C170" s="2">
        <v>139.26</v>
      </c>
      <c r="D170" s="49">
        <f>+((C170-B170)/B170)*100</f>
        <v>7.1478033392321239</v>
      </c>
    </row>
  </sheetData>
  <mergeCells count="1">
    <mergeCell ref="C3:E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matngend</dc:creator>
  <cp:lastModifiedBy>NSABIMANA Avélin</cp:lastModifiedBy>
  <cp:lastPrinted>2017-07-18T14:58:54Z</cp:lastPrinted>
  <dcterms:created xsi:type="dcterms:W3CDTF">2004-03-23T08:11:20Z</dcterms:created>
  <dcterms:modified xsi:type="dcterms:W3CDTF">2021-01-07T12:34:45Z</dcterms:modified>
</cp:coreProperties>
</file>