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3"/>
  </bookViews>
  <sheets>
    <sheet name="Table_of_Contents" sheetId="1" r:id="rId1"/>
    <sheet name="Monthly_Data" sheetId="2" r:id="rId2"/>
    <sheet name="Quarterly_Data" sheetId="3" r:id="rId3"/>
    <sheet name="Annually_Data" sheetId="4" r:id="rId4"/>
  </sheets>
  <definedNames/>
  <calcPr fullCalcOnLoad="1"/>
</workbook>
</file>

<file path=xl/sharedStrings.xml><?xml version="1.0" encoding="utf-8"?>
<sst xmlns="http://schemas.openxmlformats.org/spreadsheetml/2006/main" count="106" uniqueCount="56">
  <si>
    <t xml:space="preserve"> S/Total</t>
  </si>
  <si>
    <t>Tubes PVC</t>
  </si>
  <si>
    <t xml:space="preserve">       S/Total</t>
  </si>
  <si>
    <t xml:space="preserve">  S/Total</t>
  </si>
  <si>
    <t xml:space="preserve">   S/Total</t>
  </si>
  <si>
    <t xml:space="preserve">       </t>
  </si>
  <si>
    <t>I.6</t>
  </si>
  <si>
    <t>Source  : Compilé à partir des renseignements fournis par les entreprises industrielles.</t>
  </si>
  <si>
    <t>Excel File Name:</t>
  </si>
  <si>
    <t>Available from Web Page:</t>
  </si>
  <si>
    <t>http://www.brb.bi/fr/content/secteur-r%C3%A9el</t>
  </si>
  <si>
    <t>Table of Contents</t>
  </si>
  <si>
    <t>Weighted index of industrial production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</si>
  <si>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</si>
  <si>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</si>
  <si>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</si>
  <si>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</si>
  <si>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</si>
  <si>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</si>
  <si>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</si>
  <si>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</si>
  <si>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Weighted index of industrial production, monthly data</t>
  </si>
  <si>
    <t>Weighted index of industrial production, quarterly data</t>
  </si>
  <si>
    <t>DateofPublication</t>
  </si>
  <si>
    <t>Last date of Publication</t>
  </si>
  <si>
    <t>Weighted index of industrial production.xls</t>
  </si>
  <si>
    <t>Beverages</t>
  </si>
  <si>
    <t xml:space="preserve">     Sugar</t>
  </si>
  <si>
    <t xml:space="preserve">  Painting</t>
  </si>
  <si>
    <t xml:space="preserve">  Saops</t>
  </si>
  <si>
    <t xml:space="preserve">Finished tissues </t>
  </si>
  <si>
    <t>Fiber cement plates</t>
  </si>
  <si>
    <t xml:space="preserve">  FOOD INDUSTRIES </t>
  </si>
  <si>
    <t xml:space="preserve">CHEMICAL INDUSTRIES </t>
  </si>
  <si>
    <t>OTHERS</t>
  </si>
  <si>
    <t>WEIGHTED INDEX</t>
  </si>
  <si>
    <t>Period</t>
  </si>
  <si>
    <t xml:space="preserve">    FOOD INDUSTRIES </t>
  </si>
  <si>
    <t xml:space="preserve">   FOOD INDUSTRIES </t>
  </si>
  <si>
    <t xml:space="preserve">TEXTILES  INDUSTRIES </t>
  </si>
  <si>
    <t xml:space="preserve">  TEXTILES  INDUSTRIES </t>
  </si>
  <si>
    <t xml:space="preserve"> TEXTILES  INDUSTRIES </t>
  </si>
  <si>
    <t xml:space="preserve"> WEIGHTED INDEX</t>
  </si>
  <si>
    <t>Sugar</t>
  </si>
  <si>
    <t>Paints</t>
  </si>
  <si>
    <t>Soaps</t>
  </si>
  <si>
    <t>Febro-cement plates</t>
  </si>
  <si>
    <t xml:space="preserve"> Finished tissues </t>
  </si>
  <si>
    <t xml:space="preserve">                                                                                          WEIGHTED INDEX OF THE INDUSTRIAL PRODUCTION</t>
  </si>
  <si>
    <t xml:space="preserve">                                                                                           IWEIGHTED INDEX OF THE INDUSTRIAL PRODUCTION</t>
  </si>
  <si>
    <t xml:space="preserve">                                                                                         WEIGHTED INDEX OF THE INDUSTRIAL PRODUCTION</t>
  </si>
  <si>
    <t>Weighted index of industrial production, annually data</t>
  </si>
  <si>
    <t>Back to the table of contents</t>
  </si>
  <si>
    <t>Source  : Compiled from iformations provided by  industrial firms.</t>
  </si>
  <si>
    <t>Q_4</t>
  </si>
  <si>
    <t>2022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</si>
</sst>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_-* #,##0.0\ _F_-;\-* #,##0.0\ _F_-;_-* &quot;-&quot;??\ _F_-;_-@_-"/>
    <numFmt numFmtId="198" formatCode="#,##0.0"/>
    <numFmt numFmtId="199" formatCode="#,##0.00\ _F"/>
    <numFmt numFmtId="200" formatCode="#,##0.0\ _F"/>
    <numFmt numFmtId="201" formatCode="0.00000000"/>
    <numFmt numFmtId="202" formatCode="0.0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_-* #,##0.000\ _F_-;\-* #,##0.000\ _F_-;_-* &quot;-&quot;??\ _F_-;_-@_-"/>
    <numFmt numFmtId="209" formatCode="_-* #,##0\ _F_-;\-* #,##0\ _F_-;_-* &quot;-&quot;??\ _F_-;_-@_-"/>
    <numFmt numFmtId="210" formatCode="#,##0.000"/>
    <numFmt numFmtId="211" formatCode="#,##0.0000"/>
    <numFmt numFmtId="212" formatCode="#,##0.0_);\(#,##0.0\)"/>
    <numFmt numFmtId="213" formatCode="0_)"/>
    <numFmt numFmtId="214" formatCode="#,##0.0\ _€;\-#,##0.0\ _€"/>
    <numFmt numFmtId="215" formatCode="[$-809]dd\ mmmm\ yyyy"/>
    <numFmt numFmtId="216" formatCode="[$-409]mmm\-yy;@"/>
    <numFmt numFmtId="217" formatCode="[$-409]mmmm\-yy;@"/>
    <numFmt numFmtId="218" formatCode="[$-409]dd\-mmm\-yy;@"/>
    <numFmt numFmtId="219" formatCode="[$-40C]mmm\-yy;@"/>
    <numFmt numFmtId="220" formatCode="mmm\-yyyy"/>
    <numFmt numFmtId="221" formatCode="&quot;Vrai&quot;;&quot;Vrai&quot;;&quot;Faux&quot;"/>
    <numFmt numFmtId="222" formatCode="&quot;Actif&quot;;&quot;Actif&quot;;&quot;Inactif&quot;"/>
    <numFmt numFmtId="223" formatCode="[$€-2]\ #,##0.00_);[Red]\([$€-2]\ #,##0.00\)"/>
  </numFmts>
  <fonts count="5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u val="single"/>
      <sz val="12"/>
      <color indexed="12"/>
      <name val="Helv"/>
      <family val="0"/>
    </font>
    <font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96" fontId="0" fillId="0" borderId="0" xfId="0" applyNumberFormat="1" applyBorder="1" applyAlignment="1">
      <alignment/>
    </xf>
    <xf numFmtId="196" fontId="2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left"/>
    </xf>
    <xf numFmtId="212" fontId="4" fillId="0" borderId="0" xfId="0" applyNumberFormat="1" applyFont="1" applyBorder="1" applyAlignment="1">
      <alignment/>
    </xf>
    <xf numFmtId="212" fontId="4" fillId="0" borderId="0" xfId="0" applyNumberFormat="1" applyFont="1" applyFill="1" applyBorder="1" applyAlignment="1" applyProtection="1">
      <alignment horizontal="center"/>
      <protection/>
    </xf>
    <xf numFmtId="212" fontId="4" fillId="0" borderId="0" xfId="0" applyNumberFormat="1" applyFont="1" applyBorder="1" applyAlignment="1">
      <alignment horizontal="fill"/>
    </xf>
    <xf numFmtId="212" fontId="5" fillId="0" borderId="0" xfId="0" applyNumberFormat="1" applyFont="1" applyBorder="1" applyAlignment="1">
      <alignment/>
    </xf>
    <xf numFmtId="212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/>
    </xf>
    <xf numFmtId="196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13" fontId="0" fillId="0" borderId="10" xfId="0" applyNumberFormat="1" applyBorder="1" applyAlignment="1">
      <alignment horizontal="left"/>
    </xf>
    <xf numFmtId="21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12" fontId="5" fillId="0" borderId="0" xfId="0" applyNumberFormat="1" applyFont="1" applyBorder="1" applyAlignment="1">
      <alignment horizontal="center"/>
    </xf>
    <xf numFmtId="213" fontId="0" fillId="0" borderId="0" xfId="0" applyNumberFormat="1" applyBorder="1" applyAlignment="1">
      <alignment horizontal="left"/>
    </xf>
    <xf numFmtId="213" fontId="0" fillId="0" borderId="0" xfId="0" applyNumberFormat="1" applyBorder="1" applyAlignment="1">
      <alignment/>
    </xf>
    <xf numFmtId="0" fontId="28" fillId="0" borderId="11" xfId="0" applyFont="1" applyBorder="1" applyAlignment="1">
      <alignment/>
    </xf>
    <xf numFmtId="0" fontId="29" fillId="0" borderId="12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96" fontId="7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/>
    </xf>
    <xf numFmtId="207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Border="1" applyAlignment="1">
      <alignment vertical="justify"/>
    </xf>
    <xf numFmtId="196" fontId="7" fillId="0" borderId="1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17" xfId="46" applyNumberFormat="1" applyFont="1" applyBorder="1" applyAlignment="1">
      <alignment horizontal="right"/>
    </xf>
    <xf numFmtId="196" fontId="7" fillId="0" borderId="10" xfId="0" applyNumberFormat="1" applyFont="1" applyBorder="1" applyAlignment="1">
      <alignment/>
    </xf>
    <xf numFmtId="4" fontId="7" fillId="0" borderId="17" xfId="46" applyNumberFormat="1" applyFont="1" applyBorder="1" applyAlignment="1">
      <alignment horizontal="right"/>
    </xf>
    <xf numFmtId="198" fontId="7" fillId="0" borderId="10" xfId="46" applyNumberFormat="1" applyFont="1" applyBorder="1" applyAlignment="1">
      <alignment horizontal="right"/>
    </xf>
    <xf numFmtId="198" fontId="7" fillId="0" borderId="17" xfId="46" applyNumberFormat="1" applyFont="1" applyFill="1" applyBorder="1" applyAlignment="1">
      <alignment horizontal="right"/>
    </xf>
    <xf numFmtId="4" fontId="7" fillId="0" borderId="17" xfId="46" applyNumberFormat="1" applyFont="1" applyFill="1" applyBorder="1" applyAlignment="1">
      <alignment horizontal="right"/>
    </xf>
    <xf numFmtId="196" fontId="7" fillId="0" borderId="0" xfId="0" applyNumberFormat="1" applyFont="1" applyAlignment="1">
      <alignment/>
    </xf>
    <xf numFmtId="198" fontId="7" fillId="0" borderId="0" xfId="46" applyNumberFormat="1" applyFont="1" applyAlignment="1">
      <alignment horizontal="right"/>
    </xf>
    <xf numFmtId="196" fontId="7" fillId="0" borderId="17" xfId="0" applyNumberFormat="1" applyFont="1" applyBorder="1" applyAlignment="1">
      <alignment/>
    </xf>
    <xf numFmtId="196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8" fontId="7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96" fontId="0" fillId="0" borderId="16" xfId="0" applyNumberFormat="1" applyBorder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left" indent="2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216" fontId="7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19" xfId="0" applyFont="1" applyFill="1" applyBorder="1" applyAlignment="1">
      <alignment/>
    </xf>
    <xf numFmtId="0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0" fontId="58" fillId="6" borderId="20" xfId="0" applyFont="1" applyFill="1" applyBorder="1" applyAlignment="1">
      <alignment/>
    </xf>
    <xf numFmtId="0" fontId="54" fillId="6" borderId="20" xfId="0" applyFont="1" applyFill="1" applyBorder="1" applyAlignment="1">
      <alignment/>
    </xf>
    <xf numFmtId="218" fontId="54" fillId="0" borderId="0" xfId="0" applyNumberFormat="1" applyFont="1" applyAlignment="1">
      <alignment horizontal="left"/>
    </xf>
    <xf numFmtId="213" fontId="8" fillId="0" borderId="0" xfId="44" applyNumberFormat="1" applyAlignment="1" applyProtection="1">
      <alignment/>
      <protection/>
    </xf>
    <xf numFmtId="0" fontId="9" fillId="0" borderId="0" xfId="0" applyFont="1" applyAlignment="1">
      <alignment/>
    </xf>
    <xf numFmtId="0" fontId="8" fillId="0" borderId="18" xfId="44" applyBorder="1" applyAlignment="1" applyProtection="1">
      <alignment/>
      <protection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0" xfId="0" applyNumberFormat="1" applyFont="1" applyAlignment="1">
      <alignment/>
    </xf>
    <xf numFmtId="198" fontId="7" fillId="0" borderId="17" xfId="0" applyNumberFormat="1" applyFont="1" applyFill="1" applyBorder="1" applyAlignment="1">
      <alignment/>
    </xf>
    <xf numFmtId="0" fontId="35" fillId="8" borderId="21" xfId="0" applyFont="1" applyFill="1" applyBorder="1" applyAlignment="1">
      <alignment/>
    </xf>
    <xf numFmtId="0" fontId="35" fillId="8" borderId="21" xfId="0" applyFont="1" applyFill="1" applyBorder="1" applyAlignment="1">
      <alignment horizontal="center"/>
    </xf>
    <xf numFmtId="0" fontId="7" fillId="8" borderId="21" xfId="0" applyFont="1" applyFill="1" applyBorder="1" applyAlignment="1">
      <alignment/>
    </xf>
    <xf numFmtId="0" fontId="7" fillId="8" borderId="21" xfId="0" applyFont="1" applyFill="1" applyBorder="1" applyAlignment="1">
      <alignment horizontal="center"/>
    </xf>
    <xf numFmtId="198" fontId="0" fillId="0" borderId="13" xfId="0" applyNumberFormat="1" applyBorder="1" applyAlignment="1">
      <alignment/>
    </xf>
    <xf numFmtId="0" fontId="35" fillId="8" borderId="22" xfId="0" applyFont="1" applyFill="1" applyBorder="1" applyAlignment="1">
      <alignment horizontal="center"/>
    </xf>
    <xf numFmtId="0" fontId="35" fillId="8" borderId="21" xfId="0" applyFont="1" applyFill="1" applyBorder="1" applyAlignment="1">
      <alignment horizontal="center"/>
    </xf>
    <xf numFmtId="219" fontId="54" fillId="6" borderId="0" xfId="0" applyNumberFormat="1" applyFont="1" applyFill="1" applyAlignment="1">
      <alignment horizontal="right"/>
    </xf>
    <xf numFmtId="216" fontId="7" fillId="0" borderId="17" xfId="0" applyNumberFormat="1" applyFont="1" applyBorder="1" applyAlignment="1" quotePrefix="1">
      <alignment horizontal="right"/>
    </xf>
    <xf numFmtId="0" fontId="8" fillId="6" borderId="0" xfId="44" applyFill="1" applyAlignment="1" applyProtection="1">
      <alignment/>
      <protection/>
    </xf>
    <xf numFmtId="0" fontId="7" fillId="0" borderId="17" xfId="0" applyFont="1" applyBorder="1" applyAlignment="1">
      <alignment horizontal="left"/>
    </xf>
    <xf numFmtId="0" fontId="7" fillId="11" borderId="21" xfId="0" applyFont="1" applyFill="1" applyBorder="1" applyAlignment="1">
      <alignment horizontal="center"/>
    </xf>
    <xf numFmtId="0" fontId="35" fillId="11" borderId="21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0" fontId="35" fillId="8" borderId="17" xfId="0" applyFont="1" applyFill="1" applyBorder="1" applyAlignment="1">
      <alignment horizontal="center"/>
    </xf>
    <xf numFmtId="0" fontId="35" fillId="8" borderId="22" xfId="0" applyFont="1" applyFill="1" applyBorder="1" applyAlignment="1">
      <alignment horizontal="center"/>
    </xf>
    <xf numFmtId="0" fontId="35" fillId="8" borderId="21" xfId="0" applyFont="1" applyFill="1" applyBorder="1" applyAlignment="1">
      <alignment horizontal="center"/>
    </xf>
    <xf numFmtId="0" fontId="35" fillId="8" borderId="23" xfId="0" applyFont="1" applyFill="1" applyBorder="1" applyAlignment="1">
      <alignment horizontal="center"/>
    </xf>
    <xf numFmtId="0" fontId="35" fillId="8" borderId="24" xfId="0" applyFont="1" applyFill="1" applyBorder="1" applyAlignment="1">
      <alignment horizontal="center"/>
    </xf>
    <xf numFmtId="0" fontId="35" fillId="8" borderId="25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8" borderId="2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256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56521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112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236315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176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2124075" y="38233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421875" style="74" customWidth="1"/>
    <col min="2" max="2" width="88.28125" style="74" bestFit="1" customWidth="1"/>
    <col min="3" max="3" width="62.421875" style="74" bestFit="1" customWidth="1"/>
    <col min="4" max="4" width="22.00390625" style="74" bestFit="1" customWidth="1"/>
    <col min="5" max="5" width="20.421875" style="74" customWidth="1"/>
    <col min="6" max="16384" width="9.140625" style="74" customWidth="1"/>
  </cols>
  <sheetData>
    <row r="2" ht="18.75">
      <c r="B2" s="75" t="s">
        <v>11</v>
      </c>
    </row>
    <row r="3" ht="18.75">
      <c r="B3" s="76" t="s">
        <v>12</v>
      </c>
    </row>
    <row r="5" ht="15.75">
      <c r="B5" s="74" t="s">
        <v>13</v>
      </c>
    </row>
    <row r="6" spans="2:5" ht="16.5" thickBot="1">
      <c r="B6" s="77" t="s">
        <v>14</v>
      </c>
      <c r="C6" s="77" t="s">
        <v>15</v>
      </c>
      <c r="D6" s="77" t="s">
        <v>16</v>
      </c>
      <c r="E6" s="77" t="s">
        <v>17</v>
      </c>
    </row>
    <row r="7" spans="2:5" ht="15.75">
      <c r="B7" s="101" t="s">
        <v>18</v>
      </c>
      <c r="C7" s="78" t="s">
        <v>21</v>
      </c>
      <c r="D7" s="78" t="s">
        <v>18</v>
      </c>
      <c r="E7" s="99">
        <v>45261</v>
      </c>
    </row>
    <row r="8" spans="2:5" ht="15.75">
      <c r="B8" s="101" t="s">
        <v>19</v>
      </c>
      <c r="C8" s="78" t="s">
        <v>22</v>
      </c>
      <c r="D8" s="78" t="s">
        <v>19</v>
      </c>
      <c r="E8" s="79" t="s">
        <v>54</v>
      </c>
    </row>
    <row r="9" spans="2:5" ht="15.75">
      <c r="B9" s="101" t="s">
        <v>20</v>
      </c>
      <c r="C9" s="78" t="s">
        <v>51</v>
      </c>
      <c r="D9" s="78" t="s">
        <v>20</v>
      </c>
      <c r="E9" s="80" t="s">
        <v>55</v>
      </c>
    </row>
    <row r="10" spans="2:5" ht="16.5" thickBot="1">
      <c r="B10" s="81"/>
      <c r="C10" s="82"/>
      <c r="D10" s="82"/>
      <c r="E10" s="82"/>
    </row>
    <row r="12" spans="2:3" ht="15.75">
      <c r="B12" s="74" t="s">
        <v>23</v>
      </c>
      <c r="C12" s="83"/>
    </row>
    <row r="13" spans="2:3" ht="15.75">
      <c r="B13" s="74" t="s">
        <v>24</v>
      </c>
      <c r="C13" s="83"/>
    </row>
    <row r="15" spans="2:3" ht="18.75">
      <c r="B15" s="74" t="s">
        <v>8</v>
      </c>
      <c r="C15" s="85" t="s">
        <v>25</v>
      </c>
    </row>
    <row r="16" spans="2:3" ht="15.75">
      <c r="B16" s="74" t="s">
        <v>9</v>
      </c>
      <c r="C16" s="84" t="s">
        <v>10</v>
      </c>
    </row>
    <row r="19" ht="18.75">
      <c r="B19" s="76" t="s">
        <v>12</v>
      </c>
    </row>
    <row r="20" spans="2:3" ht="15.75">
      <c r="B20"/>
      <c r="C20"/>
    </row>
    <row r="21" spans="2:3" ht="15.75">
      <c r="B21"/>
      <c r="C21"/>
    </row>
    <row r="22" spans="2:3" ht="15.75">
      <c r="B22" s="106" t="s">
        <v>32</v>
      </c>
      <c r="C22" s="103" t="s">
        <v>26</v>
      </c>
    </row>
    <row r="23" spans="2:3" ht="15.75">
      <c r="B23" s="106"/>
      <c r="C23" s="103" t="s">
        <v>27</v>
      </c>
    </row>
    <row r="24" spans="2:3" ht="15.75">
      <c r="B24" s="106"/>
      <c r="C24" s="103" t="s">
        <v>4</v>
      </c>
    </row>
    <row r="25" spans="2:3" ht="15.75">
      <c r="B25" s="106" t="s">
        <v>33</v>
      </c>
      <c r="C25" s="103" t="s">
        <v>28</v>
      </c>
    </row>
    <row r="26" spans="2:3" ht="15.75">
      <c r="B26" s="106"/>
      <c r="C26" s="103" t="s">
        <v>29</v>
      </c>
    </row>
    <row r="27" spans="2:3" ht="15.75">
      <c r="B27" s="106"/>
      <c r="C27" s="103" t="s">
        <v>2</v>
      </c>
    </row>
    <row r="28" spans="2:3" ht="15.75">
      <c r="B28" s="106" t="s">
        <v>39</v>
      </c>
      <c r="C28" s="103" t="s">
        <v>30</v>
      </c>
    </row>
    <row r="29" spans="2:3" ht="15.75">
      <c r="B29" s="106"/>
      <c r="C29" s="103" t="s">
        <v>0</v>
      </c>
    </row>
    <row r="30" spans="2:3" ht="15.75">
      <c r="B30" s="106" t="s">
        <v>34</v>
      </c>
      <c r="C30" s="103" t="s">
        <v>1</v>
      </c>
    </row>
    <row r="31" spans="2:3" ht="15.75">
      <c r="B31" s="106"/>
      <c r="C31" s="103" t="s">
        <v>31</v>
      </c>
    </row>
    <row r="32" spans="2:3" ht="15.75">
      <c r="B32" s="106"/>
      <c r="C32" s="103" t="s">
        <v>3</v>
      </c>
    </row>
    <row r="33" spans="2:3" ht="15.75">
      <c r="B33" s="105" t="s">
        <v>35</v>
      </c>
      <c r="C33" s="104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</sheetData>
  <sheetProtection/>
  <mergeCells count="4">
    <mergeCell ref="B22:B24"/>
    <mergeCell ref="B25:B27"/>
    <mergeCell ref="B28:B29"/>
    <mergeCell ref="B30:B32"/>
  </mergeCells>
  <hyperlinks>
    <hyperlink ref="C16" r:id="rId1" display="http://www.brb.bi/fr/content/secteur-r%C3%A9el"/>
    <hyperlink ref="B7" location="Monthly_Data!A1" display="Monthly"/>
    <hyperlink ref="B8" location="Quarterly_Data!A1" display="Quarterly"/>
    <hyperlink ref="B9" location="Annually_Data!A1" display="Annually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84"/>
  <sheetViews>
    <sheetView zoomScalePageLayoutView="0" workbookViewId="0" topLeftCell="A1">
      <pane xSplit="1" ySplit="6" topLeftCell="B2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24" sqref="E224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6</v>
      </c>
      <c r="N1" s="13"/>
      <c r="O1" s="13"/>
      <c r="P1" s="13"/>
    </row>
    <row r="2" spans="2:16" ht="15.75">
      <c r="B2" s="31"/>
      <c r="C2" s="113" t="s">
        <v>48</v>
      </c>
      <c r="D2" s="113"/>
      <c r="E2" s="113"/>
      <c r="F2" s="113"/>
      <c r="G2" s="113"/>
      <c r="H2" s="113"/>
      <c r="I2" s="113"/>
      <c r="J2" s="113"/>
      <c r="K2" s="113"/>
      <c r="L2" s="113"/>
      <c r="M2" s="114"/>
      <c r="N2" s="2"/>
      <c r="O2" s="2"/>
      <c r="P2" s="2"/>
    </row>
    <row r="3" spans="1:16" ht="15.75">
      <c r="A3" s="30"/>
      <c r="B3" s="31"/>
      <c r="C3" s="31"/>
      <c r="D3" s="31" t="s">
        <v>5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7" t="s">
        <v>36</v>
      </c>
      <c r="B5" s="92" t="s">
        <v>37</v>
      </c>
      <c r="C5" s="92"/>
      <c r="D5" s="92"/>
      <c r="E5" s="92"/>
      <c r="F5" s="93" t="s">
        <v>33</v>
      </c>
      <c r="G5" s="94"/>
      <c r="H5" s="110" t="s">
        <v>40</v>
      </c>
      <c r="I5" s="111"/>
      <c r="J5" s="110" t="s">
        <v>34</v>
      </c>
      <c r="K5" s="112"/>
      <c r="L5" s="111"/>
      <c r="M5" s="109" t="s">
        <v>35</v>
      </c>
      <c r="N5" s="4"/>
      <c r="O5" s="4"/>
      <c r="P5" s="4"/>
    </row>
    <row r="6" spans="1:16" ht="18">
      <c r="A6" s="108"/>
      <c r="B6" s="94" t="s">
        <v>26</v>
      </c>
      <c r="C6" s="94" t="s">
        <v>43</v>
      </c>
      <c r="D6" s="95" t="s">
        <v>4</v>
      </c>
      <c r="E6" s="95" t="s">
        <v>44</v>
      </c>
      <c r="F6" s="95" t="s">
        <v>45</v>
      </c>
      <c r="G6" s="95" t="s">
        <v>2</v>
      </c>
      <c r="H6" s="95" t="s">
        <v>30</v>
      </c>
      <c r="I6" s="95" t="s">
        <v>0</v>
      </c>
      <c r="J6" s="94" t="s">
        <v>1</v>
      </c>
      <c r="K6" s="94" t="s">
        <v>46</v>
      </c>
      <c r="L6" s="95" t="s">
        <v>3</v>
      </c>
      <c r="M6" s="109"/>
      <c r="N6" s="4"/>
      <c r="O6" s="4"/>
      <c r="P6" s="4"/>
    </row>
    <row r="7" spans="1:17" ht="18">
      <c r="A7" s="100">
        <v>38718</v>
      </c>
      <c r="B7" s="42">
        <v>48.92951022100757</v>
      </c>
      <c r="C7" s="46">
        <v>0</v>
      </c>
      <c r="D7" s="46">
        <v>57.396881940739945</v>
      </c>
      <c r="E7" s="49">
        <v>1.699044747987748</v>
      </c>
      <c r="F7" s="47">
        <v>1.9260140290603376</v>
      </c>
      <c r="G7" s="50">
        <v>6.812773483174011</v>
      </c>
      <c r="H7" s="42">
        <v>0</v>
      </c>
      <c r="I7" s="42">
        <v>0</v>
      </c>
      <c r="J7" s="42">
        <v>0.5944794683660024</v>
      </c>
      <c r="K7" s="42">
        <v>0.17488461538461536</v>
      </c>
      <c r="L7" s="42">
        <v>0.7693640837506177</v>
      </c>
      <c r="M7" s="42">
        <f aca="true" t="shared" si="0" ref="M7:M18">SUM(D7,G7,I7,L7)</f>
        <v>64.97901950766457</v>
      </c>
      <c r="N7" s="6"/>
      <c r="O7" s="6"/>
      <c r="P7" s="6"/>
      <c r="Q7" s="3"/>
    </row>
    <row r="8" spans="1:17" ht="18">
      <c r="A8" s="100">
        <v>38749</v>
      </c>
      <c r="B8" s="42">
        <v>44.60499275313836</v>
      </c>
      <c r="C8" s="46">
        <v>0</v>
      </c>
      <c r="D8" s="46">
        <v>55.38872451924336</v>
      </c>
      <c r="E8" s="49">
        <v>1.7534057412895094</v>
      </c>
      <c r="F8" s="47">
        <v>1.4023149528239114</v>
      </c>
      <c r="G8" s="50">
        <v>4.998726640119239</v>
      </c>
      <c r="H8" s="42">
        <v>0</v>
      </c>
      <c r="I8" s="42">
        <v>0</v>
      </c>
      <c r="J8" s="42">
        <v>0.7966908860444011</v>
      </c>
      <c r="K8" s="42">
        <v>0</v>
      </c>
      <c r="L8" s="42">
        <v>0.9341608721731582</v>
      </c>
      <c r="M8" s="42">
        <f t="shared" si="0"/>
        <v>61.32161203153576</v>
      </c>
      <c r="N8" s="6"/>
      <c r="O8" s="6"/>
      <c r="P8" s="6"/>
      <c r="Q8" s="3"/>
    </row>
    <row r="9" spans="1:17" ht="18">
      <c r="A9" s="100">
        <v>38777</v>
      </c>
      <c r="B9" s="42">
        <v>48.49597027153624</v>
      </c>
      <c r="C9" s="46">
        <v>0</v>
      </c>
      <c r="D9" s="46">
        <v>61.55938677977152</v>
      </c>
      <c r="E9" s="49">
        <v>1.9449451823538133</v>
      </c>
      <c r="F9" s="47">
        <v>1.4274819879114857</v>
      </c>
      <c r="G9" s="50">
        <v>8.964472143518748</v>
      </c>
      <c r="H9" s="42">
        <v>6.380662040952405</v>
      </c>
      <c r="I9" s="42">
        <v>6.380662040952405</v>
      </c>
      <c r="J9" s="42">
        <v>0.7340163963683421</v>
      </c>
      <c r="K9" s="42">
        <v>0</v>
      </c>
      <c r="L9" s="42">
        <v>0.7340163963683421</v>
      </c>
      <c r="M9" s="42">
        <f t="shared" si="0"/>
        <v>77.63853736061102</v>
      </c>
      <c r="N9" s="6"/>
      <c r="O9" s="6"/>
      <c r="P9" s="6"/>
      <c r="Q9" s="3"/>
    </row>
    <row r="10" spans="1:17" ht="18">
      <c r="A10" s="100">
        <v>38808</v>
      </c>
      <c r="B10" s="42">
        <v>49.416154461478406</v>
      </c>
      <c r="C10" s="46">
        <v>0</v>
      </c>
      <c r="D10" s="46">
        <v>56.66823644690826</v>
      </c>
      <c r="E10" s="49">
        <v>1.648130992444498</v>
      </c>
      <c r="F10" s="47">
        <v>1.3846318592673654</v>
      </c>
      <c r="G10" s="50">
        <v>6.408876399140352</v>
      </c>
      <c r="H10" s="42">
        <v>11.762936190337957</v>
      </c>
      <c r="I10" s="42">
        <v>11.762936190337957</v>
      </c>
      <c r="J10" s="42">
        <v>0.3010408668431854</v>
      </c>
      <c r="K10" s="42">
        <v>0</v>
      </c>
      <c r="L10" s="42">
        <v>0.3010408668431854</v>
      </c>
      <c r="M10" s="42">
        <f t="shared" si="0"/>
        <v>75.14108990322976</v>
      </c>
      <c r="N10" s="6"/>
      <c r="O10" s="6"/>
      <c r="P10" s="6"/>
      <c r="Q10" s="3"/>
    </row>
    <row r="11" spans="1:17" ht="18">
      <c r="A11" s="100">
        <v>38838</v>
      </c>
      <c r="B11" s="42">
        <v>43.35051269854358</v>
      </c>
      <c r="C11" s="46">
        <v>0</v>
      </c>
      <c r="D11" s="46">
        <v>53.678978161754394</v>
      </c>
      <c r="E11" s="49">
        <v>1.6094353099238656</v>
      </c>
      <c r="F11" s="47">
        <v>0.9543793761416928</v>
      </c>
      <c r="G11" s="50">
        <v>6.795362695438721</v>
      </c>
      <c r="H11" s="42">
        <v>6.835310809093478</v>
      </c>
      <c r="I11" s="42">
        <v>6.835310809093478</v>
      </c>
      <c r="J11" s="42">
        <v>0.6035403078466739</v>
      </c>
      <c r="K11" s="42">
        <v>0</v>
      </c>
      <c r="L11" s="42">
        <v>0.60413073012067</v>
      </c>
      <c r="M11" s="42">
        <f t="shared" si="0"/>
        <v>67.91378239640726</v>
      </c>
      <c r="N11" s="6"/>
      <c r="O11" s="6"/>
      <c r="P11" s="6"/>
      <c r="Q11" s="3"/>
    </row>
    <row r="12" spans="1:17" ht="18">
      <c r="A12" s="100">
        <v>38869</v>
      </c>
      <c r="B12" s="42">
        <v>59.0593713696993</v>
      </c>
      <c r="C12" s="46">
        <v>0</v>
      </c>
      <c r="D12" s="46">
        <v>72.12337775285194</v>
      </c>
      <c r="E12" s="49">
        <v>1.9673661858268883</v>
      </c>
      <c r="F12" s="47">
        <v>1.0227958355343416</v>
      </c>
      <c r="G12" s="50">
        <v>5.76671224858277</v>
      </c>
      <c r="H12" s="42">
        <v>1.6312359032581443</v>
      </c>
      <c r="I12" s="42">
        <v>1.6312359032581443</v>
      </c>
      <c r="J12" s="42">
        <v>0.21728335066819834</v>
      </c>
      <c r="K12" s="42">
        <v>0</v>
      </c>
      <c r="L12" s="42">
        <v>0.21939903048335102</v>
      </c>
      <c r="M12" s="42">
        <f t="shared" si="0"/>
        <v>79.7407249351762</v>
      </c>
      <c r="N12" s="6"/>
      <c r="O12" s="6"/>
      <c r="P12" s="6"/>
      <c r="Q12" s="3"/>
    </row>
    <row r="13" spans="1:17" ht="18">
      <c r="A13" s="100">
        <v>38899</v>
      </c>
      <c r="B13" s="42">
        <v>63.12141435008736</v>
      </c>
      <c r="C13" s="46">
        <v>25.568669338682845</v>
      </c>
      <c r="D13" s="46">
        <v>100.18877941612664</v>
      </c>
      <c r="E13" s="49">
        <v>1.9239116083302823</v>
      </c>
      <c r="F13" s="47">
        <v>1.4616103584756193</v>
      </c>
      <c r="G13" s="50">
        <v>5.936612569736675</v>
      </c>
      <c r="H13" s="42">
        <v>10.86230745582078</v>
      </c>
      <c r="I13" s="42">
        <v>10.86230745582078</v>
      </c>
      <c r="J13" s="42">
        <v>0.4072957844604247</v>
      </c>
      <c r="K13" s="42">
        <v>0</v>
      </c>
      <c r="L13" s="42">
        <v>0.4077878030220881</v>
      </c>
      <c r="M13" s="42">
        <f t="shared" si="0"/>
        <v>117.39548724470619</v>
      </c>
      <c r="N13" s="6"/>
      <c r="O13" s="6"/>
      <c r="P13" s="6"/>
      <c r="Q13" s="3"/>
    </row>
    <row r="14" spans="1:17" ht="18">
      <c r="A14" s="100">
        <v>38930</v>
      </c>
      <c r="B14" s="42">
        <v>62.49243319849491</v>
      </c>
      <c r="C14" s="46">
        <v>44.530149726409974</v>
      </c>
      <c r="D14" s="46">
        <v>119.35691833165976</v>
      </c>
      <c r="E14" s="49">
        <v>1.371700729368915</v>
      </c>
      <c r="F14" s="47">
        <v>1.6861913508674797</v>
      </c>
      <c r="G14" s="50">
        <v>5.4480847312405665</v>
      </c>
      <c r="H14" s="42">
        <v>8.11920621961277</v>
      </c>
      <c r="I14" s="42">
        <v>8.11920621961277</v>
      </c>
      <c r="J14" s="42">
        <v>0.33472067018109564</v>
      </c>
      <c r="K14" s="42">
        <v>0</v>
      </c>
      <c r="L14" s="42">
        <v>0.3921884381833821</v>
      </c>
      <c r="M14" s="42">
        <f t="shared" si="0"/>
        <v>133.31639772069647</v>
      </c>
      <c r="N14" s="6"/>
      <c r="O14" s="6"/>
      <c r="P14" s="6"/>
      <c r="Q14" s="3"/>
    </row>
    <row r="15" spans="1:17" ht="18">
      <c r="A15" s="100">
        <v>38961</v>
      </c>
      <c r="B15" s="42">
        <v>62.6247586449199</v>
      </c>
      <c r="C15" s="46">
        <v>46.496061646730105</v>
      </c>
      <c r="D15" s="46">
        <v>122.23904232438025</v>
      </c>
      <c r="E15" s="49">
        <v>1.3760349010440078</v>
      </c>
      <c r="F15" s="47">
        <v>1.3139280061598217</v>
      </c>
      <c r="G15" s="50">
        <v>7.804679350523122</v>
      </c>
      <c r="H15" s="42">
        <v>12.470472114616785</v>
      </c>
      <c r="I15" s="42">
        <v>12.470472114616785</v>
      </c>
      <c r="J15" s="42">
        <v>0.7760498517152619</v>
      </c>
      <c r="K15" s="42">
        <v>0</v>
      </c>
      <c r="L15" s="42">
        <v>0.8476631533653713</v>
      </c>
      <c r="M15" s="42">
        <f t="shared" si="0"/>
        <v>143.36185694288554</v>
      </c>
      <c r="N15" s="6"/>
      <c r="O15" s="6"/>
      <c r="P15" s="6"/>
      <c r="Q15" s="3"/>
    </row>
    <row r="16" spans="1:17" ht="18">
      <c r="A16" s="100">
        <v>38991</v>
      </c>
      <c r="B16" s="42">
        <v>57.952016318037565</v>
      </c>
      <c r="C16" s="46">
        <v>48.28121363687657</v>
      </c>
      <c r="D16" s="46">
        <v>120.33595027702683</v>
      </c>
      <c r="E16" s="49">
        <v>1.3914677107130111</v>
      </c>
      <c r="F16" s="47">
        <v>1.7164009197305337</v>
      </c>
      <c r="G16" s="50">
        <v>5.580096260408907</v>
      </c>
      <c r="H16" s="42">
        <v>8.32349990011665</v>
      </c>
      <c r="I16" s="42">
        <v>8.32349990011665</v>
      </c>
      <c r="J16" s="42">
        <v>0.5541697824812595</v>
      </c>
      <c r="K16" s="42">
        <v>0</v>
      </c>
      <c r="L16" s="42">
        <v>0.7457126085368255</v>
      </c>
      <c r="M16" s="42">
        <f t="shared" si="0"/>
        <v>134.9852590460892</v>
      </c>
      <c r="N16" s="6"/>
      <c r="O16" s="6"/>
      <c r="P16" s="6"/>
      <c r="Q16" s="3"/>
    </row>
    <row r="17" spans="1:17" ht="18">
      <c r="A17" s="100">
        <v>39022</v>
      </c>
      <c r="B17" s="100">
        <v>39022</v>
      </c>
      <c r="C17" s="46">
        <v>31.283282294565346</v>
      </c>
      <c r="D17" s="46">
        <v>94.75362241912065</v>
      </c>
      <c r="E17" s="49">
        <v>1.5045709275357617</v>
      </c>
      <c r="F17" s="47">
        <v>1.3841298875793089</v>
      </c>
      <c r="G17" s="50">
        <v>4.4</v>
      </c>
      <c r="H17" s="42">
        <v>0</v>
      </c>
      <c r="I17" s="42">
        <v>0</v>
      </c>
      <c r="J17" s="42">
        <v>0.38121824644288266</v>
      </c>
      <c r="K17" s="42">
        <v>0</v>
      </c>
      <c r="L17" s="42">
        <v>0.4166189819545651</v>
      </c>
      <c r="M17" s="42">
        <f t="shared" si="0"/>
        <v>99.57024140107522</v>
      </c>
      <c r="N17" s="6"/>
      <c r="O17" s="6"/>
      <c r="P17" s="6"/>
      <c r="Q17" s="3"/>
    </row>
    <row r="18" spans="1:17" ht="18">
      <c r="A18" s="100">
        <v>39052</v>
      </c>
      <c r="B18" s="100">
        <v>39052</v>
      </c>
      <c r="C18" s="46">
        <v>18.2</v>
      </c>
      <c r="D18" s="46">
        <v>82.7</v>
      </c>
      <c r="E18" s="49">
        <v>1.3</v>
      </c>
      <c r="F18" s="47">
        <v>1.1</v>
      </c>
      <c r="G18" s="50">
        <v>3.5</v>
      </c>
      <c r="H18" s="42">
        <v>0</v>
      </c>
      <c r="I18" s="42">
        <v>0</v>
      </c>
      <c r="J18" s="42">
        <v>0.3591628371704191</v>
      </c>
      <c r="K18" s="42">
        <v>0</v>
      </c>
      <c r="L18" s="42">
        <v>0.3771461155992168</v>
      </c>
      <c r="M18" s="42">
        <f t="shared" si="0"/>
        <v>86.57714611559922</v>
      </c>
      <c r="N18" s="6"/>
      <c r="O18" s="6"/>
      <c r="P18" s="6"/>
      <c r="Q18" s="3"/>
    </row>
    <row r="19" spans="1:17" ht="18">
      <c r="A19" s="100">
        <v>39083</v>
      </c>
      <c r="B19" s="42">
        <v>56.15517604552985</v>
      </c>
      <c r="C19" s="46">
        <v>0</v>
      </c>
      <c r="D19" s="46">
        <v>67.50355002909374</v>
      </c>
      <c r="E19" s="49">
        <v>1.3858402266766447</v>
      </c>
      <c r="F19" s="47">
        <v>1.0138116831628705</v>
      </c>
      <c r="G19" s="51">
        <v>3.5262841153905855</v>
      </c>
      <c r="H19" s="42">
        <v>0</v>
      </c>
      <c r="I19" s="42">
        <v>0</v>
      </c>
      <c r="J19" s="42">
        <v>0.08972441046713643</v>
      </c>
      <c r="K19" s="42">
        <v>0</v>
      </c>
      <c r="L19" s="42">
        <v>0.09090525501512862</v>
      </c>
      <c r="M19" s="42">
        <f aca="true" t="shared" si="1" ref="M19:M30">SUM(D19,G19,I19,L19)</f>
        <v>71.12073939949946</v>
      </c>
      <c r="N19" s="6"/>
      <c r="O19" s="6"/>
      <c r="P19" s="6"/>
      <c r="Q19" s="3"/>
    </row>
    <row r="20" spans="1:17" ht="18">
      <c r="A20" s="100">
        <v>39114</v>
      </c>
      <c r="B20" s="42">
        <v>48.31141109625927</v>
      </c>
      <c r="C20" s="46">
        <v>0</v>
      </c>
      <c r="D20" s="46">
        <v>59.200752521937325</v>
      </c>
      <c r="E20" s="49">
        <v>1.7901796007238082</v>
      </c>
      <c r="F20" s="47">
        <v>1.2490937992683053</v>
      </c>
      <c r="G20" s="51">
        <v>4.558144968432722</v>
      </c>
      <c r="H20" s="42">
        <v>0</v>
      </c>
      <c r="I20" s="42">
        <v>0</v>
      </c>
      <c r="J20" s="42">
        <v>0.17091837205734806</v>
      </c>
      <c r="K20" s="42">
        <v>0</v>
      </c>
      <c r="L20" s="42">
        <v>0.23916134656006321</v>
      </c>
      <c r="M20" s="42">
        <f t="shared" si="1"/>
        <v>63.998058836930106</v>
      </c>
      <c r="N20" s="6"/>
      <c r="O20" s="6"/>
      <c r="P20" s="6"/>
      <c r="Q20" s="3"/>
    </row>
    <row r="21" spans="1:17" ht="18">
      <c r="A21" s="100">
        <v>39142</v>
      </c>
      <c r="B21" s="42">
        <v>51.9</v>
      </c>
      <c r="C21" s="46">
        <v>0</v>
      </c>
      <c r="D21" s="46">
        <v>65.98390740564692</v>
      </c>
      <c r="E21" s="49">
        <v>1.9</v>
      </c>
      <c r="F21" s="42">
        <v>1.3</v>
      </c>
      <c r="G21" s="48">
        <v>5.470048174114507</v>
      </c>
      <c r="H21" s="42">
        <v>0</v>
      </c>
      <c r="I21" s="42">
        <v>0</v>
      </c>
      <c r="J21" s="42">
        <v>0.6</v>
      </c>
      <c r="K21" s="42">
        <v>0</v>
      </c>
      <c r="L21" s="42">
        <v>0.6</v>
      </c>
      <c r="M21" s="42">
        <f t="shared" si="1"/>
        <v>72.05395557976142</v>
      </c>
      <c r="N21" s="6"/>
      <c r="O21" s="6"/>
      <c r="P21" s="6"/>
      <c r="Q21" s="3"/>
    </row>
    <row r="22" spans="1:17" ht="18">
      <c r="A22" s="100">
        <v>39173</v>
      </c>
      <c r="B22" s="42">
        <v>54.2551741585395</v>
      </c>
      <c r="C22" s="46">
        <v>0</v>
      </c>
      <c r="D22" s="46">
        <v>68.52537752092728</v>
      </c>
      <c r="E22" s="49">
        <v>1.273372300199719</v>
      </c>
      <c r="F22" s="42">
        <v>1.0805739176744231</v>
      </c>
      <c r="G22" s="48">
        <v>4.021911933133229</v>
      </c>
      <c r="H22" s="42">
        <v>0</v>
      </c>
      <c r="I22" s="42">
        <v>0</v>
      </c>
      <c r="J22" s="42">
        <v>1.0348362671266331</v>
      </c>
      <c r="K22" s="42">
        <v>0</v>
      </c>
      <c r="L22" s="42">
        <v>1.0348362671266331</v>
      </c>
      <c r="M22" s="42">
        <f t="shared" si="1"/>
        <v>73.58212572118714</v>
      </c>
      <c r="N22" s="6"/>
      <c r="O22" s="6"/>
      <c r="P22" s="6"/>
      <c r="Q22" s="3"/>
    </row>
    <row r="23" spans="1:17" ht="18">
      <c r="A23" s="100">
        <v>39203</v>
      </c>
      <c r="B23" s="42">
        <v>55.17927587814558</v>
      </c>
      <c r="C23" s="46">
        <v>0</v>
      </c>
      <c r="D23" s="46">
        <v>71.19756256539544</v>
      </c>
      <c r="E23" s="49">
        <v>2.0069428202457793</v>
      </c>
      <c r="F23" s="42">
        <v>1.1178282028414557</v>
      </c>
      <c r="G23" s="48">
        <v>4.716355810618781</v>
      </c>
      <c r="H23" s="42">
        <v>0</v>
      </c>
      <c r="I23" s="42">
        <v>0</v>
      </c>
      <c r="J23" s="52">
        <v>1.0348362671266331</v>
      </c>
      <c r="K23" s="42">
        <v>0</v>
      </c>
      <c r="L23" s="42">
        <v>1.0348362671266331</v>
      </c>
      <c r="M23" s="42">
        <f t="shared" si="1"/>
        <v>76.94875464314086</v>
      </c>
      <c r="N23" s="6"/>
      <c r="O23" s="6"/>
      <c r="P23" s="6"/>
      <c r="Q23" s="3"/>
    </row>
    <row r="24" spans="1:17" ht="18">
      <c r="A24" s="100">
        <v>39234</v>
      </c>
      <c r="B24" s="42">
        <v>55.57276996883041</v>
      </c>
      <c r="C24" s="46">
        <v>0.9386520557057354</v>
      </c>
      <c r="D24" s="46">
        <v>69.8592597781319</v>
      </c>
      <c r="E24" s="49">
        <v>1.659547475011932</v>
      </c>
      <c r="F24" s="42">
        <v>1.1683219912809863</v>
      </c>
      <c r="G24" s="48">
        <v>4.545487379446799</v>
      </c>
      <c r="H24" s="42">
        <v>0</v>
      </c>
      <c r="I24" s="42">
        <v>0</v>
      </c>
      <c r="J24" s="52">
        <v>0.9369350015184029</v>
      </c>
      <c r="K24" s="42">
        <v>0</v>
      </c>
      <c r="L24" s="42">
        <v>0.9369350015184029</v>
      </c>
      <c r="M24" s="42">
        <f t="shared" si="1"/>
        <v>75.3416821590971</v>
      </c>
      <c r="N24" s="6"/>
      <c r="O24" s="6"/>
      <c r="P24" s="6"/>
      <c r="Q24" s="3"/>
    </row>
    <row r="25" spans="1:17" ht="18">
      <c r="A25" s="100">
        <v>39264</v>
      </c>
      <c r="B25" s="42">
        <v>67.16038743356582</v>
      </c>
      <c r="C25" s="46">
        <v>46.85108360109079</v>
      </c>
      <c r="D25" s="46">
        <v>128.36090026750918</v>
      </c>
      <c r="E25" s="49">
        <v>1.5206290575200532</v>
      </c>
      <c r="F25" s="42">
        <v>1.352614051482562</v>
      </c>
      <c r="G25" s="48">
        <v>5.25252012477061</v>
      </c>
      <c r="H25" s="42">
        <v>0</v>
      </c>
      <c r="I25" s="42">
        <v>0</v>
      </c>
      <c r="J25" s="52">
        <v>0.9399847474899461</v>
      </c>
      <c r="K25" s="42">
        <v>0</v>
      </c>
      <c r="L25" s="42">
        <v>0.9913022834714399</v>
      </c>
      <c r="M25" s="42">
        <f t="shared" si="1"/>
        <v>134.60472267575122</v>
      </c>
      <c r="N25" s="6"/>
      <c r="O25" s="6"/>
      <c r="P25" s="6"/>
      <c r="Q25" s="3"/>
    </row>
    <row r="26" spans="1:17" ht="18">
      <c r="A26" s="100">
        <v>39295</v>
      </c>
      <c r="B26" s="42">
        <v>71.89885720258687</v>
      </c>
      <c r="C26" s="46">
        <v>42.70246598798735</v>
      </c>
      <c r="D26" s="46">
        <v>128.54117652263926</v>
      </c>
      <c r="E26" s="49">
        <v>1.6587777886544672</v>
      </c>
      <c r="F26" s="42">
        <v>1.2911738577091567</v>
      </c>
      <c r="G26" s="48">
        <v>5.161409093770119</v>
      </c>
      <c r="H26" s="42">
        <v>0</v>
      </c>
      <c r="I26" s="42">
        <v>0</v>
      </c>
      <c r="J26" s="52">
        <v>0.2042887808764062</v>
      </c>
      <c r="K26" s="42">
        <v>0</v>
      </c>
      <c r="L26" s="42">
        <v>0.2042887808764062</v>
      </c>
      <c r="M26" s="42">
        <f t="shared" si="1"/>
        <v>133.90687439728578</v>
      </c>
      <c r="N26" s="6"/>
      <c r="O26" s="6"/>
      <c r="P26" s="6"/>
      <c r="Q26" s="3"/>
    </row>
    <row r="27" spans="1:17" ht="18">
      <c r="A27" s="100">
        <v>39326</v>
      </c>
      <c r="B27" s="42">
        <v>56.71581806854098</v>
      </c>
      <c r="C27" s="46">
        <v>43.948882499969166</v>
      </c>
      <c r="D27" s="46">
        <v>113.54218176546034</v>
      </c>
      <c r="E27" s="49">
        <v>1.9107284363516723</v>
      </c>
      <c r="F27" s="42">
        <v>1.4274933963589416</v>
      </c>
      <c r="G27" s="48">
        <v>4.896138801538321</v>
      </c>
      <c r="H27" s="42">
        <v>0</v>
      </c>
      <c r="I27" s="42">
        <v>0</v>
      </c>
      <c r="J27" s="52">
        <v>1.1699090742141056</v>
      </c>
      <c r="K27" s="42">
        <v>0</v>
      </c>
      <c r="L27" s="42">
        <v>1.1928371391876207</v>
      </c>
      <c r="M27" s="42">
        <f t="shared" si="1"/>
        <v>119.63115770618629</v>
      </c>
      <c r="N27" s="6"/>
      <c r="O27" s="6"/>
      <c r="P27" s="6"/>
      <c r="Q27" s="3"/>
    </row>
    <row r="28" spans="1:17" ht="18">
      <c r="A28" s="100">
        <v>39356</v>
      </c>
      <c r="B28" s="42">
        <v>58.96012728488054</v>
      </c>
      <c r="C28" s="46">
        <v>45.05411723642318</v>
      </c>
      <c r="D28" s="46">
        <v>118.14997593089345</v>
      </c>
      <c r="E28" s="49">
        <v>1.8261179715990974</v>
      </c>
      <c r="F28" s="42">
        <v>1.4177448780079296</v>
      </c>
      <c r="G28" s="48">
        <v>8.946415796184747</v>
      </c>
      <c r="H28" s="42">
        <v>0</v>
      </c>
      <c r="I28" s="42">
        <v>0</v>
      </c>
      <c r="J28" s="52">
        <v>0.42391469004448545</v>
      </c>
      <c r="K28" s="42">
        <v>0</v>
      </c>
      <c r="L28" s="42">
        <v>0.4301633257776108</v>
      </c>
      <c r="M28" s="42">
        <f t="shared" si="1"/>
        <v>127.52655505285581</v>
      </c>
      <c r="N28" s="6"/>
      <c r="O28" s="6"/>
      <c r="P28" s="6"/>
      <c r="Q28" s="3"/>
    </row>
    <row r="29" spans="1:17" ht="18">
      <c r="A29" s="100">
        <v>39387</v>
      </c>
      <c r="B29" s="42">
        <v>53.06555098393592</v>
      </c>
      <c r="C29" s="46">
        <v>35.242279196604265</v>
      </c>
      <c r="D29" s="46">
        <v>99.24728203808048</v>
      </c>
      <c r="E29" s="49">
        <v>1.387377605385467</v>
      </c>
      <c r="F29" s="42">
        <v>2.2414005589769253</v>
      </c>
      <c r="G29" s="48">
        <v>5.699656361708033</v>
      </c>
      <c r="H29" s="42">
        <v>0.019609526662847373</v>
      </c>
      <c r="I29" s="42">
        <v>0</v>
      </c>
      <c r="J29" s="52">
        <v>0.42391469004448545</v>
      </c>
      <c r="K29" s="42">
        <v>0</v>
      </c>
      <c r="L29" s="42">
        <v>0.4301633257776108</v>
      </c>
      <c r="M29" s="42">
        <f t="shared" si="1"/>
        <v>105.37710172556613</v>
      </c>
      <c r="N29" s="6"/>
      <c r="O29" s="6"/>
      <c r="P29" s="6"/>
      <c r="Q29" s="3"/>
    </row>
    <row r="30" spans="1:17" ht="18">
      <c r="A30" s="100">
        <v>39417</v>
      </c>
      <c r="B30" s="42">
        <v>60.16759698350856</v>
      </c>
      <c r="C30" s="46">
        <v>24.065880899591974</v>
      </c>
      <c r="D30" s="46">
        <v>95.87482805036379</v>
      </c>
      <c r="E30" s="49">
        <v>1.5657278924528386</v>
      </c>
      <c r="F30" s="42">
        <v>1.4339220565003052</v>
      </c>
      <c r="G30" s="48">
        <v>6.570942224233446</v>
      </c>
      <c r="H30" s="42">
        <v>0</v>
      </c>
      <c r="I30" s="42">
        <v>0</v>
      </c>
      <c r="J30" s="52">
        <v>0.84469123568347</v>
      </c>
      <c r="K30" s="42">
        <v>0.5070064102564104</v>
      </c>
      <c r="L30" s="42">
        <v>1.3516976459398804</v>
      </c>
      <c r="M30" s="42">
        <f t="shared" si="1"/>
        <v>103.79746792053712</v>
      </c>
      <c r="N30" s="6"/>
      <c r="O30" s="6"/>
      <c r="P30" s="6"/>
      <c r="Q30" s="3"/>
    </row>
    <row r="31" spans="1:17" ht="18">
      <c r="A31" s="100">
        <v>39448</v>
      </c>
      <c r="B31" s="42">
        <v>56.12818861895634</v>
      </c>
      <c r="C31" s="46">
        <v>0</v>
      </c>
      <c r="D31" s="46">
        <v>66.09667335382731</v>
      </c>
      <c r="E31" s="49">
        <v>1.9569698367840112</v>
      </c>
      <c r="F31" s="42">
        <v>1.711655005588906</v>
      </c>
      <c r="G31" s="53">
        <v>6.971451218039753</v>
      </c>
      <c r="H31" s="42">
        <v>0</v>
      </c>
      <c r="I31" s="42">
        <v>0</v>
      </c>
      <c r="J31" s="52">
        <v>0.3974393590741333</v>
      </c>
      <c r="K31" s="42">
        <v>0</v>
      </c>
      <c r="L31" s="42">
        <v>0.3974393590741333</v>
      </c>
      <c r="M31" s="42">
        <f aca="true" t="shared" si="2" ref="M31:M40">SUM(D31,G31,I31,L31)</f>
        <v>73.46556393094119</v>
      </c>
      <c r="N31" s="6"/>
      <c r="O31" s="6"/>
      <c r="P31" s="6"/>
      <c r="Q31" s="3"/>
    </row>
    <row r="32" spans="1:17" ht="18">
      <c r="A32" s="100">
        <v>39479</v>
      </c>
      <c r="B32" s="42">
        <v>46.3961743716871</v>
      </c>
      <c r="C32" s="46">
        <v>0</v>
      </c>
      <c r="D32" s="46">
        <v>58.05275135121077</v>
      </c>
      <c r="E32" s="49">
        <v>1.313942348461328</v>
      </c>
      <c r="F32" s="42">
        <v>1.9827482382582096</v>
      </c>
      <c r="G32" s="53">
        <v>8.537361434429027</v>
      </c>
      <c r="H32" s="42">
        <v>0</v>
      </c>
      <c r="I32" s="42">
        <v>0</v>
      </c>
      <c r="J32" s="52">
        <v>0.24795760725154448</v>
      </c>
      <c r="K32" s="42">
        <v>0</v>
      </c>
      <c r="L32" s="42">
        <v>0.2932971177088278</v>
      </c>
      <c r="M32" s="42">
        <f t="shared" si="2"/>
        <v>66.88340990334864</v>
      </c>
      <c r="N32" s="6"/>
      <c r="O32" s="6"/>
      <c r="P32" s="6"/>
      <c r="Q32" s="3"/>
    </row>
    <row r="33" spans="1:17" ht="18">
      <c r="A33" s="100">
        <v>39508</v>
      </c>
      <c r="B33" s="42">
        <v>48.728410364927484</v>
      </c>
      <c r="C33" s="46">
        <v>0</v>
      </c>
      <c r="D33" s="46">
        <v>61.10477974886142</v>
      </c>
      <c r="E33" s="49">
        <v>1.581629692358308</v>
      </c>
      <c r="F33" s="42">
        <v>2.1402133342673872</v>
      </c>
      <c r="G33" s="53">
        <v>6.409704527988993</v>
      </c>
      <c r="H33" s="42">
        <v>0</v>
      </c>
      <c r="I33" s="42">
        <v>0</v>
      </c>
      <c r="J33" s="52">
        <v>0.2817700082403915</v>
      </c>
      <c r="K33" s="42">
        <v>0</v>
      </c>
      <c r="L33" s="42">
        <v>0.29443948620322435</v>
      </c>
      <c r="M33" s="42">
        <f t="shared" si="2"/>
        <v>67.80892376305364</v>
      </c>
      <c r="N33" s="6"/>
      <c r="O33" s="6"/>
      <c r="P33" s="6"/>
      <c r="Q33" s="3"/>
    </row>
    <row r="34" spans="1:17" ht="18">
      <c r="A34" s="100">
        <v>39539</v>
      </c>
      <c r="B34" s="42">
        <v>51.76623697874321</v>
      </c>
      <c r="C34" s="46">
        <v>0</v>
      </c>
      <c r="D34" s="46">
        <v>64.55842351721805</v>
      </c>
      <c r="E34" s="49">
        <v>1.6922655260237343</v>
      </c>
      <c r="F34" s="42">
        <v>3.3468848216711655</v>
      </c>
      <c r="G34" s="53">
        <v>7.421021462362364</v>
      </c>
      <c r="H34" s="42">
        <v>0</v>
      </c>
      <c r="I34" s="42">
        <v>0</v>
      </c>
      <c r="J34" s="52">
        <v>1.1737544060912686</v>
      </c>
      <c r="K34" s="42">
        <v>0</v>
      </c>
      <c r="L34" s="42">
        <v>1.2223904409116968</v>
      </c>
      <c r="M34" s="42">
        <f t="shared" si="2"/>
        <v>73.2018354204921</v>
      </c>
      <c r="N34" s="6"/>
      <c r="O34" s="6"/>
      <c r="P34" s="6"/>
      <c r="Q34" s="3"/>
    </row>
    <row r="35" spans="1:17" ht="18">
      <c r="A35" s="100">
        <v>39569</v>
      </c>
      <c r="B35" s="42">
        <v>61.09126342204087</v>
      </c>
      <c r="C35" s="46">
        <v>0</v>
      </c>
      <c r="D35" s="46">
        <v>72.29618764313432</v>
      </c>
      <c r="E35" s="49">
        <v>2.1596920628999596</v>
      </c>
      <c r="F35" s="42">
        <v>2.92160071741251</v>
      </c>
      <c r="G35" s="53">
        <v>8.130931059250841</v>
      </c>
      <c r="H35" s="42">
        <v>0</v>
      </c>
      <c r="I35" s="42">
        <v>0</v>
      </c>
      <c r="J35" s="52">
        <v>0.6815519258144057</v>
      </c>
      <c r="K35" s="42">
        <v>0</v>
      </c>
      <c r="L35" s="42">
        <v>0.7185763225795774</v>
      </c>
      <c r="M35" s="42">
        <f t="shared" si="2"/>
        <v>81.14569502496474</v>
      </c>
      <c r="N35" s="6"/>
      <c r="O35" s="6"/>
      <c r="P35" s="6"/>
      <c r="Q35" s="3"/>
    </row>
    <row r="36" spans="1:17" ht="18">
      <c r="A36" s="100">
        <v>39600</v>
      </c>
      <c r="B36" s="42">
        <v>59.25481257182041</v>
      </c>
      <c r="C36" s="46">
        <v>0</v>
      </c>
      <c r="D36" s="46">
        <v>69.29005034628295</v>
      </c>
      <c r="E36" s="49">
        <v>1.7499517239102327</v>
      </c>
      <c r="F36" s="42">
        <v>3.224882884578455</v>
      </c>
      <c r="G36" s="53">
        <v>7.509270484106965</v>
      </c>
      <c r="H36" s="42">
        <v>0</v>
      </c>
      <c r="I36" s="42">
        <v>0</v>
      </c>
      <c r="J36" s="52">
        <v>0.6231647601852986</v>
      </c>
      <c r="K36" s="42">
        <v>0</v>
      </c>
      <c r="L36" s="42">
        <v>0.6561546047448303</v>
      </c>
      <c r="M36" s="42">
        <f t="shared" si="2"/>
        <v>77.45547543513474</v>
      </c>
      <c r="N36" s="6"/>
      <c r="O36" s="6"/>
      <c r="P36" s="6"/>
      <c r="Q36" s="3"/>
    </row>
    <row r="37" spans="1:17" ht="18">
      <c r="A37" s="100">
        <v>39630</v>
      </c>
      <c r="B37" s="42">
        <v>66.42389185675306</v>
      </c>
      <c r="C37" s="46">
        <v>36.286669904274326</v>
      </c>
      <c r="D37" s="46">
        <v>114.42649274333371</v>
      </c>
      <c r="E37" s="49">
        <v>2.089593974597202</v>
      </c>
      <c r="F37" s="42">
        <v>3.144379175106348</v>
      </c>
      <c r="G37" s="53">
        <v>9.54818636239171</v>
      </c>
      <c r="H37" s="42">
        <v>0</v>
      </c>
      <c r="I37" s="42">
        <v>0</v>
      </c>
      <c r="J37" s="52">
        <v>0.411372720234557</v>
      </c>
      <c r="K37" s="42">
        <v>0</v>
      </c>
      <c r="L37" s="42">
        <v>0.45200213700103653</v>
      </c>
      <c r="M37" s="42">
        <f t="shared" si="2"/>
        <v>124.42668124272645</v>
      </c>
      <c r="N37" s="6"/>
      <c r="O37" s="6"/>
      <c r="P37" s="6"/>
      <c r="Q37" s="3"/>
    </row>
    <row r="38" spans="1:17" ht="18">
      <c r="A38" s="100">
        <v>39661</v>
      </c>
      <c r="B38" s="42">
        <v>72.4673342849258</v>
      </c>
      <c r="C38" s="46">
        <v>52.06831138963268</v>
      </c>
      <c r="D38" s="46">
        <v>138.1442893377142</v>
      </c>
      <c r="E38" s="49">
        <v>1.3765421761977357</v>
      </c>
      <c r="F38" s="42">
        <v>2.864381649197764</v>
      </c>
      <c r="G38" s="53">
        <v>7.490032981316473</v>
      </c>
      <c r="H38" s="42">
        <v>0</v>
      </c>
      <c r="I38" s="42">
        <v>0</v>
      </c>
      <c r="J38" s="52">
        <v>0.5639820086505718</v>
      </c>
      <c r="K38" s="42">
        <v>0</v>
      </c>
      <c r="L38" s="42">
        <v>0.6152995446320656</v>
      </c>
      <c r="M38" s="42">
        <f t="shared" si="2"/>
        <v>146.24962186366272</v>
      </c>
      <c r="N38" s="6"/>
      <c r="O38" s="6"/>
      <c r="P38" s="6"/>
      <c r="Q38" s="3"/>
    </row>
    <row r="39" spans="1:17" ht="18">
      <c r="A39" s="100">
        <v>39692</v>
      </c>
      <c r="B39" s="42">
        <v>67.38151021903914</v>
      </c>
      <c r="C39" s="46">
        <v>50.54957354493825</v>
      </c>
      <c r="D39" s="46">
        <v>131.57605142113366</v>
      </c>
      <c r="E39" s="49">
        <v>1.6046967538101875</v>
      </c>
      <c r="F39" s="42">
        <v>3.3851031206482167</v>
      </c>
      <c r="G39" s="53">
        <v>7.388557931491306</v>
      </c>
      <c r="H39" s="42">
        <v>0</v>
      </c>
      <c r="I39" s="42">
        <v>0</v>
      </c>
      <c r="J39" s="52">
        <v>0</v>
      </c>
      <c r="K39" s="42">
        <v>0</v>
      </c>
      <c r="L39" s="42">
        <v>0.041510129991857034</v>
      </c>
      <c r="M39" s="42">
        <f t="shared" si="2"/>
        <v>139.0061194826168</v>
      </c>
      <c r="N39" s="6"/>
      <c r="O39" s="6"/>
      <c r="P39" s="6"/>
      <c r="Q39" s="3"/>
    </row>
    <row r="40" spans="1:17" ht="18">
      <c r="A40" s="100">
        <v>39722</v>
      </c>
      <c r="B40" s="42">
        <v>67.76847509361748</v>
      </c>
      <c r="C40" s="46">
        <v>46.53032333284145</v>
      </c>
      <c r="D40" s="46">
        <v>127.42540029348562</v>
      </c>
      <c r="E40" s="49">
        <v>1.6218978480952537</v>
      </c>
      <c r="F40" s="42">
        <v>2.6154664383826054</v>
      </c>
      <c r="G40" s="53">
        <v>7.313486598151263</v>
      </c>
      <c r="H40" s="42">
        <v>0</v>
      </c>
      <c r="I40" s="42">
        <v>0</v>
      </c>
      <c r="J40" s="52">
        <v>0.11711820116630975</v>
      </c>
      <c r="K40" s="42">
        <v>0</v>
      </c>
      <c r="L40" s="42">
        <v>0.15049403428746644</v>
      </c>
      <c r="M40" s="42">
        <f t="shared" si="2"/>
        <v>134.88938092592437</v>
      </c>
      <c r="N40" s="6"/>
      <c r="O40" s="6"/>
      <c r="P40" s="6"/>
      <c r="Q40" s="3"/>
    </row>
    <row r="41" spans="1:17" ht="18">
      <c r="A41" s="100">
        <v>39753</v>
      </c>
      <c r="B41" s="42">
        <v>56.11425962459582</v>
      </c>
      <c r="C41" s="46">
        <v>29.05390982242346</v>
      </c>
      <c r="D41" s="46">
        <v>97.18161141823006</v>
      </c>
      <c r="E41" s="49">
        <v>1.4449724777922455</v>
      </c>
      <c r="F41" s="42">
        <v>2.504239779911932</v>
      </c>
      <c r="G41" s="53">
        <v>7.029954105180824</v>
      </c>
      <c r="H41" s="42">
        <v>0</v>
      </c>
      <c r="I41" s="42">
        <v>0</v>
      </c>
      <c r="J41" s="52">
        <v>0.11711820116630975</v>
      </c>
      <c r="K41" s="42">
        <v>0</v>
      </c>
      <c r="L41" s="42">
        <v>0.15049403428746644</v>
      </c>
      <c r="M41" s="42">
        <f aca="true" t="shared" si="3" ref="M41:M47">SUM(D41,G41,I41,L41)</f>
        <v>104.36205955769834</v>
      </c>
      <c r="N41" s="6"/>
      <c r="O41" s="6"/>
      <c r="P41" s="6"/>
      <c r="Q41" s="3"/>
    </row>
    <row r="42" spans="1:17" ht="18">
      <c r="A42" s="100">
        <v>39783</v>
      </c>
      <c r="B42" s="42">
        <v>66.29417809677066</v>
      </c>
      <c r="C42" s="46">
        <v>0.956964336213525</v>
      </c>
      <c r="D42" s="46">
        <v>81.8610415437561</v>
      </c>
      <c r="E42" s="49">
        <v>1.5445702912494266</v>
      </c>
      <c r="F42" s="42">
        <v>2.50909407430439</v>
      </c>
      <c r="G42" s="53">
        <v>7.827871317939464</v>
      </c>
      <c r="H42" s="42">
        <v>0</v>
      </c>
      <c r="I42" s="42">
        <v>0</v>
      </c>
      <c r="J42" s="52">
        <v>0</v>
      </c>
      <c r="K42" s="42">
        <v>0</v>
      </c>
      <c r="L42" s="42">
        <v>0.03337583312115669</v>
      </c>
      <c r="M42" s="42">
        <f t="shared" si="3"/>
        <v>89.72228869481673</v>
      </c>
      <c r="N42" s="6"/>
      <c r="O42" s="6"/>
      <c r="P42" s="6"/>
      <c r="Q42" s="3"/>
    </row>
    <row r="43" spans="1:17" ht="18">
      <c r="A43" s="100">
        <v>39814</v>
      </c>
      <c r="B43" s="42">
        <v>62.52246759258479</v>
      </c>
      <c r="C43" s="46">
        <v>0</v>
      </c>
      <c r="D43" s="46">
        <v>73.78533422514178</v>
      </c>
      <c r="E43" s="49">
        <v>1.7881417264820225</v>
      </c>
      <c r="F43" s="42">
        <v>2.5567984973409685</v>
      </c>
      <c r="G43" s="46">
        <v>6.478939064642114</v>
      </c>
      <c r="H43" s="42">
        <v>0</v>
      </c>
      <c r="I43" s="42">
        <v>0</v>
      </c>
      <c r="J43" s="52">
        <v>0.21295182740426763</v>
      </c>
      <c r="K43" s="42">
        <v>0</v>
      </c>
      <c r="L43" s="42">
        <v>0.21797041673323442</v>
      </c>
      <c r="M43" s="42">
        <f t="shared" si="3"/>
        <v>80.48224370651714</v>
      </c>
      <c r="N43" s="6"/>
      <c r="O43" s="6"/>
      <c r="P43" s="6"/>
      <c r="Q43" s="3"/>
    </row>
    <row r="44" spans="1:17" ht="18">
      <c r="A44" s="100">
        <v>39845</v>
      </c>
      <c r="B44" s="42">
        <v>48.3915028138323</v>
      </c>
      <c r="C44" s="46">
        <v>0</v>
      </c>
      <c r="D44" s="46">
        <v>60.23666035546133</v>
      </c>
      <c r="E44" s="49">
        <v>1.566044939423919</v>
      </c>
      <c r="F44" s="42">
        <v>1.8369996177861765</v>
      </c>
      <c r="G44" s="46">
        <v>5.501957635093033</v>
      </c>
      <c r="H44" s="42">
        <v>0</v>
      </c>
      <c r="I44" s="42">
        <v>0</v>
      </c>
      <c r="J44" s="52">
        <v>0.2787224722296974</v>
      </c>
      <c r="K44" s="42">
        <v>0</v>
      </c>
      <c r="L44" s="42">
        <v>0.31084390402789325</v>
      </c>
      <c r="M44" s="42">
        <f t="shared" si="3"/>
        <v>66.04946189458225</v>
      </c>
      <c r="N44" s="6"/>
      <c r="O44" s="6"/>
      <c r="P44" s="6"/>
      <c r="Q44" s="3"/>
    </row>
    <row r="45" spans="1:17" ht="18">
      <c r="A45" s="100">
        <v>39873</v>
      </c>
      <c r="B45" s="42">
        <v>50.13697991963557</v>
      </c>
      <c r="C45" s="46">
        <v>0</v>
      </c>
      <c r="D45" s="46">
        <v>63.92681539711189</v>
      </c>
      <c r="E45" s="49">
        <v>1.56521503408201</v>
      </c>
      <c r="F45" s="42">
        <v>3.1049458764752504</v>
      </c>
      <c r="G45" s="46">
        <v>6.899557859383642</v>
      </c>
      <c r="H45" s="42">
        <v>0</v>
      </c>
      <c r="I45" s="42">
        <v>0</v>
      </c>
      <c r="J45" s="52">
        <v>0.2787224722296974</v>
      </c>
      <c r="K45" s="42">
        <v>0</v>
      </c>
      <c r="L45" s="42">
        <v>0.31084390402789325</v>
      </c>
      <c r="M45" s="42">
        <f t="shared" si="3"/>
        <v>71.13721716052342</v>
      </c>
      <c r="N45" s="6"/>
      <c r="O45" s="6"/>
      <c r="P45" s="6"/>
      <c r="Q45" s="3"/>
    </row>
    <row r="46" spans="1:17" ht="18">
      <c r="A46" s="100">
        <v>39904</v>
      </c>
      <c r="B46" s="42">
        <v>59.72926894222578</v>
      </c>
      <c r="C46" s="46">
        <v>0</v>
      </c>
      <c r="D46" s="46">
        <v>71.59089173998842</v>
      </c>
      <c r="E46" s="49">
        <v>1.4472496327669218</v>
      </c>
      <c r="F46" s="42">
        <v>2.5822279267200274</v>
      </c>
      <c r="G46" s="46">
        <v>6.9416147770103365</v>
      </c>
      <c r="H46" s="42">
        <v>0</v>
      </c>
      <c r="I46" s="42">
        <v>0</v>
      </c>
      <c r="J46" s="52">
        <v>0.45397015759012715</v>
      </c>
      <c r="K46" s="42">
        <v>0</v>
      </c>
      <c r="L46" s="42">
        <v>0.6021169465069803</v>
      </c>
      <c r="M46" s="42">
        <f t="shared" si="3"/>
        <v>79.13462346350573</v>
      </c>
      <c r="N46" s="6"/>
      <c r="O46" s="6"/>
      <c r="P46" s="6"/>
      <c r="Q46" s="3"/>
    </row>
    <row r="47" spans="1:17" ht="18">
      <c r="A47" s="100">
        <v>39934</v>
      </c>
      <c r="B47" s="42">
        <v>52.188024339222856</v>
      </c>
      <c r="C47" s="46">
        <v>0</v>
      </c>
      <c r="D47" s="46">
        <v>65.04620606678358</v>
      </c>
      <c r="E47" s="49">
        <v>1.4472496327669218</v>
      </c>
      <c r="F47" s="42">
        <v>2.4516411329167997</v>
      </c>
      <c r="G47" s="46">
        <v>7.246812639881041</v>
      </c>
      <c r="H47" s="42">
        <v>0</v>
      </c>
      <c r="I47" s="42">
        <v>0</v>
      </c>
      <c r="J47" s="52">
        <v>0.23580282258235116</v>
      </c>
      <c r="K47" s="42">
        <v>0</v>
      </c>
      <c r="L47" s="42">
        <v>0.314673398016996</v>
      </c>
      <c r="M47" s="42">
        <f t="shared" si="3"/>
        <v>72.60769210468162</v>
      </c>
      <c r="N47" s="6"/>
      <c r="O47" s="6"/>
      <c r="P47" s="6"/>
      <c r="Q47" s="3"/>
    </row>
    <row r="48" spans="1:17" ht="18">
      <c r="A48" s="100">
        <v>39965</v>
      </c>
      <c r="B48" s="42">
        <v>58.3428987222798</v>
      </c>
      <c r="C48" s="46">
        <v>0</v>
      </c>
      <c r="D48" s="46">
        <v>74.45619075150464</v>
      </c>
      <c r="E48" s="49">
        <v>1.4472496327669218</v>
      </c>
      <c r="F48" s="42">
        <v>2.5212954088584065</v>
      </c>
      <c r="G48" s="46">
        <v>6.4727180706727</v>
      </c>
      <c r="H48" s="42">
        <v>0</v>
      </c>
      <c r="I48" s="42">
        <v>0</v>
      </c>
      <c r="J48" s="52">
        <v>0.693353116747768</v>
      </c>
      <c r="K48" s="42">
        <v>0</v>
      </c>
      <c r="L48" s="42">
        <v>0.7200625903769471</v>
      </c>
      <c r="M48" s="42">
        <f aca="true" t="shared" si="4" ref="M48:M54">SUM(D48,G48,I48,L48)</f>
        <v>81.64897141255427</v>
      </c>
      <c r="N48" s="6"/>
      <c r="O48" s="6"/>
      <c r="P48" s="6"/>
      <c r="Q48" s="3"/>
    </row>
    <row r="49" spans="1:17" ht="18">
      <c r="A49" s="100">
        <v>39995</v>
      </c>
      <c r="B49" s="42">
        <v>78.54777560436867</v>
      </c>
      <c r="C49" s="46">
        <v>33.90548271953561</v>
      </c>
      <c r="D49" s="46">
        <v>129.60400995707423</v>
      </c>
      <c r="E49" s="49">
        <v>1.4472496327669218</v>
      </c>
      <c r="F49" s="42">
        <v>3.373785940772027</v>
      </c>
      <c r="G49" s="46">
        <v>7.718907066795991</v>
      </c>
      <c r="H49" s="42">
        <v>0</v>
      </c>
      <c r="I49" s="42">
        <v>0</v>
      </c>
      <c r="J49" s="52">
        <v>1.8643671713863457</v>
      </c>
      <c r="K49" s="42">
        <v>0</v>
      </c>
      <c r="L49" s="42">
        <v>1.8995464985452797</v>
      </c>
      <c r="M49" s="42">
        <f t="shared" si="4"/>
        <v>139.2224635224155</v>
      </c>
      <c r="N49" s="6"/>
      <c r="O49" s="6"/>
      <c r="P49" s="6"/>
      <c r="Q49" s="3"/>
    </row>
    <row r="50" spans="1:17" ht="18">
      <c r="A50" s="100">
        <v>40026</v>
      </c>
      <c r="B50" s="42">
        <v>69.06213044485122</v>
      </c>
      <c r="C50" s="46">
        <v>41.7124214031146</v>
      </c>
      <c r="D50" s="46">
        <v>129.51265160604393</v>
      </c>
      <c r="E50" s="49">
        <v>1.4640200217327841</v>
      </c>
      <c r="F50" s="42">
        <v>2.6231215066254707</v>
      </c>
      <c r="G50" s="46">
        <v>6.486847048425672</v>
      </c>
      <c r="H50" s="42">
        <v>0</v>
      </c>
      <c r="I50" s="42">
        <v>0</v>
      </c>
      <c r="J50" s="52">
        <v>0.37640053179218413</v>
      </c>
      <c r="K50" s="42">
        <v>0</v>
      </c>
      <c r="L50" s="42">
        <v>0.4108910329647893</v>
      </c>
      <c r="M50" s="42">
        <f t="shared" si="4"/>
        <v>136.4103896874344</v>
      </c>
      <c r="N50" s="6"/>
      <c r="O50" s="6"/>
      <c r="P50" s="6"/>
      <c r="Q50" s="3"/>
    </row>
    <row r="51" spans="1:17" ht="18">
      <c r="A51" s="100">
        <v>40057</v>
      </c>
      <c r="B51" s="42">
        <v>63.68640918383616</v>
      </c>
      <c r="C51" s="46">
        <v>41.35267369894543</v>
      </c>
      <c r="D51" s="46">
        <v>118.41963117621188</v>
      </c>
      <c r="E51" s="49">
        <v>1.4472496327669218</v>
      </c>
      <c r="F51" s="42">
        <v>3.0810965170688265</v>
      </c>
      <c r="G51" s="46">
        <v>6.955820613159973</v>
      </c>
      <c r="H51" s="42">
        <v>0</v>
      </c>
      <c r="I51" s="42">
        <v>0</v>
      </c>
      <c r="J51" s="52">
        <v>0.30347182377702403</v>
      </c>
      <c r="K51" s="42">
        <v>0</v>
      </c>
      <c r="L51" s="42">
        <v>0.3556922138191702</v>
      </c>
      <c r="M51" s="42">
        <f t="shared" si="4"/>
        <v>125.73114400319102</v>
      </c>
      <c r="N51" s="6"/>
      <c r="O51" s="6"/>
      <c r="P51" s="6"/>
      <c r="Q51" s="3"/>
    </row>
    <row r="52" spans="1:17" ht="18">
      <c r="A52" s="100">
        <v>40087</v>
      </c>
      <c r="B52" s="42">
        <v>60.2720644412125</v>
      </c>
      <c r="C52" s="46">
        <v>44.016224434739755</v>
      </c>
      <c r="D52" s="46">
        <v>119.71390307989152</v>
      </c>
      <c r="E52" s="49">
        <v>1.4472496327669218</v>
      </c>
      <c r="F52" s="42">
        <v>3.6742559256401095</v>
      </c>
      <c r="G52" s="46">
        <v>7.5708854644961505</v>
      </c>
      <c r="H52" s="42">
        <v>0</v>
      </c>
      <c r="I52" s="42">
        <v>0</v>
      </c>
      <c r="J52" s="52">
        <v>0.5136391005116219</v>
      </c>
      <c r="K52" s="42">
        <v>0</v>
      </c>
      <c r="L52" s="42">
        <v>0.5684991701370923</v>
      </c>
      <c r="M52" s="42">
        <f t="shared" si="4"/>
        <v>127.85328771452477</v>
      </c>
      <c r="N52" s="6"/>
      <c r="O52" s="6"/>
      <c r="P52" s="6"/>
      <c r="Q52" s="3"/>
    </row>
    <row r="53" spans="1:17" ht="18">
      <c r="A53" s="100">
        <v>40118</v>
      </c>
      <c r="B53" s="42">
        <v>55.93013573039262</v>
      </c>
      <c r="C53" s="46">
        <v>8.125336076924096</v>
      </c>
      <c r="D53" s="46">
        <v>81.8084420133119</v>
      </c>
      <c r="E53" s="49">
        <v>1.4472496327669218</v>
      </c>
      <c r="F53" s="42">
        <v>3.9470204958616932</v>
      </c>
      <c r="G53" s="46">
        <v>7.592554879036388</v>
      </c>
      <c r="H53" s="42">
        <v>0</v>
      </c>
      <c r="I53" s="42">
        <v>0</v>
      </c>
      <c r="J53" s="52">
        <v>0.5136391005116219</v>
      </c>
      <c r="K53" s="42">
        <v>0</v>
      </c>
      <c r="L53" s="42">
        <v>0.5684991701370923</v>
      </c>
      <c r="M53" s="42">
        <v>90.25430685765441</v>
      </c>
      <c r="O53" s="6"/>
      <c r="P53" s="6"/>
      <c r="Q53" s="3"/>
    </row>
    <row r="54" spans="1:17" ht="18">
      <c r="A54" s="100">
        <v>40148</v>
      </c>
      <c r="B54" s="54">
        <v>60.94065617051768</v>
      </c>
      <c r="C54" s="55">
        <v>0</v>
      </c>
      <c r="D54" s="46">
        <v>73.66384338527982</v>
      </c>
      <c r="E54" s="49">
        <v>1.435684397343874</v>
      </c>
      <c r="F54" s="42">
        <v>2.4768366891230134</v>
      </c>
      <c r="G54" s="46">
        <v>6.890263968736855</v>
      </c>
      <c r="H54" s="42">
        <v>0</v>
      </c>
      <c r="I54" s="42">
        <v>0</v>
      </c>
      <c r="J54" s="52">
        <v>0.5136391005116219</v>
      </c>
      <c r="K54" s="42">
        <v>0</v>
      </c>
      <c r="L54" s="42">
        <v>0.5684991701370923</v>
      </c>
      <c r="M54" s="42">
        <f t="shared" si="4"/>
        <v>81.12260652415377</v>
      </c>
      <c r="O54" s="6"/>
      <c r="P54" s="6"/>
      <c r="Q54" s="3"/>
    </row>
    <row r="55" spans="1:17" ht="18">
      <c r="A55" s="100">
        <v>40179</v>
      </c>
      <c r="B55" s="46">
        <v>68.43822153655516</v>
      </c>
      <c r="C55" s="54">
        <v>0</v>
      </c>
      <c r="D55" s="54">
        <v>82.76131218901692</v>
      </c>
      <c r="E55" s="49">
        <v>1.435684397343874</v>
      </c>
      <c r="F55" s="42">
        <v>1.9084393157546216</v>
      </c>
      <c r="G55" s="46">
        <v>5.441421974961225</v>
      </c>
      <c r="H55" s="42">
        <v>0</v>
      </c>
      <c r="I55" s="42">
        <v>0</v>
      </c>
      <c r="J55" s="52">
        <v>0.03155824092292385</v>
      </c>
      <c r="K55" s="42">
        <v>0</v>
      </c>
      <c r="L55" s="42">
        <v>0.13748983724905636</v>
      </c>
      <c r="M55" s="42">
        <v>88.34022400122721</v>
      </c>
      <c r="N55" s="18"/>
      <c r="O55" s="18"/>
      <c r="Q55" s="19"/>
    </row>
    <row r="56" spans="1:17" ht="18">
      <c r="A56" s="100">
        <v>40210</v>
      </c>
      <c r="B56" s="54">
        <v>68.43822153655516</v>
      </c>
      <c r="C56" s="55">
        <v>0</v>
      </c>
      <c r="D56" s="42">
        <v>75.5</v>
      </c>
      <c r="E56" s="49">
        <v>1.435684397343874</v>
      </c>
      <c r="F56" s="42">
        <v>2.3</v>
      </c>
      <c r="G56" s="42">
        <v>6.0821204679323895</v>
      </c>
      <c r="H56" s="42">
        <v>0</v>
      </c>
      <c r="I56" s="42">
        <v>0</v>
      </c>
      <c r="J56" s="52">
        <v>0.15973597016169017</v>
      </c>
      <c r="K56" s="42">
        <v>0</v>
      </c>
      <c r="L56" s="42">
        <v>0.2282741558014034</v>
      </c>
      <c r="M56" s="42">
        <v>81.68352590453927</v>
      </c>
      <c r="N56" s="18"/>
      <c r="O56" s="18"/>
      <c r="Q56" s="19"/>
    </row>
    <row r="57" spans="1:17" ht="18">
      <c r="A57" s="100">
        <v>40238</v>
      </c>
      <c r="B57" s="54">
        <v>59.3</v>
      </c>
      <c r="C57" s="55">
        <v>0</v>
      </c>
      <c r="D57" s="42">
        <v>83.99026377083234</v>
      </c>
      <c r="E57" s="49">
        <v>1.435684397343874</v>
      </c>
      <c r="F57" s="42">
        <v>2.3241631410452874</v>
      </c>
      <c r="G57" s="42">
        <v>6.7125295745727085</v>
      </c>
      <c r="H57" s="42">
        <v>0</v>
      </c>
      <c r="I57" s="42">
        <v>0</v>
      </c>
      <c r="J57" s="52">
        <v>0.04914952928052005</v>
      </c>
      <c r="K57" s="42">
        <v>0</v>
      </c>
      <c r="L57" s="42">
        <v>0.14093559195882943</v>
      </c>
      <c r="M57" s="42">
        <v>90.82786383660721</v>
      </c>
      <c r="N57" s="18"/>
      <c r="O57" s="18"/>
      <c r="Q57" s="19"/>
    </row>
    <row r="58" spans="1:17" ht="18">
      <c r="A58" s="100">
        <v>40269</v>
      </c>
      <c r="B58" s="54">
        <v>66.66068476088199</v>
      </c>
      <c r="C58" s="55">
        <v>0</v>
      </c>
      <c r="D58" s="42">
        <v>77.76453915521468</v>
      </c>
      <c r="E58" s="56">
        <v>1.435684397343874</v>
      </c>
      <c r="F58" s="45">
        <v>2.309623074762825</v>
      </c>
      <c r="G58" s="42">
        <v>5.722227485845446</v>
      </c>
      <c r="H58" s="42">
        <v>0</v>
      </c>
      <c r="I58" s="42">
        <v>0</v>
      </c>
      <c r="J58" s="56">
        <v>0.07655304380742872</v>
      </c>
      <c r="K58" s="42">
        <v>0</v>
      </c>
      <c r="L58" s="42">
        <v>0.0877710670133545</v>
      </c>
      <c r="M58" s="42">
        <v>83.62425647830918</v>
      </c>
      <c r="N58" s="18"/>
      <c r="O58" s="18"/>
      <c r="Q58" s="19"/>
    </row>
    <row r="59" spans="1:17" ht="18">
      <c r="A59" s="100">
        <v>40299</v>
      </c>
      <c r="B59" s="45">
        <v>65.65172656295701</v>
      </c>
      <c r="C59" s="54">
        <v>0</v>
      </c>
      <c r="D59" s="42">
        <v>75.20028979234864</v>
      </c>
      <c r="E59" s="56">
        <v>1.5752532596279942</v>
      </c>
      <c r="F59" s="45">
        <v>1.904959739280592</v>
      </c>
      <c r="G59" s="42">
        <v>5.929613760961328</v>
      </c>
      <c r="H59" s="42">
        <v>0</v>
      </c>
      <c r="I59" s="42">
        <v>0</v>
      </c>
      <c r="J59" s="56">
        <v>0.24313989260084604</v>
      </c>
      <c r="K59" s="42">
        <v>0</v>
      </c>
      <c r="L59" s="42">
        <v>0.2583432661562455</v>
      </c>
      <c r="M59" s="42">
        <v>81.26739339055901</v>
      </c>
      <c r="N59" s="18"/>
      <c r="O59" s="18"/>
      <c r="Q59" s="19"/>
    </row>
    <row r="60" spans="1:17" ht="18">
      <c r="A60" s="100">
        <v>40330</v>
      </c>
      <c r="B60" s="45">
        <v>65.09784219155989</v>
      </c>
      <c r="C60" s="54">
        <v>0</v>
      </c>
      <c r="D60" s="42">
        <v>73.40012033555801</v>
      </c>
      <c r="E60" s="56">
        <v>2.3571943798278983</v>
      </c>
      <c r="F60" s="45">
        <v>2.3273232809905537</v>
      </c>
      <c r="G60" s="42">
        <v>7.836456680768</v>
      </c>
      <c r="H60" s="42">
        <v>0</v>
      </c>
      <c r="I60" s="42">
        <v>0</v>
      </c>
      <c r="J60" s="56">
        <v>0.7596961414330744</v>
      </c>
      <c r="K60" s="42">
        <v>0</v>
      </c>
      <c r="L60" s="42">
        <v>0.8610089135115916</v>
      </c>
      <c r="M60" s="42">
        <v>81.37406685357507</v>
      </c>
      <c r="N60" s="18"/>
      <c r="O60" s="18"/>
      <c r="Q60" s="19"/>
    </row>
    <row r="61" spans="1:17" ht="18">
      <c r="A61" s="100">
        <v>40360</v>
      </c>
      <c r="B61" s="45">
        <v>72.99567444767759</v>
      </c>
      <c r="C61" s="54">
        <v>0</v>
      </c>
      <c r="D61" s="42">
        <v>121.07696745044946</v>
      </c>
      <c r="E61" s="56">
        <v>1.7186737441092104</v>
      </c>
      <c r="F61" s="45">
        <v>2.784168855135781</v>
      </c>
      <c r="G61" s="42">
        <v>7.339177775103428</v>
      </c>
      <c r="H61" s="42">
        <v>0</v>
      </c>
      <c r="I61" s="42">
        <v>0</v>
      </c>
      <c r="J61" s="56">
        <v>1.0720520078228541</v>
      </c>
      <c r="K61" s="42">
        <v>0</v>
      </c>
      <c r="L61" s="42">
        <v>1.1098390333586041</v>
      </c>
      <c r="M61" s="42">
        <v>128.55363506280193</v>
      </c>
      <c r="N61" s="18"/>
      <c r="O61" s="18"/>
      <c r="Q61" s="19"/>
    </row>
    <row r="62" spans="1:17" ht="18">
      <c r="A62" s="100">
        <v>40391</v>
      </c>
      <c r="B62" s="45">
        <v>80.77867502961251</v>
      </c>
      <c r="C62" s="54">
        <v>26.445886646878577</v>
      </c>
      <c r="D62" s="42">
        <v>148.07755236176504</v>
      </c>
      <c r="E62" s="56">
        <v>1.7427613378868692</v>
      </c>
      <c r="F62" s="45">
        <v>3.381463825909805</v>
      </c>
      <c r="G62" s="42">
        <v>7.90840256446173</v>
      </c>
      <c r="H62" s="42">
        <v>0</v>
      </c>
      <c r="I62" s="42">
        <v>0</v>
      </c>
      <c r="J62" s="56">
        <v>0.8411552983251593</v>
      </c>
      <c r="K62" s="42">
        <v>0</v>
      </c>
      <c r="L62" s="42">
        <v>0.9781359719943422</v>
      </c>
      <c r="M62" s="42">
        <v>156.12344476347582</v>
      </c>
      <c r="N62" s="18"/>
      <c r="O62" s="18"/>
      <c r="Q62" s="19"/>
    </row>
    <row r="63" spans="1:17" ht="18">
      <c r="A63" s="100">
        <v>40422</v>
      </c>
      <c r="B63" s="45">
        <v>86.88674259413277</v>
      </c>
      <c r="C63" s="54">
        <v>46.69572457613762</v>
      </c>
      <c r="D63" s="42">
        <v>141.44690748889406</v>
      </c>
      <c r="E63" s="56">
        <v>2.1127332190701704</v>
      </c>
      <c r="F63" s="45">
        <v>2.2706347055825042</v>
      </c>
      <c r="G63" s="42">
        <v>7.864000970063945</v>
      </c>
      <c r="H63" s="42">
        <v>0</v>
      </c>
      <c r="I63" s="42">
        <v>0</v>
      </c>
      <c r="J63" s="56">
        <v>0.6433638023446493</v>
      </c>
      <c r="K63" s="42">
        <v>0</v>
      </c>
      <c r="L63" s="42">
        <v>0.8837148697172258</v>
      </c>
      <c r="M63" s="42">
        <v>149.44839829620707</v>
      </c>
      <c r="N63" s="18"/>
      <c r="O63" s="18"/>
      <c r="Q63" s="19"/>
    </row>
    <row r="64" spans="1:17" ht="18">
      <c r="A64" s="100">
        <v>40452</v>
      </c>
      <c r="B64" s="45">
        <v>77.39567574767291</v>
      </c>
      <c r="C64" s="54">
        <v>50.49699957831912</v>
      </c>
      <c r="D64" s="42">
        <v>134.18995719597686</v>
      </c>
      <c r="E64" s="54">
        <v>2.2363689356728127</v>
      </c>
      <c r="F64" s="54">
        <v>2.537928925249015</v>
      </c>
      <c r="G64" s="42">
        <v>7.394882869100832</v>
      </c>
      <c r="H64" s="42">
        <v>0</v>
      </c>
      <c r="I64" s="42">
        <v>0</v>
      </c>
      <c r="J64" s="56">
        <v>1.078637691152708</v>
      </c>
      <c r="K64" s="42">
        <v>0</v>
      </c>
      <c r="L64" s="42">
        <v>1.1184050913991532</v>
      </c>
      <c r="M64" s="42">
        <v>141.8105512156165</v>
      </c>
      <c r="N64" s="20"/>
      <c r="O64" s="18"/>
      <c r="Q64" s="19"/>
    </row>
    <row r="65" spans="1:17" ht="18">
      <c r="A65" s="100">
        <v>40483</v>
      </c>
      <c r="B65" s="45">
        <v>73.64978542033313</v>
      </c>
      <c r="C65" s="54">
        <v>46.957412971781196</v>
      </c>
      <c r="D65" s="42">
        <v>136.94399377903886</v>
      </c>
      <c r="E65" s="54">
        <v>1.9357500624701693</v>
      </c>
      <c r="F65" s="54">
        <v>3.222333096572076</v>
      </c>
      <c r="G65" s="42">
        <v>6.2939818731172394</v>
      </c>
      <c r="H65" s="42">
        <v>0</v>
      </c>
      <c r="I65" s="42">
        <v>0</v>
      </c>
      <c r="J65" s="56">
        <v>0.31350504603123086</v>
      </c>
      <c r="K65" s="42">
        <v>0</v>
      </c>
      <c r="L65" s="42">
        <v>0.3896449184486438</v>
      </c>
      <c r="M65" s="42">
        <v>143.37546548940514</v>
      </c>
      <c r="N65" s="20"/>
      <c r="O65" s="18"/>
      <c r="Q65" s="19"/>
    </row>
    <row r="66" spans="1:17" s="16" customFormat="1" ht="18">
      <c r="A66" s="100">
        <v>40513</v>
      </c>
      <c r="B66" s="45">
        <v>72.87714497371697</v>
      </c>
      <c r="C66" s="54">
        <v>48.28830226158925</v>
      </c>
      <c r="D66" s="42">
        <v>92.07655849168874</v>
      </c>
      <c r="E66" s="57">
        <v>2.2020606647903413</v>
      </c>
      <c r="F66" s="57">
        <v>3.6394658651235376</v>
      </c>
      <c r="G66" s="42">
        <v>8.053734550020769</v>
      </c>
      <c r="H66" s="44">
        <v>0</v>
      </c>
      <c r="I66" s="44">
        <v>0</v>
      </c>
      <c r="J66" s="58">
        <v>1.0586596450782522</v>
      </c>
      <c r="K66" s="44">
        <v>0</v>
      </c>
      <c r="L66" s="42">
        <v>1.0960284548365882</v>
      </c>
      <c r="M66" s="42">
        <v>101.2263214965461</v>
      </c>
      <c r="N66" s="14"/>
      <c r="O66" s="6"/>
      <c r="Q66" s="15"/>
    </row>
    <row r="67" spans="1:17" s="16" customFormat="1" ht="18">
      <c r="A67" s="100">
        <v>40544</v>
      </c>
      <c r="B67" s="59">
        <v>72.99050296029638</v>
      </c>
      <c r="C67" s="59">
        <v>0</v>
      </c>
      <c r="D67" s="59">
        <v>84.22504698426371</v>
      </c>
      <c r="E67" s="57">
        <v>1.8801828948740285</v>
      </c>
      <c r="F67" s="57">
        <v>4.040575469223278</v>
      </c>
      <c r="G67" s="57">
        <v>7.609827560620495</v>
      </c>
      <c r="H67" s="44">
        <v>0</v>
      </c>
      <c r="I67" s="44">
        <v>0</v>
      </c>
      <c r="J67" s="58">
        <v>1.0586596450782522</v>
      </c>
      <c r="K67" s="44">
        <v>0.0373688097583361</v>
      </c>
      <c r="L67" s="44">
        <v>1.0960284548365882</v>
      </c>
      <c r="M67" s="44">
        <v>92.93090299972079</v>
      </c>
      <c r="N67" s="14"/>
      <c r="O67" s="14"/>
      <c r="P67" s="14"/>
      <c r="Q67" s="15"/>
    </row>
    <row r="68" spans="1:17" s="16" customFormat="1" ht="18">
      <c r="A68" s="100">
        <v>40575</v>
      </c>
      <c r="B68" s="59">
        <v>63.42628887051437</v>
      </c>
      <c r="C68" s="59">
        <v>0</v>
      </c>
      <c r="D68" s="59">
        <v>77.82921326059238</v>
      </c>
      <c r="E68" s="57">
        <v>2.048213881294514</v>
      </c>
      <c r="F68" s="57">
        <v>4.183871273492306</v>
      </c>
      <c r="G68" s="57">
        <v>8.15561660422308</v>
      </c>
      <c r="H68" s="44">
        <v>0</v>
      </c>
      <c r="I68" s="44">
        <v>0</v>
      </c>
      <c r="J68" s="58">
        <v>0.7162925103598092</v>
      </c>
      <c r="K68" s="44">
        <v>0.0373688097583361</v>
      </c>
      <c r="L68" s="44">
        <v>0.7765155823074108</v>
      </c>
      <c r="M68" s="44">
        <v>86.76134544712288</v>
      </c>
      <c r="N68" s="17"/>
      <c r="O68" s="14"/>
      <c r="P68" s="14"/>
      <c r="Q68" s="15"/>
    </row>
    <row r="69" spans="1:17" s="16" customFormat="1" ht="18">
      <c r="A69" s="100">
        <v>40603</v>
      </c>
      <c r="B69" s="59">
        <v>74.79498676845942</v>
      </c>
      <c r="C69" s="59">
        <v>0</v>
      </c>
      <c r="D69" s="59">
        <v>87.25167689838648</v>
      </c>
      <c r="E69" s="59">
        <v>1.7901951140913241</v>
      </c>
      <c r="F69" s="59">
        <v>4.183871273492305</v>
      </c>
      <c r="G69" s="59">
        <v>8.04688610178762</v>
      </c>
      <c r="H69" s="59">
        <v>0</v>
      </c>
      <c r="I69" s="59">
        <v>0</v>
      </c>
      <c r="J69" s="59">
        <v>0.5691325434051213</v>
      </c>
      <c r="K69" s="59">
        <v>0.0373688097583361</v>
      </c>
      <c r="L69" s="59">
        <v>0.5970253216751009</v>
      </c>
      <c r="M69" s="59">
        <v>95.90040269085033</v>
      </c>
      <c r="N69" s="14"/>
      <c r="O69" s="14"/>
      <c r="P69" s="14"/>
      <c r="Q69" s="15"/>
    </row>
    <row r="70" spans="1:17" s="16" customFormat="1" ht="18">
      <c r="A70" s="100">
        <v>40634</v>
      </c>
      <c r="B70" s="59">
        <v>72.21251029759718</v>
      </c>
      <c r="C70" s="59">
        <v>0</v>
      </c>
      <c r="D70" s="59">
        <v>88.33603553465908</v>
      </c>
      <c r="E70" s="59">
        <v>2.021142855578931</v>
      </c>
      <c r="F70" s="59">
        <v>4.554069689210458</v>
      </c>
      <c r="G70" s="59">
        <v>7.842212315524356</v>
      </c>
      <c r="H70" s="59">
        <v>0</v>
      </c>
      <c r="I70" s="59">
        <v>0</v>
      </c>
      <c r="J70" s="59">
        <v>0.09281791366348857</v>
      </c>
      <c r="K70" s="59">
        <v>0.0373688097583361</v>
      </c>
      <c r="L70" s="59">
        <v>0.7322435634185149</v>
      </c>
      <c r="M70" s="59">
        <v>96.71506782962618</v>
      </c>
      <c r="N70" s="14"/>
      <c r="O70" s="14"/>
      <c r="P70" s="14"/>
      <c r="Q70" s="15"/>
    </row>
    <row r="71" spans="1:17" s="16" customFormat="1" ht="18">
      <c r="A71" s="100">
        <v>40664</v>
      </c>
      <c r="B71" s="59">
        <v>73.36304732112569</v>
      </c>
      <c r="C71" s="59">
        <v>0</v>
      </c>
      <c r="D71" s="59">
        <v>89.77038653310808</v>
      </c>
      <c r="E71" s="59">
        <v>1.9982662217103098</v>
      </c>
      <c r="F71" s="59">
        <v>3.0290169544329344</v>
      </c>
      <c r="G71" s="59">
        <v>8.826978212942166</v>
      </c>
      <c r="H71" s="59">
        <v>0</v>
      </c>
      <c r="I71" s="59">
        <v>0</v>
      </c>
      <c r="J71" s="59">
        <v>0</v>
      </c>
      <c r="K71" s="59">
        <v>0.0780833457359834</v>
      </c>
      <c r="L71" s="59">
        <v>0.0780833457359834</v>
      </c>
      <c r="M71" s="59">
        <v>98.67544809178624</v>
      </c>
      <c r="N71" s="14"/>
      <c r="O71" s="14"/>
      <c r="P71" s="14"/>
      <c r="Q71" s="15"/>
    </row>
    <row r="72" spans="1:17" s="16" customFormat="1" ht="18">
      <c r="A72" s="100">
        <v>40695</v>
      </c>
      <c r="B72" s="59">
        <v>70.38827991999462</v>
      </c>
      <c r="C72" s="59">
        <v>15.836578326881723</v>
      </c>
      <c r="D72" s="59">
        <v>100.7698450340829</v>
      </c>
      <c r="E72" s="59">
        <v>1.946044996362423</v>
      </c>
      <c r="F72" s="59">
        <v>4.827975104177626</v>
      </c>
      <c r="G72" s="59">
        <v>8.497096749784728</v>
      </c>
      <c r="H72" s="59">
        <v>0</v>
      </c>
      <c r="I72" s="59">
        <v>0</v>
      </c>
      <c r="J72" s="59">
        <v>1.2705948904920055</v>
      </c>
      <c r="K72" s="59">
        <v>0</v>
      </c>
      <c r="L72" s="59">
        <v>1.2901526283181262</v>
      </c>
      <c r="M72" s="59">
        <v>110.55709441218576</v>
      </c>
      <c r="N72" s="14"/>
      <c r="O72" s="14"/>
      <c r="P72" s="14"/>
      <c r="Q72" s="15"/>
    </row>
    <row r="73" spans="1:17" s="16" customFormat="1" ht="18">
      <c r="A73" s="100">
        <v>40725</v>
      </c>
      <c r="B73" s="59">
        <v>83.67154259911825</v>
      </c>
      <c r="C73" s="59">
        <v>43.836055223292135</v>
      </c>
      <c r="D73" s="59">
        <v>142.9258001035793</v>
      </c>
      <c r="E73" s="59">
        <v>2.356655280336696</v>
      </c>
      <c r="F73" s="59">
        <v>3.170806843637793</v>
      </c>
      <c r="G73" s="59">
        <v>8.017020459036942</v>
      </c>
      <c r="H73" s="59">
        <v>0</v>
      </c>
      <c r="I73" s="59">
        <v>0</v>
      </c>
      <c r="J73" s="59">
        <v>0.5251308969261319</v>
      </c>
      <c r="K73" s="59">
        <v>0</v>
      </c>
      <c r="L73" s="59">
        <v>0.5593753888179054</v>
      </c>
      <c r="M73" s="59">
        <v>151.50219595143415</v>
      </c>
      <c r="N73" s="14"/>
      <c r="O73" s="14"/>
      <c r="P73" s="14"/>
      <c r="Q73" s="15"/>
    </row>
    <row r="74" spans="1:17" s="16" customFormat="1" ht="18">
      <c r="A74" s="100">
        <v>40756</v>
      </c>
      <c r="B74" s="59">
        <v>89.23968699740136</v>
      </c>
      <c r="C74" s="59">
        <v>46.46770714787933</v>
      </c>
      <c r="D74" s="59">
        <v>150.3782005271364</v>
      </c>
      <c r="E74" s="59">
        <v>1.884172621934125</v>
      </c>
      <c r="F74" s="59">
        <v>5.6225050187918715</v>
      </c>
      <c r="G74" s="59">
        <v>9.788097951955958</v>
      </c>
      <c r="H74" s="59">
        <v>0</v>
      </c>
      <c r="I74" s="59">
        <v>0</v>
      </c>
      <c r="J74" s="59">
        <v>0.22462042068669322</v>
      </c>
      <c r="K74" s="59">
        <v>0</v>
      </c>
      <c r="L74" s="59">
        <v>0.29532348799772545</v>
      </c>
      <c r="M74" s="59">
        <v>160.4616219670901</v>
      </c>
      <c r="N74" s="14"/>
      <c r="O74" s="14"/>
      <c r="P74" s="14"/>
      <c r="Q74" s="15"/>
    </row>
    <row r="75" spans="1:17" s="16" customFormat="1" ht="18">
      <c r="A75" s="100">
        <v>40787</v>
      </c>
      <c r="B75" s="59">
        <v>85.06454580617873</v>
      </c>
      <c r="C75" s="59">
        <v>42.99841606974227</v>
      </c>
      <c r="D75" s="59">
        <v>144.08662838001604</v>
      </c>
      <c r="E75" s="59">
        <v>1.9883495507766344</v>
      </c>
      <c r="F75" s="59">
        <v>3.8218356019288042</v>
      </c>
      <c r="G75" s="59">
        <v>9.658512179127877</v>
      </c>
      <c r="H75" s="59">
        <v>0</v>
      </c>
      <c r="I75" s="59">
        <v>0</v>
      </c>
      <c r="J75" s="59">
        <v>0.4444673259396669</v>
      </c>
      <c r="K75" s="59">
        <v>0</v>
      </c>
      <c r="L75" s="59">
        <v>0.48958542804420174</v>
      </c>
      <c r="M75" s="59">
        <v>154.23472598718809</v>
      </c>
      <c r="N75" s="14"/>
      <c r="O75" s="14"/>
      <c r="P75" s="14"/>
      <c r="Q75" s="15"/>
    </row>
    <row r="76" spans="1:17" s="16" customFormat="1" ht="18">
      <c r="A76" s="100">
        <v>40817</v>
      </c>
      <c r="B76" s="59">
        <v>76.46951950139865</v>
      </c>
      <c r="C76" s="59">
        <v>49.23640581691192</v>
      </c>
      <c r="D76" s="59">
        <v>140.607191106022</v>
      </c>
      <c r="E76" s="59">
        <v>2.4919476774824725</v>
      </c>
      <c r="F76" s="59">
        <v>4.130485443622721</v>
      </c>
      <c r="G76" s="59">
        <v>9.517329254335388</v>
      </c>
      <c r="H76" s="59">
        <v>0</v>
      </c>
      <c r="I76" s="59">
        <v>0</v>
      </c>
      <c r="J76" s="59">
        <v>1.4934031432825643</v>
      </c>
      <c r="K76" s="59">
        <v>0</v>
      </c>
      <c r="L76" s="59">
        <v>1.5192341177698934</v>
      </c>
      <c r="M76" s="59">
        <v>151.64375447812725</v>
      </c>
      <c r="N76" s="14"/>
      <c r="O76" s="14"/>
      <c r="P76" s="14"/>
      <c r="Q76" s="15"/>
    </row>
    <row r="77" spans="1:17" s="16" customFormat="1" ht="18">
      <c r="A77" s="100">
        <v>40848</v>
      </c>
      <c r="B77" s="59">
        <v>59.9875779639434</v>
      </c>
      <c r="C77" s="59">
        <v>40.20727008911949</v>
      </c>
      <c r="D77" s="59">
        <v>116.85043461913479</v>
      </c>
      <c r="E77" s="59">
        <v>1.8836275404246001</v>
      </c>
      <c r="F77" s="59">
        <v>4.776831034233113</v>
      </c>
      <c r="G77" s="59">
        <v>9.974024016426368</v>
      </c>
      <c r="H77" s="59">
        <v>0</v>
      </c>
      <c r="I77" s="59">
        <v>0</v>
      </c>
      <c r="J77" s="59">
        <v>1.267279949218589</v>
      </c>
      <c r="K77" s="59">
        <v>0</v>
      </c>
      <c r="L77" s="59">
        <v>1.3539244179275158</v>
      </c>
      <c r="M77" s="59">
        <v>128.54442755119516</v>
      </c>
      <c r="N77" s="14"/>
      <c r="O77" s="14"/>
      <c r="P77" s="14"/>
      <c r="Q77" s="15"/>
    </row>
    <row r="78" spans="1:17" s="16" customFormat="1" ht="18">
      <c r="A78" s="100">
        <v>40878</v>
      </c>
      <c r="B78" s="59">
        <v>84.29163339594767</v>
      </c>
      <c r="C78" s="59">
        <v>5.830984544915867</v>
      </c>
      <c r="D78" s="59">
        <v>99.59167142467862</v>
      </c>
      <c r="E78" s="59">
        <v>1.9359885456006174</v>
      </c>
      <c r="F78" s="59">
        <v>3.6722993769014334</v>
      </c>
      <c r="G78" s="59">
        <v>13.602477709507653</v>
      </c>
      <c r="H78" s="59">
        <v>0</v>
      </c>
      <c r="I78" s="59">
        <v>0</v>
      </c>
      <c r="J78" s="59">
        <v>0.5037384759083516</v>
      </c>
      <c r="K78" s="59">
        <v>0</v>
      </c>
      <c r="L78" s="59">
        <v>0.5642567589929512</v>
      </c>
      <c r="M78" s="59">
        <f>D78+G78+I78+L78</f>
        <v>113.75840589317923</v>
      </c>
      <c r="N78" s="14"/>
      <c r="O78" s="14"/>
      <c r="P78" s="14"/>
      <c r="Q78" s="15"/>
    </row>
    <row r="79" spans="1:17" s="16" customFormat="1" ht="18">
      <c r="A79" s="100">
        <v>40909</v>
      </c>
      <c r="B79" s="59">
        <v>76.23584686611893</v>
      </c>
      <c r="C79" s="59">
        <v>0</v>
      </c>
      <c r="D79" s="59">
        <v>87.85572767643458</v>
      </c>
      <c r="E79" s="59">
        <v>2.129000958976474</v>
      </c>
      <c r="F79" s="59">
        <v>4.46611626354969</v>
      </c>
      <c r="G79" s="59">
        <v>9.821067104536063</v>
      </c>
      <c r="H79" s="59">
        <v>0</v>
      </c>
      <c r="I79" s="59">
        <v>0</v>
      </c>
      <c r="J79" s="59">
        <v>0.39222385147062505</v>
      </c>
      <c r="K79" s="59">
        <v>0</v>
      </c>
      <c r="L79" s="59">
        <v>0.4072304176013591</v>
      </c>
      <c r="M79" s="59">
        <v>98.08402519857201</v>
      </c>
      <c r="N79" s="14"/>
      <c r="O79" s="14"/>
      <c r="P79" s="14"/>
      <c r="Q79" s="15"/>
    </row>
    <row r="80" spans="1:17" s="16" customFormat="1" ht="18">
      <c r="A80" s="100">
        <v>40940</v>
      </c>
      <c r="B80" s="59">
        <v>65.1758745073167</v>
      </c>
      <c r="C80" s="59">
        <v>0</v>
      </c>
      <c r="D80" s="59">
        <v>83.71180409164495</v>
      </c>
      <c r="E80" s="59">
        <v>1.834485618828283</v>
      </c>
      <c r="F80" s="59">
        <v>3.6514618476233496</v>
      </c>
      <c r="G80" s="59">
        <v>8.604409111500852</v>
      </c>
      <c r="H80" s="59">
        <v>0</v>
      </c>
      <c r="I80" s="59">
        <v>0</v>
      </c>
      <c r="J80" s="59">
        <v>0.39222385147062505</v>
      </c>
      <c r="K80" s="59">
        <v>0</v>
      </c>
      <c r="L80" s="59">
        <v>0.4072304176013591</v>
      </c>
      <c r="M80" s="59">
        <v>93.2121592458369</v>
      </c>
      <c r="N80" s="14"/>
      <c r="O80" s="14"/>
      <c r="P80" s="14"/>
      <c r="Q80" s="15"/>
    </row>
    <row r="81" spans="1:17" s="16" customFormat="1" ht="18">
      <c r="A81" s="100">
        <v>40969</v>
      </c>
      <c r="B81" s="59">
        <v>67.90863246534654</v>
      </c>
      <c r="C81" s="59">
        <v>0</v>
      </c>
      <c r="D81" s="59">
        <v>87.00974615375897</v>
      </c>
      <c r="E81" s="59">
        <v>1.775202062529251</v>
      </c>
      <c r="F81" s="59">
        <v>4.641429875603523</v>
      </c>
      <c r="G81" s="59">
        <v>9.981594937225095</v>
      </c>
      <c r="H81" s="59">
        <v>0</v>
      </c>
      <c r="I81" s="59">
        <v>0</v>
      </c>
      <c r="J81" s="59">
        <v>0.39222385147062505</v>
      </c>
      <c r="K81" s="59">
        <v>0</v>
      </c>
      <c r="L81" s="59">
        <v>0.4072304176013591</v>
      </c>
      <c r="M81" s="59">
        <v>97.42032277251165</v>
      </c>
      <c r="N81" s="14"/>
      <c r="O81" s="14"/>
      <c r="P81" s="14"/>
      <c r="Q81" s="15"/>
    </row>
    <row r="82" spans="1:17" s="16" customFormat="1" ht="18">
      <c r="A82" s="100">
        <v>41000</v>
      </c>
      <c r="B82" s="59">
        <v>68.66584750832678</v>
      </c>
      <c r="C82" s="59">
        <v>0</v>
      </c>
      <c r="D82" s="59">
        <v>86.68686074227918</v>
      </c>
      <c r="E82" s="59">
        <v>2.3554153275788563</v>
      </c>
      <c r="F82" s="59">
        <v>3.4974535111932905</v>
      </c>
      <c r="G82" s="59">
        <v>10.149177215346326</v>
      </c>
      <c r="H82" s="59"/>
      <c r="I82" s="59"/>
      <c r="J82" s="59">
        <v>0.39222385147062505</v>
      </c>
      <c r="K82" s="59">
        <v>0</v>
      </c>
      <c r="L82" s="59">
        <v>0.4072304176013591</v>
      </c>
      <c r="M82" s="59">
        <v>97.03476949953539</v>
      </c>
      <c r="N82" s="14"/>
      <c r="O82" s="14"/>
      <c r="P82" s="14"/>
      <c r="Q82" s="15"/>
    </row>
    <row r="83" spans="1:17" s="16" customFormat="1" ht="18">
      <c r="A83" s="100">
        <v>41030</v>
      </c>
      <c r="B83" s="59">
        <v>71.86180494585709</v>
      </c>
      <c r="C83" s="59">
        <v>0</v>
      </c>
      <c r="D83" s="59">
        <v>91.95411788802481</v>
      </c>
      <c r="E83" s="59">
        <v>2.912446716304917</v>
      </c>
      <c r="F83" s="59">
        <v>3.8327705988152236</v>
      </c>
      <c r="G83" s="59">
        <v>11.676158299967208</v>
      </c>
      <c r="H83" s="59"/>
      <c r="I83" s="59"/>
      <c r="J83" s="59">
        <v>0.39222385147062505</v>
      </c>
      <c r="K83" s="59">
        <v>0</v>
      </c>
      <c r="L83" s="59">
        <v>0.4072304176013591</v>
      </c>
      <c r="M83" s="59">
        <v>103.72334695180771</v>
      </c>
      <c r="N83" s="14"/>
      <c r="O83" s="14"/>
      <c r="P83" s="14"/>
      <c r="Q83" s="15"/>
    </row>
    <row r="84" spans="1:17" s="16" customFormat="1" ht="18">
      <c r="A84" s="100">
        <v>41061</v>
      </c>
      <c r="B84" s="59">
        <v>80.14994808216714</v>
      </c>
      <c r="C84" s="59">
        <v>22.756257483921992</v>
      </c>
      <c r="D84" s="59">
        <v>118.6683565908414</v>
      </c>
      <c r="E84" s="59">
        <v>3.1533683168213593</v>
      </c>
      <c r="F84" s="59">
        <v>3.664284942563709</v>
      </c>
      <c r="G84" s="59">
        <v>11.344388853442181</v>
      </c>
      <c r="H84" s="59"/>
      <c r="I84" s="59"/>
      <c r="J84" s="59">
        <v>0.11213341347543108</v>
      </c>
      <c r="K84" s="59">
        <v>0</v>
      </c>
      <c r="L84" s="59">
        <v>0.15828475455945906</v>
      </c>
      <c r="M84" s="59">
        <v>130.17103019884303</v>
      </c>
      <c r="N84" s="14"/>
      <c r="O84" s="14"/>
      <c r="P84" s="14"/>
      <c r="Q84" s="15"/>
    </row>
    <row r="85" spans="1:17" s="16" customFormat="1" ht="18">
      <c r="A85" s="100">
        <v>41091</v>
      </c>
      <c r="B85" s="59">
        <v>84.03375469309957</v>
      </c>
      <c r="C85" s="59">
        <v>45.437493689634636</v>
      </c>
      <c r="D85" s="59">
        <v>149.73512919725408</v>
      </c>
      <c r="E85" s="59">
        <v>2.5374672875840463</v>
      </c>
      <c r="F85" s="59">
        <v>5.231326468202437</v>
      </c>
      <c r="G85" s="59">
        <v>11.461022076239002</v>
      </c>
      <c r="H85" s="59"/>
      <c r="I85" s="59"/>
      <c r="J85" s="59">
        <v>0.4381910371286653</v>
      </c>
      <c r="K85" s="59">
        <v>0</v>
      </c>
      <c r="L85" s="59">
        <v>0.48244810675028915</v>
      </c>
      <c r="M85" s="59">
        <v>161.67859938024338</v>
      </c>
      <c r="N85" s="14"/>
      <c r="O85" s="14"/>
      <c r="P85" s="14"/>
      <c r="Q85" s="15"/>
    </row>
    <row r="86" spans="1:17" s="16" customFormat="1" ht="18">
      <c r="A86" s="100">
        <v>41122</v>
      </c>
      <c r="B86" s="59">
        <v>93.82284813107772</v>
      </c>
      <c r="C86" s="59">
        <v>49.205097724430864</v>
      </c>
      <c r="D86" s="59">
        <v>164.52039046863206</v>
      </c>
      <c r="E86" s="59">
        <v>2.496360851679541</v>
      </c>
      <c r="F86" s="59">
        <v>5.319331231876756</v>
      </c>
      <c r="G86" s="59">
        <v>10.849276730847382</v>
      </c>
      <c r="H86" s="59"/>
      <c r="I86" s="59"/>
      <c r="J86" s="59">
        <v>0.39385922249884375</v>
      </c>
      <c r="K86" s="59">
        <v>0</v>
      </c>
      <c r="L86" s="59">
        <v>0.4862111065230661</v>
      </c>
      <c r="M86" s="59">
        <v>175.85587830600252</v>
      </c>
      <c r="N86" s="14"/>
      <c r="O86" s="14"/>
      <c r="P86" s="14"/>
      <c r="Q86" s="15"/>
    </row>
    <row r="87" spans="1:17" s="16" customFormat="1" ht="18">
      <c r="A87" s="100">
        <v>41153</v>
      </c>
      <c r="B87" s="59">
        <v>75.83213568395823</v>
      </c>
      <c r="C87" s="59">
        <v>45.92719951353651</v>
      </c>
      <c r="D87" s="59">
        <v>143.0516733319928</v>
      </c>
      <c r="E87" s="59">
        <v>1.677190839851624</v>
      </c>
      <c r="F87" s="59">
        <v>5.481245622393709</v>
      </c>
      <c r="G87" s="59">
        <v>10.42687351332406</v>
      </c>
      <c r="H87" s="59"/>
      <c r="I87" s="59"/>
      <c r="J87" s="59">
        <v>0.058519763280043664</v>
      </c>
      <c r="K87" s="59">
        <v>0</v>
      </c>
      <c r="L87" s="59">
        <v>0.09163261247999126</v>
      </c>
      <c r="M87" s="59">
        <v>153.57017945779685</v>
      </c>
      <c r="N87" s="14"/>
      <c r="O87" s="14"/>
      <c r="P87" s="14"/>
      <c r="Q87" s="15"/>
    </row>
    <row r="88" spans="1:17" s="16" customFormat="1" ht="18">
      <c r="A88" s="100">
        <v>41183</v>
      </c>
      <c r="B88" s="59">
        <v>69.7745490584621</v>
      </c>
      <c r="C88" s="59">
        <v>50.07995215772235</v>
      </c>
      <c r="D88" s="59">
        <v>141.90173956658788</v>
      </c>
      <c r="E88" s="59">
        <v>2.3155196521827777</v>
      </c>
      <c r="F88" s="59">
        <v>6.323040734817483</v>
      </c>
      <c r="G88" s="59">
        <v>11.45204604027954</v>
      </c>
      <c r="H88" s="59"/>
      <c r="I88" s="59"/>
      <c r="J88" s="59">
        <v>0.1205754639183981</v>
      </c>
      <c r="K88" s="59">
        <v>0</v>
      </c>
      <c r="L88" s="59">
        <v>0.1321132991894051</v>
      </c>
      <c r="M88" s="59">
        <v>153.0429568853921</v>
      </c>
      <c r="N88" s="14"/>
      <c r="O88" s="14"/>
      <c r="P88" s="14"/>
      <c r="Q88" s="15"/>
    </row>
    <row r="89" spans="1:17" s="16" customFormat="1" ht="18">
      <c r="A89" s="100">
        <v>41214</v>
      </c>
      <c r="B89" s="59">
        <v>64.60997045846104</v>
      </c>
      <c r="C89" s="59">
        <v>46.22728462637383</v>
      </c>
      <c r="D89" s="59">
        <v>134.78412335033977</v>
      </c>
      <c r="E89" s="59">
        <v>1.7290824559899536</v>
      </c>
      <c r="F89" s="59">
        <v>5.337761578741659</v>
      </c>
      <c r="G89" s="59">
        <v>8.93544569763191</v>
      </c>
      <c r="H89" s="59"/>
      <c r="I89" s="59"/>
      <c r="J89" s="59">
        <v>0.13003409635187949</v>
      </c>
      <c r="K89" s="59">
        <v>0</v>
      </c>
      <c r="L89" s="59">
        <v>0.1693955812849524</v>
      </c>
      <c r="M89" s="59">
        <v>143.88896462925663</v>
      </c>
      <c r="N89" s="14"/>
      <c r="O89" s="14"/>
      <c r="P89" s="14"/>
      <c r="Q89" s="15"/>
    </row>
    <row r="90" spans="1:17" s="16" customFormat="1" ht="18">
      <c r="A90" s="100">
        <v>41244</v>
      </c>
      <c r="B90" s="59">
        <v>70.93508239890586</v>
      </c>
      <c r="C90" s="59">
        <v>14.086869460298722</v>
      </c>
      <c r="D90" s="59">
        <v>91.64370868767828</v>
      </c>
      <c r="E90" s="59">
        <v>2.2422997479182403</v>
      </c>
      <c r="F90" s="59">
        <v>3.66842050476645</v>
      </c>
      <c r="G90" s="59">
        <v>7.858094906961867</v>
      </c>
      <c r="H90" s="59"/>
      <c r="I90" s="59"/>
      <c r="J90" s="59">
        <v>0.1253047801351388</v>
      </c>
      <c r="K90" s="59">
        <v>0</v>
      </c>
      <c r="L90" s="59">
        <v>0.15075444023717877</v>
      </c>
      <c r="M90" s="59">
        <v>99.65255803487733</v>
      </c>
      <c r="N90" s="14"/>
      <c r="O90" s="14"/>
      <c r="P90" s="14"/>
      <c r="Q90" s="15"/>
    </row>
    <row r="91" spans="1:17" s="16" customFormat="1" ht="18">
      <c r="A91" s="100">
        <v>41275</v>
      </c>
      <c r="B91" s="59">
        <v>79.7406451052204</v>
      </c>
      <c r="C91" s="59">
        <v>0</v>
      </c>
      <c r="D91" s="59">
        <v>84.12309059079814</v>
      </c>
      <c r="E91" s="59">
        <v>2.115122038386862</v>
      </c>
      <c r="F91" s="59">
        <v>6.495787446193754</v>
      </c>
      <c r="G91" s="59">
        <v>11.164160180629487</v>
      </c>
      <c r="H91" s="59"/>
      <c r="I91" s="59"/>
      <c r="J91" s="59">
        <v>0.02903888555512741</v>
      </c>
      <c r="K91" s="59">
        <v>0</v>
      </c>
      <c r="L91" s="59">
        <v>0.06704731944362594</v>
      </c>
      <c r="M91" s="59">
        <v>95.35429809087127</v>
      </c>
      <c r="N91" s="14"/>
      <c r="O91" s="14"/>
      <c r="P91" s="14"/>
      <c r="Q91" s="15"/>
    </row>
    <row r="92" spans="1:17" s="16" customFormat="1" ht="18">
      <c r="A92" s="100">
        <v>41306</v>
      </c>
      <c r="B92" s="59">
        <v>69.11632102329841</v>
      </c>
      <c r="C92" s="59">
        <v>0</v>
      </c>
      <c r="D92" s="59">
        <v>83.26993251020988</v>
      </c>
      <c r="E92" s="59">
        <v>1.8343260983396894</v>
      </c>
      <c r="F92" s="59">
        <v>4.868714670042417</v>
      </c>
      <c r="G92" s="59">
        <v>8.652956160244173</v>
      </c>
      <c r="H92" s="59"/>
      <c r="I92" s="59"/>
      <c r="J92" s="59">
        <v>0.17608968044387757</v>
      </c>
      <c r="K92" s="59">
        <v>0</v>
      </c>
      <c r="L92" s="59">
        <v>0.21363069669879586</v>
      </c>
      <c r="M92" s="59">
        <v>92.17937444710843</v>
      </c>
      <c r="N92" s="14"/>
      <c r="O92" s="14"/>
      <c r="P92" s="14"/>
      <c r="Q92" s="15"/>
    </row>
    <row r="93" spans="1:17" s="16" customFormat="1" ht="18">
      <c r="A93" s="100">
        <v>41334</v>
      </c>
      <c r="B93" s="59">
        <v>71.13554395881937</v>
      </c>
      <c r="C93" s="59">
        <v>0</v>
      </c>
      <c r="D93" s="59">
        <v>90.13246221251642</v>
      </c>
      <c r="E93" s="59">
        <v>1.960387164450911</v>
      </c>
      <c r="F93" s="59">
        <v>4.5901203831709</v>
      </c>
      <c r="G93" s="59">
        <v>8.746235273670484</v>
      </c>
      <c r="H93" s="59"/>
      <c r="I93" s="59"/>
      <c r="J93" s="59">
        <v>0.8844705309644665</v>
      </c>
      <c r="K93" s="59">
        <v>0</v>
      </c>
      <c r="L93" s="59">
        <v>0.17608968044387757</v>
      </c>
      <c r="M93" s="59">
        <v>99.8164782283076</v>
      </c>
      <c r="N93" s="14"/>
      <c r="O93" s="14"/>
      <c r="P93" s="14"/>
      <c r="Q93" s="15"/>
    </row>
    <row r="94" spans="1:17" s="16" customFormat="1" ht="18">
      <c r="A94" s="100">
        <v>41365</v>
      </c>
      <c r="B94" s="59">
        <v>71.40534736079572</v>
      </c>
      <c r="C94" s="59">
        <v>0</v>
      </c>
      <c r="D94" s="59">
        <v>81.59101654693262</v>
      </c>
      <c r="E94" s="59">
        <v>2.302718132973128</v>
      </c>
      <c r="F94" s="59">
        <v>5.808086233555956</v>
      </c>
      <c r="G94" s="59">
        <v>10.994692613924348</v>
      </c>
      <c r="H94" s="59"/>
      <c r="I94" s="59"/>
      <c r="J94" s="59">
        <v>0.43553908410993225</v>
      </c>
      <c r="K94" s="59">
        <v>0</v>
      </c>
      <c r="L94" s="59">
        <v>0.48661061081059437</v>
      </c>
      <c r="M94" s="59">
        <v>93.07231977166757</v>
      </c>
      <c r="N94" s="14"/>
      <c r="O94" s="14"/>
      <c r="P94" s="14"/>
      <c r="Q94" s="15"/>
    </row>
    <row r="95" spans="1:17" s="16" customFormat="1" ht="18">
      <c r="A95" s="100">
        <v>41395</v>
      </c>
      <c r="B95" s="59">
        <v>83.0397531881503</v>
      </c>
      <c r="C95" s="59">
        <v>5.243810131214483</v>
      </c>
      <c r="D95" s="59">
        <v>104.06315916100742</v>
      </c>
      <c r="E95" s="59">
        <v>2.2332469601905443</v>
      </c>
      <c r="F95" s="59">
        <v>5.992127307913504</v>
      </c>
      <c r="G95" s="59">
        <v>11.145552230075712</v>
      </c>
      <c r="H95" s="59"/>
      <c r="I95" s="59"/>
      <c r="J95" s="59">
        <v>0.0667915197458081</v>
      </c>
      <c r="K95" s="59">
        <v>0</v>
      </c>
      <c r="L95" s="59">
        <v>0.13141077496893788</v>
      </c>
      <c r="M95" s="59">
        <v>115.34012216605208</v>
      </c>
      <c r="N95" s="14"/>
      <c r="O95" s="14"/>
      <c r="P95" s="14"/>
      <c r="Q95" s="15"/>
    </row>
    <row r="96" spans="1:17" s="16" customFormat="1" ht="18">
      <c r="A96" s="100">
        <v>41426</v>
      </c>
      <c r="B96" s="59">
        <v>78.29268905549635</v>
      </c>
      <c r="C96" s="59">
        <v>47.089733966418116</v>
      </c>
      <c r="D96" s="59">
        <v>146.12226218547545</v>
      </c>
      <c r="E96" s="59">
        <v>1.9012449433047731</v>
      </c>
      <c r="F96" s="59">
        <v>5.5006342788449025</v>
      </c>
      <c r="G96" s="59">
        <v>10.134191755232088</v>
      </c>
      <c r="H96" s="59"/>
      <c r="I96" s="59"/>
      <c r="J96" s="59">
        <v>0.5701698990276157</v>
      </c>
      <c r="K96" s="59">
        <v>0</v>
      </c>
      <c r="L96" s="59">
        <v>0.6081537319880311</v>
      </c>
      <c r="M96" s="59">
        <v>156.8646076726955</v>
      </c>
      <c r="N96" s="14"/>
      <c r="O96" s="14"/>
      <c r="P96" s="14"/>
      <c r="Q96" s="15"/>
    </row>
    <row r="97" spans="1:17" s="16" customFormat="1" ht="18">
      <c r="A97" s="100">
        <v>41456</v>
      </c>
      <c r="B97" s="59">
        <v>91.93868560002444</v>
      </c>
      <c r="C97" s="59">
        <v>55.11405714118635</v>
      </c>
      <c r="D97" s="59">
        <v>172.67828954494058</v>
      </c>
      <c r="E97" s="59">
        <v>2.6639123992715583</v>
      </c>
      <c r="F97" s="59">
        <v>8.81121171648787</v>
      </c>
      <c r="G97" s="59">
        <v>13.206414560133133</v>
      </c>
      <c r="H97" s="59"/>
      <c r="I97" s="59"/>
      <c r="J97" s="59">
        <v>0.1367965765496489</v>
      </c>
      <c r="K97" s="59">
        <v>0</v>
      </c>
      <c r="L97" s="59">
        <v>0.17519862528747818</v>
      </c>
      <c r="M97" s="59">
        <v>186.0599027303612</v>
      </c>
      <c r="N97" s="14"/>
      <c r="O97" s="14"/>
      <c r="P97" s="14"/>
      <c r="Q97" s="15"/>
    </row>
    <row r="98" spans="1:17" s="16" customFormat="1" ht="18">
      <c r="A98" s="100">
        <v>41487</v>
      </c>
      <c r="B98" s="59">
        <v>90.12706466220729</v>
      </c>
      <c r="C98" s="59">
        <v>50.04037400307649</v>
      </c>
      <c r="D98" s="59">
        <v>161.61583561256407</v>
      </c>
      <c r="E98" s="59">
        <v>2.719983851012265</v>
      </c>
      <c r="F98" s="59">
        <v>7.388931980616247</v>
      </c>
      <c r="G98" s="59">
        <v>11.174075553640055</v>
      </c>
      <c r="H98" s="59"/>
      <c r="I98" s="59"/>
      <c r="J98" s="59">
        <v>0.2096368861308513</v>
      </c>
      <c r="K98" s="59">
        <v>0</v>
      </c>
      <c r="L98" s="59">
        <v>0.32095608570719814</v>
      </c>
      <c r="M98" s="59">
        <v>173.11086725191132</v>
      </c>
      <c r="N98" s="14"/>
      <c r="O98" s="14"/>
      <c r="P98" s="14"/>
      <c r="Q98" s="15"/>
    </row>
    <row r="99" spans="1:17" s="16" customFormat="1" ht="18">
      <c r="A99" s="100">
        <v>41518</v>
      </c>
      <c r="B99" s="59">
        <v>84.15025810777422</v>
      </c>
      <c r="C99" s="59">
        <v>49.50045708745973</v>
      </c>
      <c r="D99" s="59">
        <v>158.28454674609418</v>
      </c>
      <c r="E99" s="59">
        <v>2.636076074011945</v>
      </c>
      <c r="F99" s="59">
        <v>7.309112777991491</v>
      </c>
      <c r="G99" s="59">
        <v>11.884880276299578</v>
      </c>
      <c r="H99" s="59"/>
      <c r="I99" s="59"/>
      <c r="J99" s="59">
        <v>0.22859835021479288</v>
      </c>
      <c r="K99" s="59">
        <v>0</v>
      </c>
      <c r="L99" s="59">
        <v>0.3543582945759609</v>
      </c>
      <c r="M99" s="59">
        <v>170.5237853169697</v>
      </c>
      <c r="N99" s="14"/>
      <c r="O99" s="14"/>
      <c r="P99" s="14"/>
      <c r="Q99" s="15"/>
    </row>
    <row r="100" spans="1:17" s="16" customFormat="1" ht="18">
      <c r="A100" s="100">
        <v>41548</v>
      </c>
      <c r="B100" s="59">
        <v>80.98627694026008</v>
      </c>
      <c r="C100" s="59">
        <v>44.41141526247237</v>
      </c>
      <c r="D100" s="59">
        <v>145.50113469441487</v>
      </c>
      <c r="E100" s="59">
        <v>2.6839322205900746</v>
      </c>
      <c r="F100" s="59">
        <v>8.1116856480621</v>
      </c>
      <c r="G100" s="59">
        <v>12.8947613156127</v>
      </c>
      <c r="H100" s="59"/>
      <c r="I100" s="59"/>
      <c r="J100" s="59">
        <v>0.125759944361168</v>
      </c>
      <c r="K100" s="59">
        <v>0</v>
      </c>
      <c r="L100" s="59">
        <v>0.10469928055967836</v>
      </c>
      <c r="M100" s="59">
        <v>158.50059529058723</v>
      </c>
      <c r="N100" s="14"/>
      <c r="O100" s="14"/>
      <c r="P100" s="14"/>
      <c r="Q100" s="15"/>
    </row>
    <row r="101" spans="1:17" s="16" customFormat="1" ht="18">
      <c r="A101" s="100">
        <v>41579</v>
      </c>
      <c r="B101" s="59">
        <v>57.16763407740032</v>
      </c>
      <c r="C101" s="59">
        <v>45.43926584581281</v>
      </c>
      <c r="D101" s="59">
        <v>142.849507414326</v>
      </c>
      <c r="E101" s="59">
        <v>2.725806348845938</v>
      </c>
      <c r="F101" s="59">
        <v>7.7013180888519495</v>
      </c>
      <c r="G101" s="59">
        <v>12.445965122542017</v>
      </c>
      <c r="H101" s="59"/>
      <c r="I101" s="59"/>
      <c r="J101" s="59">
        <v>0.48252285175848686</v>
      </c>
      <c r="K101" s="59">
        <v>0</v>
      </c>
      <c r="L101" s="59">
        <v>0.4876644457278695</v>
      </c>
      <c r="M101" s="59">
        <v>130.16751460560658</v>
      </c>
      <c r="N101" s="14"/>
      <c r="O101" s="14"/>
      <c r="P101" s="14"/>
      <c r="Q101" s="15"/>
    </row>
    <row r="102" spans="1:17" s="16" customFormat="1" ht="18">
      <c r="A102" s="100">
        <v>41609</v>
      </c>
      <c r="B102" s="59">
        <v>68.90396253518915</v>
      </c>
      <c r="C102" s="59">
        <v>8.21571604201093</v>
      </c>
      <c r="D102" s="59">
        <v>88.1328858732454</v>
      </c>
      <c r="E102" s="59">
        <v>2.769674483209223</v>
      </c>
      <c r="F102" s="59">
        <v>6.513293708814733</v>
      </c>
      <c r="G102" s="59">
        <v>11.482167564277987</v>
      </c>
      <c r="H102" s="59"/>
      <c r="I102" s="59"/>
      <c r="J102" s="59">
        <v>1.1604946409976031</v>
      </c>
      <c r="K102" s="59">
        <v>0</v>
      </c>
      <c r="L102" s="59">
        <v>1.1624135133880904</v>
      </c>
      <c r="M102" s="59">
        <f>D102+G102+L102</f>
        <v>100.77746695091147</v>
      </c>
      <c r="N102" s="14"/>
      <c r="O102" s="14"/>
      <c r="P102" s="14"/>
      <c r="Q102" s="15"/>
    </row>
    <row r="103" spans="1:17" s="16" customFormat="1" ht="18">
      <c r="A103" s="100">
        <v>41640</v>
      </c>
      <c r="B103" s="59">
        <v>81.20160508996702</v>
      </c>
      <c r="C103" s="59">
        <v>0</v>
      </c>
      <c r="D103" s="59">
        <v>88.82007322625972</v>
      </c>
      <c r="E103" s="59">
        <v>2.683045861744855</v>
      </c>
      <c r="F103" s="59">
        <v>9.190052031153817</v>
      </c>
      <c r="G103" s="59">
        <v>14.918754716669776</v>
      </c>
      <c r="H103" s="59"/>
      <c r="I103" s="59"/>
      <c r="J103" s="59">
        <v>0.4847328126074311</v>
      </c>
      <c r="K103" s="59">
        <v>0</v>
      </c>
      <c r="L103" s="59">
        <v>0.4982879239812581</v>
      </c>
      <c r="M103" s="59">
        <f aca="true" t="shared" si="5" ref="M103:M111">D103+G103+L103</f>
        <v>104.23711586691076</v>
      </c>
      <c r="N103" s="14"/>
      <c r="O103" s="14"/>
      <c r="P103" s="14"/>
      <c r="Q103" s="15"/>
    </row>
    <row r="104" spans="1:17" s="16" customFormat="1" ht="18">
      <c r="A104" s="100">
        <v>41671</v>
      </c>
      <c r="B104" s="59">
        <v>63.61548378922694</v>
      </c>
      <c r="C104" s="59">
        <v>0</v>
      </c>
      <c r="D104" s="59">
        <v>74.73757341950208</v>
      </c>
      <c r="E104" s="59">
        <v>1.9268816006670435</v>
      </c>
      <c r="F104" s="59">
        <v>6.373705649968852</v>
      </c>
      <c r="G104" s="59">
        <v>10.540046875752891</v>
      </c>
      <c r="H104" s="59"/>
      <c r="I104" s="59"/>
      <c r="J104" s="59">
        <v>0.2858363362024489</v>
      </c>
      <c r="K104" s="59">
        <v>0</v>
      </c>
      <c r="L104" s="59">
        <v>0.29233098121640594</v>
      </c>
      <c r="M104" s="59">
        <f t="shared" si="5"/>
        <v>85.56995127647139</v>
      </c>
      <c r="N104" s="14"/>
      <c r="O104" s="14"/>
      <c r="P104" s="14"/>
      <c r="Q104" s="15"/>
    </row>
    <row r="105" spans="1:17" s="16" customFormat="1" ht="18">
      <c r="A105" s="100">
        <v>41699</v>
      </c>
      <c r="B105" s="59">
        <v>69.07367409892753</v>
      </c>
      <c r="C105" s="59">
        <v>0</v>
      </c>
      <c r="D105" s="59">
        <v>75.58833280722305</v>
      </c>
      <c r="E105" s="59">
        <v>2.499801708618508</v>
      </c>
      <c r="F105" s="59">
        <v>14.150902882834213</v>
      </c>
      <c r="G105" s="59">
        <v>14.150902882834213</v>
      </c>
      <c r="H105" s="59"/>
      <c r="I105" s="59"/>
      <c r="J105" s="59">
        <v>0.5947446636678758</v>
      </c>
      <c r="K105" s="59">
        <v>0</v>
      </c>
      <c r="L105" s="59">
        <v>0.6617083899102661</v>
      </c>
      <c r="M105" s="59">
        <f t="shared" si="5"/>
        <v>90.40094407996753</v>
      </c>
      <c r="N105" s="14"/>
      <c r="O105" s="14"/>
      <c r="P105" s="14"/>
      <c r="Q105" s="15"/>
    </row>
    <row r="106" spans="1:17" s="16" customFormat="1" ht="18">
      <c r="A106" s="100">
        <v>41730</v>
      </c>
      <c r="B106" s="59">
        <v>73.43799593164351</v>
      </c>
      <c r="C106" s="59">
        <v>0</v>
      </c>
      <c r="D106" s="59">
        <v>84.02187277217861</v>
      </c>
      <c r="E106" s="59">
        <v>2.8671295377033683</v>
      </c>
      <c r="F106" s="59">
        <v>7.875085856275514</v>
      </c>
      <c r="G106" s="59">
        <v>16.33660233484702</v>
      </c>
      <c r="H106" s="59"/>
      <c r="I106" s="59"/>
      <c r="J106" s="59">
        <v>0</v>
      </c>
      <c r="K106" s="59">
        <v>0</v>
      </c>
      <c r="L106" s="59">
        <v>0.055598097467965485</v>
      </c>
      <c r="M106" s="59">
        <f t="shared" si="5"/>
        <v>100.41407320449359</v>
      </c>
      <c r="N106" s="14"/>
      <c r="O106" s="14"/>
      <c r="P106" s="14"/>
      <c r="Q106" s="15"/>
    </row>
    <row r="107" spans="1:17" s="16" customFormat="1" ht="18">
      <c r="A107" s="100">
        <v>41760</v>
      </c>
      <c r="B107" s="59">
        <v>85.9693607437435</v>
      </c>
      <c r="C107" s="59">
        <v>0</v>
      </c>
      <c r="D107" s="59">
        <v>106.27928119504455</v>
      </c>
      <c r="E107" s="59">
        <v>1.605592541113886</v>
      </c>
      <c r="F107" s="59">
        <v>8.159179014820744</v>
      </c>
      <c r="G107" s="59">
        <v>16.513617176966</v>
      </c>
      <c r="H107" s="59"/>
      <c r="I107" s="59"/>
      <c r="J107" s="59">
        <v>1.1702184687329575</v>
      </c>
      <c r="K107" s="59">
        <v>0</v>
      </c>
      <c r="L107" s="59">
        <v>1.2314993805881354</v>
      </c>
      <c r="M107" s="59">
        <f t="shared" si="5"/>
        <v>124.02439775259867</v>
      </c>
      <c r="N107" s="14"/>
      <c r="O107" s="14"/>
      <c r="P107" s="14"/>
      <c r="Q107" s="15"/>
    </row>
    <row r="108" spans="1:17" s="16" customFormat="1" ht="18">
      <c r="A108" s="100">
        <v>41791</v>
      </c>
      <c r="B108" s="59">
        <v>82.21153622814805</v>
      </c>
      <c r="C108" s="59">
        <v>31.897039050939323</v>
      </c>
      <c r="D108" s="59">
        <v>135.27235521278482</v>
      </c>
      <c r="E108" s="59">
        <v>2.8881423740633814</v>
      </c>
      <c r="F108" s="59">
        <v>6.658226625293675</v>
      </c>
      <c r="G108" s="59">
        <v>15.236266984783999</v>
      </c>
      <c r="H108" s="59"/>
      <c r="I108" s="59"/>
      <c r="J108" s="59">
        <v>0.9158519750194748</v>
      </c>
      <c r="K108" s="59">
        <v>0</v>
      </c>
      <c r="L108" s="59">
        <v>0.9613636919733404</v>
      </c>
      <c r="M108" s="59">
        <f t="shared" si="5"/>
        <v>151.46998588954216</v>
      </c>
      <c r="N108" s="14"/>
      <c r="O108" s="14"/>
      <c r="P108" s="14"/>
      <c r="Q108" s="15"/>
    </row>
    <row r="109" spans="1:17" s="16" customFormat="1" ht="18">
      <c r="A109" s="100">
        <v>41821</v>
      </c>
      <c r="B109" s="59">
        <v>96.32957176611026</v>
      </c>
      <c r="C109" s="59">
        <v>49.16197525742864</v>
      </c>
      <c r="D109" s="59">
        <v>166.14586251963874</v>
      </c>
      <c r="E109" s="59">
        <v>2.8964414274824724</v>
      </c>
      <c r="F109" s="59">
        <v>6.1272489595804265</v>
      </c>
      <c r="G109" s="59">
        <v>14.028475333114946</v>
      </c>
      <c r="H109" s="59"/>
      <c r="I109" s="59"/>
      <c r="J109" s="59">
        <v>0.1168185304751929</v>
      </c>
      <c r="K109" s="59">
        <v>0</v>
      </c>
      <c r="L109" s="59">
        <v>0.13839354440413348</v>
      </c>
      <c r="M109" s="59">
        <f t="shared" si="5"/>
        <v>180.31273139715782</v>
      </c>
      <c r="N109" s="14"/>
      <c r="O109" s="14"/>
      <c r="P109" s="14"/>
      <c r="Q109" s="15"/>
    </row>
    <row r="110" spans="1:17" s="16" customFormat="1" ht="18">
      <c r="A110" s="100">
        <v>41852</v>
      </c>
      <c r="B110" s="59">
        <v>100.03527572593292</v>
      </c>
      <c r="C110" s="59">
        <v>53.46949620784162</v>
      </c>
      <c r="D110" s="59">
        <v>166.1326584689563</v>
      </c>
      <c r="E110" s="59">
        <v>2.7830183720800914</v>
      </c>
      <c r="F110" s="59">
        <v>8.252910819117893</v>
      </c>
      <c r="G110" s="59">
        <v>16.37405202108166</v>
      </c>
      <c r="H110" s="59"/>
      <c r="I110" s="59"/>
      <c r="J110" s="59">
        <v>0.21145789387038133</v>
      </c>
      <c r="K110" s="59">
        <v>0</v>
      </c>
      <c r="L110" s="59">
        <v>0.28222344753874484</v>
      </c>
      <c r="M110" s="59">
        <f t="shared" si="5"/>
        <v>182.7889339375767</v>
      </c>
      <c r="N110" s="14"/>
      <c r="O110" s="14"/>
      <c r="P110" s="14"/>
      <c r="Q110" s="15"/>
    </row>
    <row r="111" spans="1:17" s="16" customFormat="1" ht="18">
      <c r="A111" s="100">
        <v>41883</v>
      </c>
      <c r="B111" s="59">
        <v>71.20572554512974</v>
      </c>
      <c r="C111" s="59">
        <v>51.73691818431429</v>
      </c>
      <c r="D111" s="59">
        <v>139.38113614041623</v>
      </c>
      <c r="E111" s="59">
        <v>2.860402558699369</v>
      </c>
      <c r="F111" s="59">
        <v>7.931546262734449</v>
      </c>
      <c r="G111" s="59">
        <v>15.873788629631417</v>
      </c>
      <c r="H111" s="59"/>
      <c r="I111" s="59"/>
      <c r="J111" s="59">
        <v>0.1963492755304891</v>
      </c>
      <c r="K111" s="59">
        <v>0</v>
      </c>
      <c r="L111" s="59">
        <v>0.2507660364319007</v>
      </c>
      <c r="M111" s="59">
        <f t="shared" si="5"/>
        <v>155.50569080647955</v>
      </c>
      <c r="N111" s="14"/>
      <c r="O111" s="14"/>
      <c r="P111" s="14"/>
      <c r="Q111" s="15"/>
    </row>
    <row r="112" spans="1:17" s="16" customFormat="1" ht="18">
      <c r="A112" s="100">
        <v>41913</v>
      </c>
      <c r="B112" s="59">
        <v>80.3584733110284</v>
      </c>
      <c r="C112" s="59">
        <v>48.34560197801686</v>
      </c>
      <c r="D112" s="59">
        <v>144.23060042764047</v>
      </c>
      <c r="E112" s="59">
        <v>2.6934117256247596</v>
      </c>
      <c r="F112" s="59">
        <v>7.007941173604874</v>
      </c>
      <c r="G112" s="59">
        <v>12.335199042956154</v>
      </c>
      <c r="H112" s="59"/>
      <c r="I112" s="59"/>
      <c r="J112" s="59">
        <v>0.02294381353373917</v>
      </c>
      <c r="K112" s="59">
        <v>0</v>
      </c>
      <c r="L112" s="59">
        <v>0.060745845635619904</v>
      </c>
      <c r="M112" s="59">
        <v>156.62654531623224</v>
      </c>
      <c r="N112" s="14"/>
      <c r="O112" s="14"/>
      <c r="P112" s="14"/>
      <c r="Q112" s="15"/>
    </row>
    <row r="113" spans="1:17" s="16" customFormat="1" ht="18">
      <c r="A113" s="100">
        <v>41944</v>
      </c>
      <c r="B113" s="59">
        <v>72.531876195532</v>
      </c>
      <c r="C113" s="59">
        <v>19.908402505597664</v>
      </c>
      <c r="D113" s="59">
        <v>108.95811259361419</v>
      </c>
      <c r="E113" s="59">
        <v>2.216593021181355</v>
      </c>
      <c r="F113" s="59">
        <v>6.014099977713443</v>
      </c>
      <c r="G113" s="59">
        <v>11.346296545212818</v>
      </c>
      <c r="H113" s="59"/>
      <c r="I113" s="59"/>
      <c r="J113" s="59">
        <v>0.04381733574418738</v>
      </c>
      <c r="K113" s="59">
        <v>0</v>
      </c>
      <c r="L113" s="59">
        <v>0.08712677761604751</v>
      </c>
      <c r="M113" s="59">
        <v>120.391535916443</v>
      </c>
      <c r="N113" s="14"/>
      <c r="O113" s="14"/>
      <c r="P113" s="14"/>
      <c r="Q113" s="15"/>
    </row>
    <row r="114" spans="1:17" s="16" customFormat="1" ht="18">
      <c r="A114" s="100">
        <v>41974</v>
      </c>
      <c r="B114" s="59">
        <v>86.64995177935299</v>
      </c>
      <c r="C114" s="59">
        <v>0</v>
      </c>
      <c r="D114" s="59">
        <v>107.44747225520818</v>
      </c>
      <c r="E114" s="59">
        <v>3.400478195651822</v>
      </c>
      <c r="F114" s="59">
        <v>5.945512391608957</v>
      </c>
      <c r="G114" s="59">
        <v>10.96992100550204</v>
      </c>
      <c r="H114" s="59"/>
      <c r="I114" s="59"/>
      <c r="J114" s="59">
        <v>0.18625550034902116</v>
      </c>
      <c r="K114" s="59">
        <v>0</v>
      </c>
      <c r="L114" s="59">
        <v>0.21462037042891682</v>
      </c>
      <c r="M114" s="59">
        <f>D114+G114+L114</f>
        <v>118.63201363113915</v>
      </c>
      <c r="N114" s="14"/>
      <c r="O114" s="14"/>
      <c r="P114" s="14"/>
      <c r="Q114" s="15"/>
    </row>
    <row r="115" spans="1:17" s="16" customFormat="1" ht="18">
      <c r="A115" s="100">
        <v>42005</v>
      </c>
      <c r="B115" s="59">
        <v>78.18154090387226</v>
      </c>
      <c r="C115" s="59">
        <v>0</v>
      </c>
      <c r="D115" s="59">
        <v>99.95600254758516</v>
      </c>
      <c r="E115" s="59">
        <v>2.5204835399646894</v>
      </c>
      <c r="F115" s="59">
        <v>6.477391324671218</v>
      </c>
      <c r="G115" s="59">
        <v>12.411315238618961</v>
      </c>
      <c r="H115" s="59"/>
      <c r="I115" s="59"/>
      <c r="J115" s="59">
        <v>0.03770193208298886</v>
      </c>
      <c r="K115" s="59">
        <v>0</v>
      </c>
      <c r="L115" s="59">
        <v>0.08055674880387201</v>
      </c>
      <c r="M115" s="59">
        <f aca="true" t="shared" si="6" ref="M115:M126">D115+G115+L115</f>
        <v>112.447874535008</v>
      </c>
      <c r="N115" s="14"/>
      <c r="O115" s="14"/>
      <c r="P115" s="14"/>
      <c r="Q115" s="15"/>
    </row>
    <row r="116" spans="1:17" s="16" customFormat="1" ht="18">
      <c r="A116" s="100">
        <v>42036</v>
      </c>
      <c r="B116" s="59">
        <v>70.7127958459537</v>
      </c>
      <c r="C116" s="59">
        <v>0</v>
      </c>
      <c r="D116" s="59">
        <v>88.10724919730106</v>
      </c>
      <c r="E116" s="59">
        <v>2.1584221601703866</v>
      </c>
      <c r="F116" s="59">
        <v>7.575214814898865</v>
      </c>
      <c r="G116" s="59">
        <v>13.550599622524793</v>
      </c>
      <c r="H116" s="59"/>
      <c r="I116" s="59"/>
      <c r="J116" s="59">
        <v>0.05339265411049301</v>
      </c>
      <c r="K116" s="59">
        <v>0</v>
      </c>
      <c r="L116" s="59">
        <v>0.07066250562487875</v>
      </c>
      <c r="M116" s="59">
        <f t="shared" si="6"/>
        <v>101.72851132545074</v>
      </c>
      <c r="N116" s="14"/>
      <c r="O116" s="14"/>
      <c r="P116" s="14"/>
      <c r="Q116" s="15"/>
    </row>
    <row r="117" spans="1:17" s="16" customFormat="1" ht="18">
      <c r="A117" s="100">
        <v>42064</v>
      </c>
      <c r="B117" s="59">
        <v>71.83179327343925</v>
      </c>
      <c r="C117" s="59">
        <v>0</v>
      </c>
      <c r="D117" s="59">
        <v>96.96845781753792</v>
      </c>
      <c r="E117" s="59">
        <v>2.6213842370124603</v>
      </c>
      <c r="F117" s="59">
        <v>8.081396220066855</v>
      </c>
      <c r="G117" s="59">
        <v>15.38084583432974</v>
      </c>
      <c r="H117" s="59"/>
      <c r="I117" s="59"/>
      <c r="J117" s="59">
        <v>0.08446470364664911</v>
      </c>
      <c r="K117" s="59">
        <v>0</v>
      </c>
      <c r="L117" s="59">
        <v>0.10173455516103486</v>
      </c>
      <c r="M117" s="59">
        <f t="shared" si="6"/>
        <v>112.4510382070287</v>
      </c>
      <c r="N117" s="14"/>
      <c r="O117" s="14"/>
      <c r="P117" s="14"/>
      <c r="Q117" s="15"/>
    </row>
    <row r="118" spans="1:17" s="16" customFormat="1" ht="18">
      <c r="A118" s="100">
        <v>42095</v>
      </c>
      <c r="B118" s="59">
        <v>76.46447233029212</v>
      </c>
      <c r="C118" s="59">
        <v>0</v>
      </c>
      <c r="D118" s="59">
        <v>98.67876409455623</v>
      </c>
      <c r="E118" s="59">
        <v>2.315746968879024</v>
      </c>
      <c r="F118" s="59">
        <v>7.552911300122706</v>
      </c>
      <c r="G118" s="59">
        <v>13.389205971154336</v>
      </c>
      <c r="H118" s="59"/>
      <c r="I118" s="59"/>
      <c r="J118" s="59">
        <v>0.09822568786085517</v>
      </c>
      <c r="K118" s="59">
        <v>0</v>
      </c>
      <c r="L118" s="59">
        <v>0.12059777185969049</v>
      </c>
      <c r="M118" s="59">
        <f t="shared" si="6"/>
        <v>112.18856783757026</v>
      </c>
      <c r="N118" s="14"/>
      <c r="O118" s="14"/>
      <c r="P118" s="14"/>
      <c r="Q118" s="15"/>
    </row>
    <row r="119" spans="1:17" s="69" customFormat="1" ht="18">
      <c r="A119" s="100">
        <v>42125</v>
      </c>
      <c r="B119" s="59">
        <v>59.84646384441424</v>
      </c>
      <c r="C119" s="59">
        <v>0</v>
      </c>
      <c r="D119" s="59">
        <v>76.37583727635405</v>
      </c>
      <c r="E119" s="59">
        <v>1.369882195798946</v>
      </c>
      <c r="F119" s="59">
        <v>8.351656636071883</v>
      </c>
      <c r="G119" s="59">
        <v>10.622058536877695</v>
      </c>
      <c r="H119" s="59"/>
      <c r="I119" s="59"/>
      <c r="J119" s="59">
        <v>1.724034657478386</v>
      </c>
      <c r="K119" s="59">
        <v>0</v>
      </c>
      <c r="L119" s="59">
        <v>1.7351050751158128</v>
      </c>
      <c r="M119" s="59">
        <f t="shared" si="6"/>
        <v>88.73300088834755</v>
      </c>
      <c r="N119" s="14"/>
      <c r="O119" s="14"/>
      <c r="P119" s="14"/>
      <c r="Q119" s="68"/>
    </row>
    <row r="120" spans="1:17" s="69" customFormat="1" ht="18">
      <c r="A120" s="100">
        <v>42156</v>
      </c>
      <c r="B120" s="59">
        <v>77.2263698658953</v>
      </c>
      <c r="C120" s="59">
        <v>10.678422410945611</v>
      </c>
      <c r="D120" s="59">
        <v>109.4740073596937</v>
      </c>
      <c r="E120" s="59">
        <v>1.8787183372682492</v>
      </c>
      <c r="F120" s="59">
        <v>7.798369751358747</v>
      </c>
      <c r="G120" s="59">
        <v>12.103608562973587</v>
      </c>
      <c r="H120" s="59"/>
      <c r="I120" s="59"/>
      <c r="J120" s="59">
        <v>0.9272553730000272</v>
      </c>
      <c r="K120" s="59">
        <v>0</v>
      </c>
      <c r="L120" s="59">
        <v>0.9477725470213915</v>
      </c>
      <c r="M120" s="59">
        <f t="shared" si="6"/>
        <v>122.52538846968868</v>
      </c>
      <c r="N120" s="14"/>
      <c r="O120" s="14"/>
      <c r="P120" s="14"/>
      <c r="Q120" s="68"/>
    </row>
    <row r="121" spans="1:17" s="69" customFormat="1" ht="18">
      <c r="A121" s="100">
        <v>42186</v>
      </c>
      <c r="B121" s="59">
        <v>86.09891675786476</v>
      </c>
      <c r="C121" s="59">
        <v>50.38771661399843</v>
      </c>
      <c r="D121" s="59">
        <v>161.73938229444408</v>
      </c>
      <c r="E121" s="59">
        <v>1.8787183372682492</v>
      </c>
      <c r="F121" s="59">
        <v>7.3291859412900315</v>
      </c>
      <c r="G121" s="59">
        <v>12.484128392763541</v>
      </c>
      <c r="H121" s="59"/>
      <c r="I121" s="59"/>
      <c r="J121" s="59">
        <v>0.910769065066903</v>
      </c>
      <c r="K121" s="59">
        <v>0</v>
      </c>
      <c r="L121" s="59">
        <v>0.9321718724992615</v>
      </c>
      <c r="M121" s="59">
        <f t="shared" si="6"/>
        <v>175.1556825597069</v>
      </c>
      <c r="N121" s="14"/>
      <c r="O121" s="14"/>
      <c r="P121" s="14"/>
      <c r="Q121" s="68"/>
    </row>
    <row r="122" spans="1:17" s="69" customFormat="1" ht="18">
      <c r="A122" s="100">
        <v>42217</v>
      </c>
      <c r="B122" s="59">
        <v>85.2684727257767</v>
      </c>
      <c r="C122" s="59">
        <v>52.265611444135956</v>
      </c>
      <c r="D122" s="59">
        <v>163.43274707280017</v>
      </c>
      <c r="E122" s="59">
        <v>2.1576004701336404</v>
      </c>
      <c r="F122" s="59">
        <v>8.950959493598134</v>
      </c>
      <c r="G122" s="59">
        <v>13.78680334965647</v>
      </c>
      <c r="H122" s="59"/>
      <c r="I122" s="59"/>
      <c r="J122" s="59">
        <v>0.35491971234044606</v>
      </c>
      <c r="K122" s="59">
        <v>0.021402807432358402</v>
      </c>
      <c r="L122" s="59">
        <v>0.36510449656687866</v>
      </c>
      <c r="M122" s="59">
        <f t="shared" si="6"/>
        <v>177.58465491902354</v>
      </c>
      <c r="N122" s="14"/>
      <c r="O122" s="14"/>
      <c r="P122" s="14"/>
      <c r="Q122" s="68"/>
    </row>
    <row r="123" spans="1:17" s="69" customFormat="1" ht="18">
      <c r="A123" s="100">
        <v>42248</v>
      </c>
      <c r="B123" s="59">
        <v>91.63342768402765</v>
      </c>
      <c r="C123" s="59">
        <v>52.416244719280684</v>
      </c>
      <c r="D123" s="59">
        <v>170.45633696417144</v>
      </c>
      <c r="E123" s="59">
        <v>2.3884403757709576</v>
      </c>
      <c r="F123" s="59">
        <v>9.573672485303762</v>
      </c>
      <c r="G123" s="59">
        <v>14.579542658528524</v>
      </c>
      <c r="H123" s="59"/>
      <c r="I123" s="59"/>
      <c r="J123" s="59">
        <v>2.387995294935196</v>
      </c>
      <c r="K123" s="59">
        <v>0.021402807432358402</v>
      </c>
      <c r="L123" s="59">
        <v>2.423937250864708</v>
      </c>
      <c r="M123" s="59">
        <f t="shared" si="6"/>
        <v>187.45981687356465</v>
      </c>
      <c r="N123" s="14"/>
      <c r="O123" s="14"/>
      <c r="P123" s="14"/>
      <c r="Q123" s="68"/>
    </row>
    <row r="124" spans="1:17" s="69" customFormat="1" ht="18">
      <c r="A124" s="100">
        <v>42278</v>
      </c>
      <c r="B124" s="59">
        <v>66.37013412180562</v>
      </c>
      <c r="C124" s="59">
        <v>58.68849615256168</v>
      </c>
      <c r="D124" s="59">
        <v>146.0064757238318</v>
      </c>
      <c r="E124" s="59">
        <v>2.2645751889454733</v>
      </c>
      <c r="F124" s="59">
        <v>8.845100509655431</v>
      </c>
      <c r="G124" s="59">
        <v>12.050646405261357</v>
      </c>
      <c r="H124" s="59"/>
      <c r="I124" s="59"/>
      <c r="J124" s="59">
        <v>0.3256156314834453</v>
      </c>
      <c r="K124" s="59">
        <v>0.021402807432358402</v>
      </c>
      <c r="L124" s="59">
        <v>0.35631758973124217</v>
      </c>
      <c r="M124" s="59">
        <f t="shared" si="6"/>
        <v>158.4134397188244</v>
      </c>
      <c r="N124" s="14"/>
      <c r="O124" s="14"/>
      <c r="P124" s="14"/>
      <c r="Q124" s="68"/>
    </row>
    <row r="125" spans="1:17" s="69" customFormat="1" ht="18">
      <c r="A125" s="100">
        <v>42309</v>
      </c>
      <c r="B125" s="59">
        <v>65.60544956854332</v>
      </c>
      <c r="C125" s="59">
        <v>45.224244229527805</v>
      </c>
      <c r="D125" s="59">
        <v>134.15662413156264</v>
      </c>
      <c r="E125" s="59">
        <v>2.4993869553481645</v>
      </c>
      <c r="F125" s="59">
        <v>6.438596899097647</v>
      </c>
      <c r="G125" s="59">
        <v>11.595614394265429</v>
      </c>
      <c r="H125" s="59"/>
      <c r="I125" s="59"/>
      <c r="J125" s="59">
        <v>0.6331537832225268</v>
      </c>
      <c r="K125" s="59">
        <v>0.021402807432358402</v>
      </c>
      <c r="L125" s="59">
        <v>0.6438059850825396</v>
      </c>
      <c r="M125" s="59">
        <f t="shared" si="6"/>
        <v>146.3960445109106</v>
      </c>
      <c r="N125" s="14"/>
      <c r="O125" s="14"/>
      <c r="P125" s="14"/>
      <c r="Q125" s="68"/>
    </row>
    <row r="126" spans="1:17" s="69" customFormat="1" ht="18">
      <c r="A126" s="100">
        <v>42339</v>
      </c>
      <c r="B126" s="59">
        <v>68.26756123418842</v>
      </c>
      <c r="C126" s="59">
        <v>2.039751761077347</v>
      </c>
      <c r="D126" s="59">
        <v>93.28429361573224</v>
      </c>
      <c r="E126" s="59">
        <v>2.774496388778191</v>
      </c>
      <c r="F126" s="59">
        <v>7.829412136886076</v>
      </c>
      <c r="G126" s="59">
        <v>12.996961355152395</v>
      </c>
      <c r="H126" s="59"/>
      <c r="I126" s="59"/>
      <c r="J126" s="59">
        <v>0.45215798969399296</v>
      </c>
      <c r="K126" s="59">
        <v>0.021402807432358402</v>
      </c>
      <c r="L126" s="59">
        <v>0.4628593934101722</v>
      </c>
      <c r="M126" s="59">
        <f t="shared" si="6"/>
        <v>106.7441143642948</v>
      </c>
      <c r="N126" s="14"/>
      <c r="O126" s="14"/>
      <c r="P126" s="14"/>
      <c r="Q126" s="68"/>
    </row>
    <row r="127" spans="1:17" s="69" customFormat="1" ht="18">
      <c r="A127" s="100">
        <v>42370</v>
      </c>
      <c r="B127" s="59">
        <v>73.40781005973996</v>
      </c>
      <c r="C127" s="59">
        <v>0</v>
      </c>
      <c r="D127" s="59">
        <v>96.33769726418335</v>
      </c>
      <c r="E127" s="59">
        <v>2.3085398332043576</v>
      </c>
      <c r="F127" s="59">
        <v>8.690162384757722</v>
      </c>
      <c r="G127" s="59">
        <v>13.39327335507394</v>
      </c>
      <c r="H127" s="59"/>
      <c r="I127" s="59"/>
      <c r="J127" s="59">
        <v>0.027889705913676396</v>
      </c>
      <c r="K127" s="59">
        <v>0.021402807432358402</v>
      </c>
      <c r="L127" s="59">
        <v>0.05266284049342916</v>
      </c>
      <c r="M127" s="59">
        <f aca="true" t="shared" si="7" ref="M127:M138">D127+G127+L127</f>
        <v>109.78363345975072</v>
      </c>
      <c r="N127" s="14"/>
      <c r="O127" s="14"/>
      <c r="P127" s="14"/>
      <c r="Q127" s="68"/>
    </row>
    <row r="128" spans="1:17" s="69" customFormat="1" ht="18">
      <c r="A128" s="100">
        <v>42401</v>
      </c>
      <c r="B128" s="59">
        <v>59.56553274295567</v>
      </c>
      <c r="C128" s="59">
        <v>0</v>
      </c>
      <c r="D128" s="59">
        <v>85.24444986088477</v>
      </c>
      <c r="E128" s="59">
        <v>2.0430945497745627</v>
      </c>
      <c r="F128" s="59">
        <v>7.002556386405718</v>
      </c>
      <c r="G128" s="59">
        <v>12.448557070590509</v>
      </c>
      <c r="H128" s="59"/>
      <c r="I128" s="59"/>
      <c r="J128" s="59">
        <v>0.06815519258144057</v>
      </c>
      <c r="K128" s="59">
        <v>0.021402807432358402</v>
      </c>
      <c r="L128" s="59">
        <v>0.0838505846985034</v>
      </c>
      <c r="M128" s="59">
        <f t="shared" si="7"/>
        <v>97.77685751617379</v>
      </c>
      <c r="N128" s="14"/>
      <c r="O128" s="14"/>
      <c r="P128" s="14"/>
      <c r="Q128" s="68"/>
    </row>
    <row r="129" spans="1:17" s="69" customFormat="1" ht="18">
      <c r="A129" s="100">
        <v>42430</v>
      </c>
      <c r="B129" s="59">
        <v>76.94875926257988</v>
      </c>
      <c r="C129" s="59">
        <v>0</v>
      </c>
      <c r="D129" s="59">
        <v>109.43864347124644</v>
      </c>
      <c r="E129" s="59">
        <v>2.0749667433955965</v>
      </c>
      <c r="F129" s="59">
        <v>8.415937533261792</v>
      </c>
      <c r="G129" s="59">
        <v>13.22230600324969</v>
      </c>
      <c r="H129" s="59"/>
      <c r="I129" s="59"/>
      <c r="J129" s="59">
        <v>0.09944823820249113</v>
      </c>
      <c r="K129" s="59">
        <v>0.021402807432358402</v>
      </c>
      <c r="L129" s="59">
        <v>0.13369273009426458</v>
      </c>
      <c r="M129" s="59">
        <f t="shared" si="7"/>
        <v>122.79464220459039</v>
      </c>
      <c r="N129" s="14"/>
      <c r="O129" s="14"/>
      <c r="P129" s="14"/>
      <c r="Q129" s="68"/>
    </row>
    <row r="130" spans="1:17" s="69" customFormat="1" ht="18">
      <c r="A130" s="100">
        <v>42461</v>
      </c>
      <c r="B130" s="59">
        <v>73.0189750435563</v>
      </c>
      <c r="C130" s="59">
        <v>0</v>
      </c>
      <c r="D130" s="59">
        <v>101.19448250391586</v>
      </c>
      <c r="E130" s="59">
        <v>2.1535265960158103</v>
      </c>
      <c r="F130" s="59">
        <v>8.339803259165269</v>
      </c>
      <c r="G130" s="59">
        <v>12.02278823631756</v>
      </c>
      <c r="H130" s="59"/>
      <c r="I130" s="59"/>
      <c r="J130" s="59">
        <v>0.1572608140108726</v>
      </c>
      <c r="K130" s="59">
        <v>0.021402807432358402</v>
      </c>
      <c r="L130" s="59">
        <v>0.22496256809575804</v>
      </c>
      <c r="M130" s="59">
        <f t="shared" si="7"/>
        <v>113.4422333083292</v>
      </c>
      <c r="N130" s="14"/>
      <c r="O130" s="14"/>
      <c r="P130" s="14"/>
      <c r="Q130" s="68"/>
    </row>
    <row r="131" spans="1:17" s="69" customFormat="1" ht="18">
      <c r="A131" s="100">
        <v>42491</v>
      </c>
      <c r="B131" s="59">
        <v>67.50839517437934</v>
      </c>
      <c r="C131" s="59">
        <v>0</v>
      </c>
      <c r="D131" s="59">
        <v>95.69520157064599</v>
      </c>
      <c r="E131" s="59">
        <v>3.2698908553171178</v>
      </c>
      <c r="F131" s="59">
        <v>8.666324433798751</v>
      </c>
      <c r="G131" s="59">
        <v>13.372136445505399</v>
      </c>
      <c r="H131" s="59"/>
      <c r="I131" s="59"/>
      <c r="J131" s="59">
        <v>1.101267690245897</v>
      </c>
      <c r="K131" s="59">
        <v>0.021402807432358402</v>
      </c>
      <c r="L131" s="59">
        <v>1.1103700336366702</v>
      </c>
      <c r="M131" s="59">
        <f t="shared" si="7"/>
        <v>110.17770804978807</v>
      </c>
      <c r="N131" s="14"/>
      <c r="O131" s="14"/>
      <c r="P131" s="14"/>
      <c r="Q131" s="68"/>
    </row>
    <row r="132" spans="1:17" s="69" customFormat="1" ht="18">
      <c r="A132" s="100">
        <v>42522</v>
      </c>
      <c r="B132" s="59">
        <v>70.30484728959613</v>
      </c>
      <c r="C132" s="59">
        <v>20.53751794884915</v>
      </c>
      <c r="D132" s="59">
        <v>117.94730132935061</v>
      </c>
      <c r="E132" s="59">
        <v>2.653742968123706</v>
      </c>
      <c r="F132" s="59">
        <v>8.43876583662092</v>
      </c>
      <c r="G132" s="59">
        <v>14.889690987493157</v>
      </c>
      <c r="H132" s="59"/>
      <c r="I132" s="59"/>
      <c r="J132" s="59">
        <v>2.099595404147971</v>
      </c>
      <c r="K132" s="59">
        <v>0.021402807432358402</v>
      </c>
      <c r="L132" s="59">
        <v>2.122252858912571</v>
      </c>
      <c r="M132" s="59">
        <f t="shared" si="7"/>
        <v>134.95924517575634</v>
      </c>
      <c r="N132" s="14"/>
      <c r="O132" s="14"/>
      <c r="P132" s="14"/>
      <c r="Q132" s="68"/>
    </row>
    <row r="133" spans="1:17" s="69" customFormat="1" ht="18">
      <c r="A133" s="100">
        <v>42552</v>
      </c>
      <c r="B133" s="59">
        <v>86.1052586289971</v>
      </c>
      <c r="C133" s="59">
        <v>50.866198782105194</v>
      </c>
      <c r="D133" s="59">
        <v>161.17157126704555</v>
      </c>
      <c r="E133" s="59">
        <v>2.465628431949509</v>
      </c>
      <c r="F133" s="59">
        <v>8.576197698897648</v>
      </c>
      <c r="G133" s="59">
        <v>13.525082539257557</v>
      </c>
      <c r="H133" s="59"/>
      <c r="I133" s="59"/>
      <c r="J133" s="59">
        <v>0.07018835656246929</v>
      </c>
      <c r="K133" s="59">
        <v>0.021402807432358402</v>
      </c>
      <c r="L133" s="59">
        <v>0.07166441224745952</v>
      </c>
      <c r="M133" s="59">
        <f t="shared" si="7"/>
        <v>174.76831821855058</v>
      </c>
      <c r="N133" s="14"/>
      <c r="O133" s="14"/>
      <c r="P133" s="14"/>
      <c r="Q133" s="68"/>
    </row>
    <row r="134" spans="1:17" s="69" customFormat="1" ht="18">
      <c r="A134" s="100">
        <v>42583</v>
      </c>
      <c r="B134" s="59">
        <v>98.44343734316293</v>
      </c>
      <c r="C134" s="59">
        <v>48.548218501054656</v>
      </c>
      <c r="D134" s="59">
        <v>173.84349085338258</v>
      </c>
      <c r="E134" s="59">
        <v>2.4821786826411123</v>
      </c>
      <c r="F134" s="59">
        <v>9.779612074552785</v>
      </c>
      <c r="G134" s="59">
        <v>12.855034480307548</v>
      </c>
      <c r="H134" s="59"/>
      <c r="I134" s="59"/>
      <c r="J134" s="59">
        <v>0.03686214696039004</v>
      </c>
      <c r="K134" s="59">
        <v>0.021402807432358402</v>
      </c>
      <c r="L134" s="59">
        <v>0.05501763188576993</v>
      </c>
      <c r="M134" s="59">
        <f t="shared" si="7"/>
        <v>186.7535429655759</v>
      </c>
      <c r="N134" s="14"/>
      <c r="O134" s="14"/>
      <c r="P134" s="14"/>
      <c r="Q134" s="68"/>
    </row>
    <row r="135" spans="1:17" s="69" customFormat="1" ht="18">
      <c r="A135" s="100">
        <v>42614</v>
      </c>
      <c r="B135" s="59">
        <v>83.9056595693181</v>
      </c>
      <c r="C135" s="59">
        <v>55.000048427057216</v>
      </c>
      <c r="D135" s="59">
        <v>161.6674118496201</v>
      </c>
      <c r="E135" s="59">
        <v>1.891403885082691</v>
      </c>
      <c r="F135" s="59">
        <v>8.322245658530738</v>
      </c>
      <c r="G135" s="59">
        <v>12.165640023925278</v>
      </c>
      <c r="H135" s="59"/>
      <c r="I135" s="59"/>
      <c r="J135" s="59">
        <v>0.9890458783365084</v>
      </c>
      <c r="K135" s="59">
        <v>0.021402807432358402</v>
      </c>
      <c r="L135" s="59">
        <v>1.022351598812628</v>
      </c>
      <c r="M135" s="59">
        <f t="shared" si="7"/>
        <v>174.855403472358</v>
      </c>
      <c r="N135" s="14"/>
      <c r="O135" s="14"/>
      <c r="P135" s="14"/>
      <c r="Q135" s="68"/>
    </row>
    <row r="136" spans="1:17" s="69" customFormat="1" ht="18">
      <c r="A136" s="100">
        <v>42644</v>
      </c>
      <c r="B136" s="59">
        <v>76.92140358821797</v>
      </c>
      <c r="C136" s="59">
        <v>49.508136430898475</v>
      </c>
      <c r="D136" s="59">
        <v>147.01385135422427</v>
      </c>
      <c r="E136" s="59">
        <v>1.8396301545854319</v>
      </c>
      <c r="F136" s="59">
        <v>7.538063205758935</v>
      </c>
      <c r="G136" s="59">
        <v>10.438290483855683</v>
      </c>
      <c r="H136" s="59"/>
      <c r="I136" s="59"/>
      <c r="J136" s="59">
        <v>0.1496585486905044</v>
      </c>
      <c r="K136" s="59">
        <v>0.021402807432358402</v>
      </c>
      <c r="L136" s="59">
        <v>0.18206682731014998</v>
      </c>
      <c r="M136" s="59">
        <f t="shared" si="7"/>
        <v>157.6342086653901</v>
      </c>
      <c r="N136" s="14"/>
      <c r="O136" s="14"/>
      <c r="P136" s="14"/>
      <c r="Q136" s="68"/>
    </row>
    <row r="137" spans="1:17" s="69" customFormat="1" ht="18">
      <c r="A137" s="100">
        <v>42675</v>
      </c>
      <c r="B137" s="59">
        <v>67.71352138039175</v>
      </c>
      <c r="C137" s="59">
        <v>43.793050900035134</v>
      </c>
      <c r="D137" s="59">
        <v>130.6071486396002</v>
      </c>
      <c r="E137" s="59">
        <v>1.8464959164145074</v>
      </c>
      <c r="F137" s="59">
        <v>7.186871263502207</v>
      </c>
      <c r="G137" s="59">
        <v>10.567827792240083</v>
      </c>
      <c r="H137" s="59"/>
      <c r="I137" s="59"/>
      <c r="J137" s="59">
        <v>0</v>
      </c>
      <c r="K137" s="59">
        <v>0.021402807432358402</v>
      </c>
      <c r="L137" s="59">
        <v>0.09807430590564864</v>
      </c>
      <c r="M137" s="59">
        <f t="shared" si="7"/>
        <v>141.27305073774593</v>
      </c>
      <c r="N137" s="14"/>
      <c r="O137" s="14"/>
      <c r="P137" s="14"/>
      <c r="Q137" s="68"/>
    </row>
    <row r="138" spans="1:17" s="69" customFormat="1" ht="18">
      <c r="A138" s="100">
        <v>42705</v>
      </c>
      <c r="B138" s="59">
        <v>71.6371892038792</v>
      </c>
      <c r="C138" s="59">
        <v>13.541636076147437</v>
      </c>
      <c r="D138" s="59">
        <v>99.90105556601077</v>
      </c>
      <c r="E138" s="59">
        <v>2.7460359396069562</v>
      </c>
      <c r="F138" s="59">
        <v>7.404247821325706</v>
      </c>
      <c r="G138" s="59">
        <v>11.9015466982845</v>
      </c>
      <c r="H138" s="59"/>
      <c r="I138" s="59"/>
      <c r="J138" s="59">
        <v>1.4249385561822718</v>
      </c>
      <c r="K138" s="59">
        <v>0.021402807432358402</v>
      </c>
      <c r="L138" s="59">
        <v>1.4469310478607837</v>
      </c>
      <c r="M138" s="59">
        <f t="shared" si="7"/>
        <v>113.24953331215606</v>
      </c>
      <c r="N138" s="14"/>
      <c r="O138" s="14"/>
      <c r="P138" s="14"/>
      <c r="Q138" s="68"/>
    </row>
    <row r="139" spans="1:17" s="69" customFormat="1" ht="18">
      <c r="A139" s="100">
        <v>42736</v>
      </c>
      <c r="B139" s="59">
        <v>80.6272036581017</v>
      </c>
      <c r="C139" s="59">
        <v>0</v>
      </c>
      <c r="D139" s="59">
        <v>92.28631120150818</v>
      </c>
      <c r="E139" s="59">
        <v>2.5031173419739297</v>
      </c>
      <c r="F139" s="59">
        <v>6.135668393802832</v>
      </c>
      <c r="G139" s="59">
        <v>9.432948426932033</v>
      </c>
      <c r="H139" s="59"/>
      <c r="I139" s="59"/>
      <c r="J139" s="59">
        <v>0.4152958427336029</v>
      </c>
      <c r="K139" s="59">
        <v>0</v>
      </c>
      <c r="L139" s="59">
        <v>0.44304913374135096</v>
      </c>
      <c r="M139" s="59">
        <f aca="true" t="shared" si="8" ref="M139:M158">D139+G139+L139</f>
        <v>102.16230876218157</v>
      </c>
      <c r="N139" s="14"/>
      <c r="O139" s="14"/>
      <c r="P139" s="14"/>
      <c r="Q139" s="68"/>
    </row>
    <row r="140" spans="1:17" s="69" customFormat="1" ht="18">
      <c r="A140" s="100">
        <v>42767</v>
      </c>
      <c r="B140" s="59">
        <v>69.91803162936985</v>
      </c>
      <c r="C140" s="59">
        <v>0</v>
      </c>
      <c r="D140" s="59">
        <v>89.73217407119029</v>
      </c>
      <c r="E140" s="59">
        <v>2.348016767317878</v>
      </c>
      <c r="F140" s="59">
        <v>5.352187560549563</v>
      </c>
      <c r="G140" s="59">
        <v>8.238845288611106</v>
      </c>
      <c r="H140" s="59"/>
      <c r="I140" s="59"/>
      <c r="J140" s="59">
        <v>0</v>
      </c>
      <c r="K140" s="59">
        <v>0</v>
      </c>
      <c r="L140" s="59">
        <v>0.0241790221665442</v>
      </c>
      <c r="M140" s="59">
        <f t="shared" si="8"/>
        <v>97.99519838196794</v>
      </c>
      <c r="N140" s="14"/>
      <c r="O140" s="14"/>
      <c r="P140" s="14"/>
      <c r="Q140" s="68"/>
    </row>
    <row r="141" spans="1:17" s="69" customFormat="1" ht="18">
      <c r="A141" s="100">
        <v>42795</v>
      </c>
      <c r="B141" s="59">
        <v>76.82230715073943</v>
      </c>
      <c r="C141" s="59">
        <v>0</v>
      </c>
      <c r="D141" s="59">
        <v>93.26600809565959</v>
      </c>
      <c r="E141" s="59">
        <v>2.1128488714244007</v>
      </c>
      <c r="F141" s="59">
        <v>6.025160467521877</v>
      </c>
      <c r="G141" s="59">
        <v>8.642306186533181</v>
      </c>
      <c r="H141" s="59"/>
      <c r="I141" s="59"/>
      <c r="J141" s="59">
        <v>0.06753640354373619</v>
      </c>
      <c r="K141" s="59">
        <v>0</v>
      </c>
      <c r="L141" s="59">
        <v>0.08032101384999828</v>
      </c>
      <c r="M141" s="59">
        <f t="shared" si="8"/>
        <v>101.98863529604276</v>
      </c>
      <c r="N141" s="14"/>
      <c r="O141" s="14"/>
      <c r="P141" s="14"/>
      <c r="Q141" s="68"/>
    </row>
    <row r="142" spans="1:17" s="69" customFormat="1" ht="18">
      <c r="A142" s="100">
        <v>42826</v>
      </c>
      <c r="B142" s="59">
        <v>83.44228353981408</v>
      </c>
      <c r="C142" s="59">
        <v>0</v>
      </c>
      <c r="D142" s="59">
        <v>102.64734236384092</v>
      </c>
      <c r="E142" s="59">
        <v>3.37984035208037</v>
      </c>
      <c r="F142" s="59">
        <v>4.213225208796172</v>
      </c>
      <c r="G142" s="59">
        <v>8.70360321410609</v>
      </c>
      <c r="H142" s="59"/>
      <c r="I142" s="59"/>
      <c r="J142" s="59">
        <v>0.7734420979135076</v>
      </c>
      <c r="K142" s="59">
        <v>0</v>
      </c>
      <c r="L142" s="59">
        <v>0.7880887524663849</v>
      </c>
      <c r="M142" s="59">
        <f t="shared" si="8"/>
        <v>112.1390343304134</v>
      </c>
      <c r="N142" s="14"/>
      <c r="O142" s="14"/>
      <c r="P142" s="14"/>
      <c r="Q142" s="68"/>
    </row>
    <row r="143" spans="1:17" s="69" customFormat="1" ht="18">
      <c r="A143" s="100">
        <v>42856</v>
      </c>
      <c r="B143" s="59">
        <v>87.25152362995523</v>
      </c>
      <c r="C143" s="59">
        <v>0</v>
      </c>
      <c r="D143" s="59">
        <v>108.46622036009776</v>
      </c>
      <c r="E143" s="59">
        <v>2.6340820679045236</v>
      </c>
      <c r="F143" s="59">
        <v>5.884608394865977</v>
      </c>
      <c r="G143" s="59">
        <v>9.691614004572472</v>
      </c>
      <c r="H143" s="59"/>
      <c r="I143" s="59"/>
      <c r="J143" s="59">
        <v>0.28032616715241454</v>
      </c>
      <c r="K143" s="59">
        <v>0</v>
      </c>
      <c r="L143" s="59">
        <v>0.10227445106713277</v>
      </c>
      <c r="M143" s="59">
        <f t="shared" si="8"/>
        <v>118.26010881573737</v>
      </c>
      <c r="N143" s="14"/>
      <c r="O143" s="14"/>
      <c r="P143" s="14"/>
      <c r="Q143" s="68"/>
    </row>
    <row r="144" spans="1:17" s="69" customFormat="1" ht="18">
      <c r="A144" s="100">
        <v>42887</v>
      </c>
      <c r="B144" s="59">
        <v>86.8637992769594</v>
      </c>
      <c r="C144" s="59">
        <v>22.58022330355678</v>
      </c>
      <c r="D144" s="59">
        <v>132.63709673207592</v>
      </c>
      <c r="E144" s="59">
        <v>2.645647303327572</v>
      </c>
      <c r="F144" s="59">
        <v>7.264773846954382</v>
      </c>
      <c r="G144" s="59">
        <v>10.948090767256607</v>
      </c>
      <c r="H144" s="59"/>
      <c r="I144" s="59"/>
      <c r="J144" s="59">
        <v>0.37376822286988604</v>
      </c>
      <c r="K144" s="59">
        <v>0</v>
      </c>
      <c r="L144" s="59">
        <v>0.04840447254806608</v>
      </c>
      <c r="M144" s="59">
        <f t="shared" si="8"/>
        <v>143.6335919718806</v>
      </c>
      <c r="N144" s="14"/>
      <c r="O144" s="14"/>
      <c r="P144" s="14"/>
      <c r="Q144" s="68"/>
    </row>
    <row r="145" spans="1:17" s="69" customFormat="1" ht="18">
      <c r="A145" s="100">
        <v>42917</v>
      </c>
      <c r="B145" s="59">
        <v>109.01447153023558</v>
      </c>
      <c r="C145" s="59">
        <v>48.30129807356252</v>
      </c>
      <c r="D145" s="59">
        <v>181.52340069258545</v>
      </c>
      <c r="E145" s="59">
        <v>3.065584989550655</v>
      </c>
      <c r="F145" s="59">
        <v>6.271987932452618</v>
      </c>
      <c r="G145" s="59">
        <v>10.23647628468333</v>
      </c>
      <c r="H145" s="59"/>
      <c r="I145" s="59"/>
      <c r="J145" s="59">
        <v>0.08632107075976228</v>
      </c>
      <c r="K145" s="59">
        <v>0</v>
      </c>
      <c r="L145" s="59">
        <v>0.10290652445487422</v>
      </c>
      <c r="M145" s="59">
        <f t="shared" si="8"/>
        <v>191.86278350172367</v>
      </c>
      <c r="N145" s="14"/>
      <c r="O145" s="14"/>
      <c r="P145" s="14"/>
      <c r="Q145" s="68"/>
    </row>
    <row r="146" spans="1:17" s="69" customFormat="1" ht="18">
      <c r="A146" s="100">
        <v>42948</v>
      </c>
      <c r="B146" s="59">
        <v>100.5973879542988</v>
      </c>
      <c r="C146" s="59">
        <v>43.604493482677505</v>
      </c>
      <c r="D146" s="59">
        <v>168.41196660708354</v>
      </c>
      <c r="E146" s="59">
        <v>3.065584989550655</v>
      </c>
      <c r="F146" s="59">
        <v>4.399080226299196</v>
      </c>
      <c r="G146" s="59">
        <v>8.688086232706768</v>
      </c>
      <c r="H146" s="59"/>
      <c r="I146" s="59"/>
      <c r="J146" s="59">
        <v>0.19262018759398056</v>
      </c>
      <c r="K146" s="59">
        <v>0</v>
      </c>
      <c r="L146" s="59">
        <v>0.209131838504843</v>
      </c>
      <c r="M146" s="59">
        <f t="shared" si="8"/>
        <v>177.30918467829517</v>
      </c>
      <c r="N146" s="14"/>
      <c r="O146" s="14"/>
      <c r="P146" s="14"/>
      <c r="Q146" s="68"/>
    </row>
    <row r="147" spans="1:17" s="69" customFormat="1" ht="18">
      <c r="A147" s="100">
        <v>42979</v>
      </c>
      <c r="B147" s="59">
        <v>81.34936421036834</v>
      </c>
      <c r="C147" s="59">
        <v>47.070830967184264</v>
      </c>
      <c r="D147" s="59">
        <v>150.06891748617386</v>
      </c>
      <c r="E147" s="59">
        <v>3.288913673581924</v>
      </c>
      <c r="F147" s="59">
        <v>6.418152961256789</v>
      </c>
      <c r="G147" s="59">
        <v>11.426860275953015</v>
      </c>
      <c r="H147" s="59"/>
      <c r="I147" s="59"/>
      <c r="J147" s="59">
        <v>0.28009043799519384</v>
      </c>
      <c r="K147" s="59">
        <v>0</v>
      </c>
      <c r="L147" s="59">
        <v>0.312493550419942</v>
      </c>
      <c r="M147" s="59">
        <f t="shared" si="8"/>
        <v>161.8082713125468</v>
      </c>
      <c r="N147" s="14"/>
      <c r="O147" s="14"/>
      <c r="P147" s="14"/>
      <c r="Q147" s="68"/>
    </row>
    <row r="148" spans="1:17" s="69" customFormat="1" ht="18">
      <c r="A148" s="100">
        <v>43009</v>
      </c>
      <c r="B148" s="59">
        <v>81.38070444767949</v>
      </c>
      <c r="C148" s="59">
        <v>39.68684689146263</v>
      </c>
      <c r="D148" s="59">
        <v>143.72977238349188</v>
      </c>
      <c r="E148" s="59">
        <v>2.4933052367205275</v>
      </c>
      <c r="F148" s="59">
        <v>9.648129717624277</v>
      </c>
      <c r="G148" s="59">
        <v>13.77430092441619</v>
      </c>
      <c r="H148" s="59"/>
      <c r="I148" s="59"/>
      <c r="J148" s="59">
        <v>0.13701757263454328</v>
      </c>
      <c r="K148" s="59">
        <v>0</v>
      </c>
      <c r="L148" s="59">
        <v>0.15087035523817663</v>
      </c>
      <c r="M148" s="59">
        <f t="shared" si="8"/>
        <v>157.65494366314624</v>
      </c>
      <c r="N148" s="14"/>
      <c r="O148" s="14"/>
      <c r="P148" s="14"/>
      <c r="Q148" s="68"/>
    </row>
    <row r="149" spans="1:17" s="69" customFormat="1" ht="18">
      <c r="A149" s="100">
        <v>43040</v>
      </c>
      <c r="B149" s="59">
        <v>69.63297423744443</v>
      </c>
      <c r="C149" s="59">
        <v>34.18193908333063</v>
      </c>
      <c r="D149" s="59">
        <v>132.9180912374187</v>
      </c>
      <c r="E149" s="59">
        <v>3.5680745286210107</v>
      </c>
      <c r="F149" s="59">
        <v>7.1185917054790275</v>
      </c>
      <c r="G149" s="59">
        <v>11.923084259914676</v>
      </c>
      <c r="H149" s="59"/>
      <c r="I149" s="59"/>
      <c r="J149" s="59">
        <v>0.01520453064073642</v>
      </c>
      <c r="K149" s="59">
        <v>0</v>
      </c>
      <c r="L149" s="59">
        <v>0.04135605522098923</v>
      </c>
      <c r="M149" s="59">
        <f t="shared" si="8"/>
        <v>144.88253155255438</v>
      </c>
      <c r="N149" s="14"/>
      <c r="O149" s="14"/>
      <c r="P149" s="14"/>
      <c r="Q149" s="68"/>
    </row>
    <row r="150" spans="1:17" s="69" customFormat="1" ht="18">
      <c r="A150" s="100">
        <v>43070</v>
      </c>
      <c r="B150" s="59">
        <v>86.62407449363002</v>
      </c>
      <c r="C150" s="59">
        <v>23.782926629810326</v>
      </c>
      <c r="D150" s="59">
        <v>137.70848159972746</v>
      </c>
      <c r="E150" s="59">
        <v>3.5050639356264743</v>
      </c>
      <c r="F150" s="59">
        <v>6.549407149236182</v>
      </c>
      <c r="G150" s="59">
        <v>11.535756293332618</v>
      </c>
      <c r="H150" s="59"/>
      <c r="I150" s="59"/>
      <c r="J150" s="59">
        <v>0.17087417284036918</v>
      </c>
      <c r="K150" s="59">
        <v>0</v>
      </c>
      <c r="L150" s="59">
        <v>0.19772608584314988</v>
      </c>
      <c r="M150" s="59">
        <f t="shared" si="8"/>
        <v>149.44196397890323</v>
      </c>
      <c r="N150" s="14"/>
      <c r="O150" s="14"/>
      <c r="P150" s="14"/>
      <c r="Q150" s="68"/>
    </row>
    <row r="151" spans="1:17" s="69" customFormat="1" ht="18">
      <c r="A151" s="100">
        <v>43101</v>
      </c>
      <c r="B151" s="59">
        <v>93.9825733023093</v>
      </c>
      <c r="C151" s="59">
        <v>0</v>
      </c>
      <c r="D151" s="59">
        <v>118.20279462685887</v>
      </c>
      <c r="E151" s="59">
        <v>2.313445885831059</v>
      </c>
      <c r="F151" s="59">
        <v>7.7201819567201735</v>
      </c>
      <c r="G151" s="59">
        <v>10.909781115849885</v>
      </c>
      <c r="H151" s="59"/>
      <c r="I151" s="59"/>
      <c r="J151" s="59">
        <v>0.027049920791077584</v>
      </c>
      <c r="K151" s="59">
        <v>0</v>
      </c>
      <c r="L151" s="59">
        <v>0.05215590592779565</v>
      </c>
      <c r="M151" s="59">
        <f t="shared" si="8"/>
        <v>129.16473164863658</v>
      </c>
      <c r="N151" s="14"/>
      <c r="O151" s="14"/>
      <c r="P151" s="14"/>
      <c r="Q151" s="68"/>
    </row>
    <row r="152" spans="1:17" s="69" customFormat="1" ht="18">
      <c r="A152" s="100">
        <v>43132</v>
      </c>
      <c r="B152" s="59">
        <v>74.21502105157194</v>
      </c>
      <c r="C152" s="59">
        <v>0</v>
      </c>
      <c r="D152" s="59">
        <v>101.22315977575867</v>
      </c>
      <c r="E152" s="59">
        <v>1.8568184872314104</v>
      </c>
      <c r="F152" s="59">
        <v>5.369887766777294</v>
      </c>
      <c r="G152" s="59">
        <v>8.906338955341205</v>
      </c>
      <c r="H152" s="59"/>
      <c r="I152" s="59"/>
      <c r="J152" s="59">
        <v>0</v>
      </c>
      <c r="K152" s="59">
        <v>0</v>
      </c>
      <c r="L152" s="59">
        <v>0.019205944554531267</v>
      </c>
      <c r="M152" s="59">
        <f t="shared" si="8"/>
        <v>110.14870467565441</v>
      </c>
      <c r="N152" s="14"/>
      <c r="O152" s="14"/>
      <c r="P152" s="14"/>
      <c r="Q152" s="68"/>
    </row>
    <row r="153" spans="1:17" s="69" customFormat="1" ht="18">
      <c r="A153" s="100">
        <v>43160</v>
      </c>
      <c r="B153" s="59">
        <v>78.5370339121427</v>
      </c>
      <c r="C153" s="59">
        <v>0</v>
      </c>
      <c r="D153" s="59">
        <v>105.8973526049648</v>
      </c>
      <c r="E153" s="59">
        <v>2.445449090142398</v>
      </c>
      <c r="F153" s="59">
        <v>4.818386304090996</v>
      </c>
      <c r="G153" s="59">
        <v>8.355388857060618</v>
      </c>
      <c r="H153" s="59"/>
      <c r="I153" s="59"/>
      <c r="J153" s="59">
        <v>0.008751444961819219</v>
      </c>
      <c r="K153" s="59">
        <v>0</v>
      </c>
      <c r="L153" s="59">
        <v>0.04641325177362588</v>
      </c>
      <c r="M153" s="59">
        <f t="shared" si="8"/>
        <v>114.29915471379904</v>
      </c>
      <c r="N153" s="14"/>
      <c r="O153" s="14"/>
      <c r="P153" s="14"/>
      <c r="Q153" s="68"/>
    </row>
    <row r="154" spans="1:17" s="69" customFormat="1" ht="18">
      <c r="A154" s="100">
        <v>43191</v>
      </c>
      <c r="B154" s="59">
        <v>84.92416400352806</v>
      </c>
      <c r="C154" s="59">
        <v>0</v>
      </c>
      <c r="D154" s="59">
        <v>108.81556272858816</v>
      </c>
      <c r="E154" s="59">
        <v>1.9704768353544666</v>
      </c>
      <c r="F154" s="59">
        <v>4.580366160596159</v>
      </c>
      <c r="G154" s="59">
        <v>7.884791597049153</v>
      </c>
      <c r="H154" s="59"/>
      <c r="I154" s="59"/>
      <c r="J154" s="59">
        <v>0.027757108262739742</v>
      </c>
      <c r="K154" s="59">
        <v>0</v>
      </c>
      <c r="L154" s="59">
        <v>0.059068431499156755</v>
      </c>
      <c r="M154" s="59">
        <f t="shared" si="8"/>
        <v>116.75942275713648</v>
      </c>
      <c r="N154" s="14"/>
      <c r="O154" s="14"/>
      <c r="P154" s="14"/>
      <c r="Q154" s="68"/>
    </row>
    <row r="155" spans="1:17" s="69" customFormat="1" ht="18">
      <c r="A155" s="100">
        <v>43221</v>
      </c>
      <c r="B155" s="59">
        <v>90.1022537280588</v>
      </c>
      <c r="C155" s="59">
        <v>0</v>
      </c>
      <c r="D155" s="59">
        <v>107.71993172537232</v>
      </c>
      <c r="E155" s="59">
        <v>2.6436532972201503</v>
      </c>
      <c r="F155" s="59">
        <v>5.57302658217591</v>
      </c>
      <c r="G155" s="59">
        <v>9.575114934663628</v>
      </c>
      <c r="H155" s="59"/>
      <c r="I155" s="59"/>
      <c r="J155" s="59">
        <v>0.018033280527385055</v>
      </c>
      <c r="K155" s="59">
        <v>0</v>
      </c>
      <c r="L155" s="59">
        <v>0.054641921607951185</v>
      </c>
      <c r="M155" s="59">
        <f t="shared" si="8"/>
        <v>117.3496885816439</v>
      </c>
      <c r="N155" s="14"/>
      <c r="O155" s="14"/>
      <c r="P155" s="14"/>
      <c r="Q155" s="68"/>
    </row>
    <row r="156" spans="1:17" s="69" customFormat="1" ht="18">
      <c r="A156" s="100">
        <v>43252</v>
      </c>
      <c r="B156" s="59">
        <v>91.50536938502505</v>
      </c>
      <c r="C156" s="59">
        <v>2.2193302537988973</v>
      </c>
      <c r="D156" s="59">
        <v>110.71843783765884</v>
      </c>
      <c r="E156" s="59">
        <v>2.6436532972201503</v>
      </c>
      <c r="F156" s="59">
        <v>5.57302658217591</v>
      </c>
      <c r="G156" s="59">
        <v>9.732102545342492</v>
      </c>
      <c r="H156" s="59"/>
      <c r="I156" s="59"/>
      <c r="J156" s="59">
        <v>0.996029354619172</v>
      </c>
      <c r="K156" s="59">
        <v>0</v>
      </c>
      <c r="L156" s="59">
        <v>1.0927360949326772</v>
      </c>
      <c r="M156" s="59">
        <f t="shared" si="8"/>
        <v>121.54327647793401</v>
      </c>
      <c r="N156" s="14"/>
      <c r="O156" s="14"/>
      <c r="P156" s="14"/>
      <c r="Q156" s="68"/>
    </row>
    <row r="157" spans="1:17" s="69" customFormat="1" ht="18">
      <c r="A157" s="100">
        <v>43282</v>
      </c>
      <c r="B157" s="59">
        <v>107.01991040156723</v>
      </c>
      <c r="C157" s="59">
        <v>45.20534123029396</v>
      </c>
      <c r="D157" s="59">
        <v>170.02284152048395</v>
      </c>
      <c r="E157" s="59">
        <v>2.3644924421810636</v>
      </c>
      <c r="F157" s="59">
        <v>7.8944402873843424</v>
      </c>
      <c r="G157" s="59">
        <v>11.13670232359478</v>
      </c>
      <c r="H157" s="59"/>
      <c r="I157" s="59"/>
      <c r="J157" s="59">
        <v>0.36733969231151276</v>
      </c>
      <c r="K157" s="59">
        <v>0</v>
      </c>
      <c r="L157" s="59">
        <v>0.42057265655356224</v>
      </c>
      <c r="M157" s="59">
        <f t="shared" si="8"/>
        <v>181.5801165006323</v>
      </c>
      <c r="N157" s="14"/>
      <c r="O157" s="14"/>
      <c r="P157" s="14"/>
      <c r="Q157" s="68"/>
    </row>
    <row r="158" spans="1:17" s="69" customFormat="1" ht="18">
      <c r="A158" s="100">
        <v>43313</v>
      </c>
      <c r="B158" s="59">
        <v>104.77561981525761</v>
      </c>
      <c r="C158" s="59">
        <v>54.81515346580114</v>
      </c>
      <c r="D158" s="59">
        <v>177.41811858956675</v>
      </c>
      <c r="E158" s="59">
        <v>2.546345799177954</v>
      </c>
      <c r="F158" s="59">
        <v>8.363954942429274</v>
      </c>
      <c r="G158" s="59">
        <v>11.78144487644918</v>
      </c>
      <c r="H158" s="59"/>
      <c r="I158" s="59"/>
      <c r="J158" s="59">
        <v>0.1901892306601419</v>
      </c>
      <c r="K158" s="59">
        <v>0</v>
      </c>
      <c r="L158" s="59">
        <v>0.1924525160437936</v>
      </c>
      <c r="M158" s="59">
        <f t="shared" si="8"/>
        <v>189.39201598205972</v>
      </c>
      <c r="N158" s="14"/>
      <c r="O158" s="14"/>
      <c r="P158" s="14"/>
      <c r="Q158" s="68"/>
    </row>
    <row r="159" spans="1:17" s="69" customFormat="1" ht="18">
      <c r="A159" s="100">
        <v>43344</v>
      </c>
      <c r="B159" s="59">
        <v>89.90687015715189</v>
      </c>
      <c r="C159" s="59">
        <v>48.44247984909033</v>
      </c>
      <c r="D159" s="59">
        <v>155.25289809897754</v>
      </c>
      <c r="E159" s="59">
        <v>2.564690655366237</v>
      </c>
      <c r="F159" s="59">
        <v>8.166332111375553</v>
      </c>
      <c r="G159" s="59">
        <v>11.462613362424744</v>
      </c>
      <c r="H159" s="59"/>
      <c r="I159" s="59"/>
      <c r="J159" s="59">
        <v>0.051226892478527644</v>
      </c>
      <c r="K159" s="59">
        <v>0</v>
      </c>
      <c r="L159" s="59">
        <v>0.05189111753677325</v>
      </c>
      <c r="M159" s="59">
        <v>166.76740257893906</v>
      </c>
      <c r="N159" s="14"/>
      <c r="O159" s="14"/>
      <c r="P159" s="14"/>
      <c r="Q159" s="68"/>
    </row>
    <row r="160" spans="1:17" s="69" customFormat="1" ht="18">
      <c r="A160" s="100">
        <v>43374</v>
      </c>
      <c r="B160" s="59">
        <v>84.69445277424444</v>
      </c>
      <c r="C160" s="59">
        <v>41.2930111076136</v>
      </c>
      <c r="D160" s="59">
        <v>138.30750401195053</v>
      </c>
      <c r="E160" s="59">
        <v>2.3437547786638735</v>
      </c>
      <c r="F160" s="59">
        <v>11.332027970553131</v>
      </c>
      <c r="G160" s="59">
        <v>15.986633008358474</v>
      </c>
      <c r="H160" s="59"/>
      <c r="I160" s="59"/>
      <c r="J160" s="59">
        <v>0.07323810253401235</v>
      </c>
      <c r="K160" s="59">
        <v>0</v>
      </c>
      <c r="L160" s="59">
        <v>0.07323810253401235</v>
      </c>
      <c r="M160" s="59">
        <v>154.36737512284301</v>
      </c>
      <c r="N160" s="14"/>
      <c r="O160" s="14"/>
      <c r="P160" s="14"/>
      <c r="Q160" s="68"/>
    </row>
    <row r="161" spans="1:17" s="69" customFormat="1" ht="18">
      <c r="A161" s="100">
        <v>43405</v>
      </c>
      <c r="B161" s="59">
        <v>82.90678004348756</v>
      </c>
      <c r="C161" s="59">
        <v>30.86269056161224</v>
      </c>
      <c r="D161" s="59">
        <v>129.46067982879464</v>
      </c>
      <c r="E161" s="59">
        <v>2.5479410040638917</v>
      </c>
      <c r="F161" s="59">
        <v>10.042417070145426</v>
      </c>
      <c r="G161" s="59">
        <v>16.947436962228274</v>
      </c>
      <c r="H161" s="59"/>
      <c r="I161" s="59"/>
      <c r="J161" s="59">
        <v>0.07116073933600474</v>
      </c>
      <c r="K161" s="59">
        <v>0</v>
      </c>
      <c r="L161" s="59">
        <v>0.1641522474903895</v>
      </c>
      <c r="M161" s="59">
        <v>146.5722690385133</v>
      </c>
      <c r="N161" s="14"/>
      <c r="O161" s="14"/>
      <c r="P161" s="14"/>
      <c r="Q161" s="68"/>
    </row>
    <row r="162" spans="1:17" s="69" customFormat="1" ht="18">
      <c r="A162" s="100">
        <v>43435</v>
      </c>
      <c r="B162" s="59">
        <v>84.24942575723641</v>
      </c>
      <c r="C162" s="59">
        <v>7.949892615284949</v>
      </c>
      <c r="D162" s="59">
        <v>108.51753298455355</v>
      </c>
      <c r="E162" s="59">
        <v>3.0225144576303387</v>
      </c>
      <c r="F162" s="59">
        <v>6.75070920459441</v>
      </c>
      <c r="G162" s="59">
        <v>12.1418805968969</v>
      </c>
      <c r="H162" s="59"/>
      <c r="I162" s="59"/>
      <c r="J162" s="59">
        <v>0.283493777702568</v>
      </c>
      <c r="K162" s="59">
        <v>0</v>
      </c>
      <c r="L162" s="59">
        <v>0.35871406742823203</v>
      </c>
      <c r="M162" s="59">
        <v>121.01812764887869</v>
      </c>
      <c r="N162" s="14"/>
      <c r="O162" s="14"/>
      <c r="P162" s="14"/>
      <c r="Q162" s="68"/>
    </row>
    <row r="163" spans="1:17" s="69" customFormat="1" ht="18">
      <c r="A163" s="100">
        <v>43466</v>
      </c>
      <c r="B163" s="59">
        <v>94.37172938181297</v>
      </c>
      <c r="C163" s="59">
        <v>0</v>
      </c>
      <c r="D163" s="59">
        <v>107.08888607000792</v>
      </c>
      <c r="E163" s="59">
        <v>2.799584574820554</v>
      </c>
      <c r="F163" s="59">
        <v>9.130191907353046</v>
      </c>
      <c r="G163" s="59">
        <v>15.766967304323158</v>
      </c>
      <c r="H163" s="59"/>
      <c r="I163" s="59"/>
      <c r="J163" s="59">
        <v>0.35978162620812343</v>
      </c>
      <c r="K163" s="59">
        <v>0</v>
      </c>
      <c r="L163" s="59">
        <v>0.3807234122482032</v>
      </c>
      <c r="M163" s="59">
        <v>123.23657678657928</v>
      </c>
      <c r="N163" s="14"/>
      <c r="O163" s="14"/>
      <c r="P163" s="14"/>
      <c r="Q163" s="68"/>
    </row>
    <row r="164" spans="1:17" s="69" customFormat="1" ht="18">
      <c r="A164" s="100">
        <v>43497</v>
      </c>
      <c r="B164" s="59">
        <v>63.528197223729414</v>
      </c>
      <c r="C164" s="59">
        <v>0</v>
      </c>
      <c r="D164" s="59">
        <v>84.01914090211042</v>
      </c>
      <c r="E164" s="59">
        <v>2.4247114266252088</v>
      </c>
      <c r="F164" s="59">
        <v>8.711690125106884</v>
      </c>
      <c r="G164" s="59">
        <v>12.824719759520853</v>
      </c>
      <c r="H164" s="59"/>
      <c r="I164" s="59"/>
      <c r="J164" s="59">
        <v>0.74639217712243</v>
      </c>
      <c r="K164" s="59">
        <v>0</v>
      </c>
      <c r="L164" s="59">
        <v>0.765743267152652</v>
      </c>
      <c r="M164" s="59">
        <v>97.60960392878394</v>
      </c>
      <c r="N164" s="14"/>
      <c r="O164" s="14"/>
      <c r="P164" s="14"/>
      <c r="Q164" s="68"/>
    </row>
    <row r="165" spans="1:17" s="69" customFormat="1" ht="18">
      <c r="A165" s="100">
        <v>43525</v>
      </c>
      <c r="B165" s="59">
        <v>85.14386411633987</v>
      </c>
      <c r="C165" s="59">
        <v>0</v>
      </c>
      <c r="D165" s="59">
        <v>100.66849964799262</v>
      </c>
      <c r="E165" s="59">
        <v>2.685926226697497</v>
      </c>
      <c r="F165" s="59">
        <v>9.89398176029754</v>
      </c>
      <c r="G165" s="59">
        <v>13.670100894623095</v>
      </c>
      <c r="H165" s="59"/>
      <c r="I165" s="59"/>
      <c r="J165" s="59">
        <v>0.892382190803687</v>
      </c>
      <c r="K165" s="59">
        <v>0</v>
      </c>
      <c r="L165" s="59">
        <v>0.9197180040618637</v>
      </c>
      <c r="M165" s="59">
        <v>115.25831854667757</v>
      </c>
      <c r="N165" s="14"/>
      <c r="O165" s="14"/>
      <c r="P165" s="14"/>
      <c r="Q165" s="68"/>
    </row>
    <row r="166" spans="1:17" s="69" customFormat="1" ht="18">
      <c r="A166" s="100">
        <v>43556</v>
      </c>
      <c r="B166" s="59">
        <v>81.12086515181893</v>
      </c>
      <c r="C166" s="59">
        <v>0</v>
      </c>
      <c r="D166" s="59">
        <v>94.028170383704</v>
      </c>
      <c r="E166" s="59">
        <v>2.9351769901252527</v>
      </c>
      <c r="F166" s="59">
        <v>4.580366160596159</v>
      </c>
      <c r="G166" s="59">
        <v>8.068598716168474</v>
      </c>
      <c r="H166" s="59"/>
      <c r="I166" s="59"/>
      <c r="J166" s="59">
        <v>0.07447568060942113</v>
      </c>
      <c r="K166" s="59">
        <v>0</v>
      </c>
      <c r="L166" s="59">
        <v>0.1133697479089138</v>
      </c>
      <c r="M166" s="59">
        <v>102.21013884778138</v>
      </c>
      <c r="N166" s="14"/>
      <c r="O166" s="14"/>
      <c r="P166" s="14"/>
      <c r="Q166" s="68"/>
    </row>
    <row r="167" spans="1:17" s="69" customFormat="1" ht="18">
      <c r="A167" s="100">
        <v>43586</v>
      </c>
      <c r="B167" s="59">
        <v>87.2153850281993</v>
      </c>
      <c r="C167" s="59">
        <v>0</v>
      </c>
      <c r="D167" s="59">
        <v>104.1904220513762</v>
      </c>
      <c r="E167" s="59">
        <v>3.046841332140888</v>
      </c>
      <c r="F167" s="59">
        <v>4.580366160596159</v>
      </c>
      <c r="G167" s="59">
        <v>9.372787365046149</v>
      </c>
      <c r="H167" s="59"/>
      <c r="I167" s="59"/>
      <c r="J167" s="59">
        <v>0</v>
      </c>
      <c r="K167" s="59">
        <v>0</v>
      </c>
      <c r="L167" s="59">
        <v>0.047324805353595234</v>
      </c>
      <c r="M167" s="59">
        <v>113.61053422177595</v>
      </c>
      <c r="N167" s="14"/>
      <c r="O167" s="14"/>
      <c r="P167" s="14"/>
      <c r="Q167" s="68"/>
    </row>
    <row r="168" spans="1:17" s="69" customFormat="1" ht="18">
      <c r="A168" s="100">
        <v>43617</v>
      </c>
      <c r="B168" s="59">
        <v>90.46561600874946</v>
      </c>
      <c r="C168" s="59">
        <v>4.108448739731523</v>
      </c>
      <c r="D168" s="59">
        <v>113.69145280730275</v>
      </c>
      <c r="E168" s="59">
        <v>3.2382659184534037</v>
      </c>
      <c r="F168" s="59">
        <v>7.512782086196802</v>
      </c>
      <c r="G168" s="59">
        <v>12.066479987267327</v>
      </c>
      <c r="H168" s="59"/>
      <c r="I168" s="59"/>
      <c r="J168" s="59">
        <v>0.4716940435986601</v>
      </c>
      <c r="K168" s="59">
        <v>0</v>
      </c>
      <c r="L168" s="59">
        <v>0.48635398265270224</v>
      </c>
      <c r="M168" s="59">
        <v>126.24428677722278</v>
      </c>
      <c r="N168" s="14"/>
      <c r="O168" s="14"/>
      <c r="P168" s="14"/>
      <c r="Q168" s="68"/>
    </row>
    <row r="169" spans="1:17" s="69" customFormat="1" ht="18">
      <c r="A169" s="100">
        <v>43647</v>
      </c>
      <c r="B169" s="59">
        <v>106.08544533604449</v>
      </c>
      <c r="C169" s="59">
        <v>45.21006698010241</v>
      </c>
      <c r="D169" s="59">
        <v>168.9920600567249</v>
      </c>
      <c r="E169" s="59">
        <v>3.110649527578393</v>
      </c>
      <c r="F169" s="59">
        <v>9.654341617263979</v>
      </c>
      <c r="G169" s="59">
        <v>13.788247682398248</v>
      </c>
      <c r="H169" s="59"/>
      <c r="I169" s="59"/>
      <c r="J169" s="59">
        <v>0.00751386688641044</v>
      </c>
      <c r="K169" s="59">
        <v>0</v>
      </c>
      <c r="L169" s="59">
        <v>0.05010397762111866</v>
      </c>
      <c r="M169" s="59">
        <v>182.83041171674427</v>
      </c>
      <c r="N169" s="14"/>
      <c r="O169" s="14"/>
      <c r="P169" s="14"/>
      <c r="Q169" s="68"/>
    </row>
    <row r="170" spans="1:17" s="69" customFormat="1" ht="18">
      <c r="A170" s="100">
        <v>43678</v>
      </c>
      <c r="B170" s="59">
        <v>115.34863348654132</v>
      </c>
      <c r="C170" s="59">
        <v>48.373365758141574</v>
      </c>
      <c r="D170" s="59">
        <v>182.82800203947124</v>
      </c>
      <c r="E170" s="59">
        <v>3.2861220650315333</v>
      </c>
      <c r="F170" s="59">
        <v>7.5513141174788885</v>
      </c>
      <c r="G170" s="59">
        <v>11.614636478152878</v>
      </c>
      <c r="H170" s="59"/>
      <c r="I170" s="59"/>
      <c r="J170" s="59">
        <v>0.039381502328186484</v>
      </c>
      <c r="K170" s="59">
        <v>0</v>
      </c>
      <c r="L170" s="59">
        <v>0.18184301676501896</v>
      </c>
      <c r="M170" s="59">
        <v>194.62448153438913</v>
      </c>
      <c r="N170" s="14"/>
      <c r="O170" s="14"/>
      <c r="P170" s="14"/>
      <c r="Q170" s="68"/>
    </row>
    <row r="171" spans="1:17" s="69" customFormat="1" ht="18">
      <c r="A171" s="100">
        <v>43709</v>
      </c>
      <c r="B171" s="59">
        <v>97.74077007027903</v>
      </c>
      <c r="C171" s="59">
        <v>43.791751318837804</v>
      </c>
      <c r="D171" s="59">
        <v>160.6304750184048</v>
      </c>
      <c r="E171" s="59">
        <v>2.70786029387914</v>
      </c>
      <c r="F171" s="59">
        <v>5.4898989297889615</v>
      </c>
      <c r="G171" s="59">
        <v>9.202459325738113</v>
      </c>
      <c r="H171" s="59"/>
      <c r="I171" s="59"/>
      <c r="J171" s="59">
        <v>0.06019933352524129</v>
      </c>
      <c r="K171" s="59">
        <v>0</v>
      </c>
      <c r="L171" s="59">
        <v>0.09760110852720882</v>
      </c>
      <c r="M171" s="59">
        <v>169.93053545267014</v>
      </c>
      <c r="N171" s="14"/>
      <c r="O171" s="14"/>
      <c r="P171" s="14"/>
      <c r="Q171" s="68"/>
    </row>
    <row r="172" spans="1:17" s="69" customFormat="1" ht="18">
      <c r="A172" s="100">
        <v>43739</v>
      </c>
      <c r="B172" s="59">
        <v>91.14534423021455</v>
      </c>
      <c r="C172" s="59">
        <v>36.172661190145185</v>
      </c>
      <c r="D172" s="59">
        <v>148.3843929788112</v>
      </c>
      <c r="E172" s="59">
        <v>3.062793381000264</v>
      </c>
      <c r="F172" s="59">
        <v>6.743510474249777</v>
      </c>
      <c r="G172" s="59">
        <v>10.565362220555372</v>
      </c>
      <c r="H172" s="59"/>
      <c r="I172" s="59"/>
      <c r="J172" s="59">
        <v>0.3956271911779991</v>
      </c>
      <c r="K172" s="59">
        <v>0</v>
      </c>
      <c r="L172" s="59">
        <v>0.4327499916555035</v>
      </c>
      <c r="M172" s="59">
        <f>D172+G172+L172</f>
        <v>159.38250519102206</v>
      </c>
      <c r="N172" s="14"/>
      <c r="O172" s="14"/>
      <c r="P172" s="14"/>
      <c r="Q172" s="68"/>
    </row>
    <row r="173" spans="1:17" s="69" customFormat="1" ht="18">
      <c r="A173" s="100">
        <v>43770</v>
      </c>
      <c r="B173" s="59">
        <v>80.9749345601523</v>
      </c>
      <c r="C173" s="59">
        <v>35.03198333012771</v>
      </c>
      <c r="D173" s="59">
        <v>131.91393568274424</v>
      </c>
      <c r="E173" s="59">
        <v>3.090709466504172</v>
      </c>
      <c r="F173" s="59">
        <v>5.803397361651609</v>
      </c>
      <c r="G173" s="59">
        <v>9.71027070546869</v>
      </c>
      <c r="H173" s="59"/>
      <c r="I173" s="59"/>
      <c r="J173" s="59">
        <v>0.02298359282902017</v>
      </c>
      <c r="K173" s="59">
        <v>0</v>
      </c>
      <c r="L173" s="59">
        <v>0.0384664329274444</v>
      </c>
      <c r="M173" s="59">
        <v>141.66267282114038</v>
      </c>
      <c r="N173" s="14"/>
      <c r="O173" s="14"/>
      <c r="P173" s="14"/>
      <c r="Q173" s="68"/>
    </row>
    <row r="174" spans="1:17" s="69" customFormat="1" ht="18">
      <c r="A174" s="100">
        <v>43800</v>
      </c>
      <c r="B174" s="59">
        <v>94.12892263436888</v>
      </c>
      <c r="C174" s="59">
        <v>6.756640788648333</v>
      </c>
      <c r="D174" s="59">
        <v>120.10510433566674</v>
      </c>
      <c r="E174" s="59">
        <v>3.4974867124182705</v>
      </c>
      <c r="F174" s="59">
        <v>5.993199701974353</v>
      </c>
      <c r="G174" s="59">
        <v>12.702660901793136</v>
      </c>
      <c r="H174" s="59"/>
      <c r="I174" s="59"/>
      <c r="J174" s="59">
        <v>0.06435405992125648</v>
      </c>
      <c r="K174" s="59">
        <v>0</v>
      </c>
      <c r="L174" s="59">
        <v>0.10840620381194754</v>
      </c>
      <c r="M174" s="59">
        <v>132.9161714412718</v>
      </c>
      <c r="N174" s="14"/>
      <c r="O174" s="14"/>
      <c r="P174" s="14"/>
      <c r="Q174" s="68"/>
    </row>
    <row r="175" spans="1:17" s="69" customFormat="1" ht="18">
      <c r="A175" s="100">
        <v>43831</v>
      </c>
      <c r="B175" s="59">
        <v>93.01702115894788</v>
      </c>
      <c r="C175" s="59">
        <v>0</v>
      </c>
      <c r="D175" s="59">
        <v>116.00827850398953</v>
      </c>
      <c r="E175" s="59">
        <v>3.2462419428830924</v>
      </c>
      <c r="F175" s="59">
        <v>6.754371316227734</v>
      </c>
      <c r="G175" s="59">
        <v>11.366653778657867</v>
      </c>
      <c r="H175" s="59"/>
      <c r="I175" s="59"/>
      <c r="J175" s="59">
        <v>0.29418998821145814</v>
      </c>
      <c r="K175" s="59">
        <v>0</v>
      </c>
      <c r="L175" s="59">
        <v>0.31674903926372555</v>
      </c>
      <c r="M175" s="59">
        <v>127.69168132191112</v>
      </c>
      <c r="N175" s="14"/>
      <c r="O175" s="14"/>
      <c r="P175" s="14"/>
      <c r="Q175" s="68"/>
    </row>
    <row r="176" spans="1:17" s="69" customFormat="1" ht="18">
      <c r="A176" s="100">
        <v>43862</v>
      </c>
      <c r="B176" s="59">
        <v>80.27008861843798</v>
      </c>
      <c r="C176" s="59">
        <v>0</v>
      </c>
      <c r="D176" s="59">
        <v>101.69517109758219</v>
      </c>
      <c r="E176" s="59">
        <v>3.2462419428830924</v>
      </c>
      <c r="F176" s="59">
        <v>6.754371316227734</v>
      </c>
      <c r="G176" s="59">
        <v>11.082416565113622</v>
      </c>
      <c r="H176" s="59"/>
      <c r="I176" s="59"/>
      <c r="J176" s="59">
        <v>0.14157009198336848</v>
      </c>
      <c r="K176" s="59">
        <v>0</v>
      </c>
      <c r="L176" s="59">
        <v>0.16164395728067402</v>
      </c>
      <c r="M176" s="59">
        <v>112.93923161997648</v>
      </c>
      <c r="N176" s="14"/>
      <c r="O176" s="14"/>
      <c r="P176" s="14"/>
      <c r="Q176" s="68"/>
    </row>
    <row r="177" spans="1:17" s="69" customFormat="1" ht="18">
      <c r="A177" s="100">
        <v>43891</v>
      </c>
      <c r="B177" s="59">
        <v>87.68599699616115</v>
      </c>
      <c r="C177" s="59">
        <v>0</v>
      </c>
      <c r="D177" s="59">
        <v>113.53505353968883</v>
      </c>
      <c r="E177" s="59">
        <v>3.6450431643675016</v>
      </c>
      <c r="F177" s="59">
        <v>7.010753355902738</v>
      </c>
      <c r="G177" s="59">
        <v>11.620765794901946</v>
      </c>
      <c r="H177" s="59"/>
      <c r="I177" s="59"/>
      <c r="J177" s="59">
        <v>0.29502977333405694</v>
      </c>
      <c r="K177" s="59">
        <v>0</v>
      </c>
      <c r="L177" s="59">
        <v>0.3287994673138252</v>
      </c>
      <c r="M177" s="59">
        <v>125.4846188019046</v>
      </c>
      <c r="N177" s="14"/>
      <c r="O177" s="14"/>
      <c r="P177" s="14"/>
      <c r="Q177" s="68"/>
    </row>
    <row r="178" spans="1:17" s="69" customFormat="1" ht="18">
      <c r="A178" s="100">
        <v>43922</v>
      </c>
      <c r="B178" s="59">
        <v>80.08336635739306</v>
      </c>
      <c r="C178" s="59">
        <v>0</v>
      </c>
      <c r="D178" s="59">
        <v>100.41935325809771</v>
      </c>
      <c r="E178" s="59">
        <v>2.8035725870353976</v>
      </c>
      <c r="F178" s="59">
        <v>7.901028665790086</v>
      </c>
      <c r="G178" s="59">
        <v>12.21504868931919</v>
      </c>
      <c r="H178" s="59"/>
      <c r="I178" s="59"/>
      <c r="J178" s="59">
        <v>0.131757865814056</v>
      </c>
      <c r="K178" s="59">
        <v>0</v>
      </c>
      <c r="L178" s="59">
        <v>0.14294464584131614</v>
      </c>
      <c r="M178" s="59">
        <v>112.77734659325822</v>
      </c>
      <c r="N178" s="14"/>
      <c r="O178" s="14"/>
      <c r="P178" s="14"/>
      <c r="Q178" s="68"/>
    </row>
    <row r="179" spans="1:17" s="69" customFormat="1" ht="18">
      <c r="A179" s="100">
        <v>43952</v>
      </c>
      <c r="B179" s="59">
        <v>95.19218745667533</v>
      </c>
      <c r="C179" s="59">
        <v>0</v>
      </c>
      <c r="D179" s="59">
        <v>113.36177466189335</v>
      </c>
      <c r="E179" s="59">
        <v>2.787620538176021</v>
      </c>
      <c r="F179" s="59">
        <v>4.814330601020446</v>
      </c>
      <c r="G179" s="59">
        <v>10.539978109862254</v>
      </c>
      <c r="H179" s="59"/>
      <c r="I179" s="59"/>
      <c r="J179" s="59">
        <v>0.01091720659378458</v>
      </c>
      <c r="K179" s="59">
        <v>0</v>
      </c>
      <c r="L179" s="59">
        <v>0.018825174926119757</v>
      </c>
      <c r="M179" s="59">
        <v>123.92057794668173</v>
      </c>
      <c r="N179" s="14"/>
      <c r="O179" s="14"/>
      <c r="P179" s="14"/>
      <c r="Q179" s="68"/>
    </row>
    <row r="180" spans="1:17" s="69" customFormat="1" ht="18">
      <c r="A180" s="100">
        <v>43983</v>
      </c>
      <c r="B180" s="59">
        <v>95.90593968444</v>
      </c>
      <c r="C180" s="59">
        <v>6.955712999329787</v>
      </c>
      <c r="D180" s="59">
        <v>122.55511811443178</v>
      </c>
      <c r="E180" s="59">
        <v>2.7437524038127363</v>
      </c>
      <c r="F180" s="59">
        <v>11.751065949829718</v>
      </c>
      <c r="G180" s="59">
        <v>16.076927875297116</v>
      </c>
      <c r="H180" s="59"/>
      <c r="I180" s="59"/>
      <c r="J180" s="59">
        <v>0</v>
      </c>
      <c r="K180" s="59">
        <v>0</v>
      </c>
      <c r="L180" s="59">
        <v>0.026472074673176523</v>
      </c>
      <c r="M180" s="59">
        <v>138.65851806440207</v>
      </c>
      <c r="N180" s="14"/>
      <c r="O180" s="14"/>
      <c r="P180" s="14"/>
      <c r="Q180" s="68"/>
    </row>
    <row r="181" spans="1:17" s="69" customFormat="1" ht="18">
      <c r="A181" s="100">
        <v>44013</v>
      </c>
      <c r="B181" s="59">
        <v>112.80700979852013</v>
      </c>
      <c r="C181" s="59">
        <v>51.19168480016301</v>
      </c>
      <c r="D181" s="59">
        <v>195.16649331736764</v>
      </c>
      <c r="E181" s="59">
        <v>2.8314886725393063</v>
      </c>
      <c r="F181" s="59">
        <v>10.059980375003686</v>
      </c>
      <c r="G181" s="59">
        <v>13.730037458731607</v>
      </c>
      <c r="H181" s="59"/>
      <c r="I181" s="59"/>
      <c r="J181" s="59">
        <v>0.16804542295372052</v>
      </c>
      <c r="K181" s="59">
        <v>0</v>
      </c>
      <c r="L181" s="59">
        <v>0.26032006006376174</v>
      </c>
      <c r="M181" s="59">
        <v>209.156850836163</v>
      </c>
      <c r="N181" s="14"/>
      <c r="O181" s="14"/>
      <c r="P181" s="14"/>
      <c r="Q181" s="68"/>
    </row>
    <row r="182" spans="1:17" s="69" customFormat="1" ht="18">
      <c r="A182" s="100">
        <v>44044</v>
      </c>
      <c r="B182" s="59">
        <v>114.79809877711924</v>
      </c>
      <c r="C182" s="59">
        <v>53.002237695529956</v>
      </c>
      <c r="D182" s="59">
        <v>200.00454070939398</v>
      </c>
      <c r="E182" s="59">
        <v>3.3260021871799745</v>
      </c>
      <c r="F182" s="59">
        <v>9.289624960548355</v>
      </c>
      <c r="G182" s="59">
        <v>13.594747945959051</v>
      </c>
      <c r="H182" s="59"/>
      <c r="I182" s="59"/>
      <c r="J182" s="59">
        <v>0.0815917545430216</v>
      </c>
      <c r="K182" s="59">
        <v>0</v>
      </c>
      <c r="L182" s="59">
        <v>0.16911595244020255</v>
      </c>
      <c r="M182" s="59">
        <v>213.76840460779323</v>
      </c>
      <c r="N182" s="14"/>
      <c r="O182" s="14"/>
      <c r="P182" s="14"/>
      <c r="Q182" s="68"/>
    </row>
    <row r="183" spans="1:17" s="69" customFormat="1" ht="18">
      <c r="A183" s="100">
        <v>44075</v>
      </c>
      <c r="B183" s="59">
        <v>105.97746089432074</v>
      </c>
      <c r="C183" s="59">
        <v>50.932949998149724</v>
      </c>
      <c r="D183" s="59">
        <v>194.976999422794</v>
      </c>
      <c r="E183" s="59">
        <v>3.0827334420744843</v>
      </c>
      <c r="F183" s="59">
        <v>11.09640930524775</v>
      </c>
      <c r="G183" s="59">
        <v>15.197630716448462</v>
      </c>
      <c r="H183" s="59"/>
      <c r="I183" s="59"/>
      <c r="J183" s="59">
        <v>0.18912844945264864</v>
      </c>
      <c r="K183" s="59">
        <v>0</v>
      </c>
      <c r="L183" s="59">
        <v>0.4581051567428025</v>
      </c>
      <c r="M183" s="59">
        <v>210.63273529598524</v>
      </c>
      <c r="N183" s="14"/>
      <c r="O183" s="14"/>
      <c r="P183" s="14"/>
      <c r="Q183" s="68"/>
    </row>
    <row r="184" spans="1:17" s="69" customFormat="1" ht="18">
      <c r="A184" s="100">
        <v>44105</v>
      </c>
      <c r="B184" s="59">
        <v>99.01401300261473</v>
      </c>
      <c r="C184" s="59">
        <v>51.616411564198515</v>
      </c>
      <c r="D184" s="59">
        <v>186.04369174691166</v>
      </c>
      <c r="E184" s="59">
        <v>3.250229955097936</v>
      </c>
      <c r="F184" s="59">
        <v>9.444397662957954</v>
      </c>
      <c r="G184" s="59">
        <v>13.487429973788275</v>
      </c>
      <c r="H184" s="59"/>
      <c r="I184" s="59"/>
      <c r="J184" s="59">
        <v>0.06824359101539834</v>
      </c>
      <c r="K184" s="59">
        <v>0</v>
      </c>
      <c r="L184" s="59">
        <v>0.1186420363237049</v>
      </c>
      <c r="M184" s="59">
        <v>199.64976375702363</v>
      </c>
      <c r="N184" s="14"/>
      <c r="O184" s="14"/>
      <c r="P184" s="14"/>
      <c r="Q184" s="68"/>
    </row>
    <row r="185" spans="1:17" s="69" customFormat="1" ht="18">
      <c r="A185" s="100">
        <v>44136</v>
      </c>
      <c r="B185" s="59">
        <v>77.9094332109476</v>
      </c>
      <c r="C185" s="59">
        <v>27.734834907136555</v>
      </c>
      <c r="D185" s="59">
        <v>138.2104616893977</v>
      </c>
      <c r="E185" s="59">
        <v>3.509450749062802</v>
      </c>
      <c r="F185" s="59">
        <v>4.845538409035885</v>
      </c>
      <c r="G185" s="59">
        <v>9.486056059754954</v>
      </c>
      <c r="H185" s="59"/>
      <c r="I185" s="59"/>
      <c r="J185" s="59">
        <v>0.11142622600376892</v>
      </c>
      <c r="K185" s="59">
        <v>0</v>
      </c>
      <c r="L185" s="59">
        <v>0.17979220514689992</v>
      </c>
      <c r="M185" s="59">
        <f>D185+G185+L185</f>
        <v>147.87630995429956</v>
      </c>
      <c r="N185" s="14"/>
      <c r="O185" s="14"/>
      <c r="P185" s="14"/>
      <c r="Q185" s="68"/>
    </row>
    <row r="186" spans="1:17" s="69" customFormat="1" ht="18">
      <c r="A186" s="100">
        <v>44166</v>
      </c>
      <c r="B186" s="59">
        <v>101.97715739792977</v>
      </c>
      <c r="C186" s="59">
        <v>0</v>
      </c>
      <c r="D186" s="59">
        <v>126.26272132827194</v>
      </c>
      <c r="E186" s="59">
        <v>4.346933314180062</v>
      </c>
      <c r="F186" s="59">
        <v>5.165556768619542</v>
      </c>
      <c r="G186" s="59">
        <v>11.743133657607167</v>
      </c>
      <c r="H186" s="59"/>
      <c r="I186" s="59"/>
      <c r="J186" s="59">
        <v>0.21922811621526933</v>
      </c>
      <c r="K186" s="59">
        <v>0</v>
      </c>
      <c r="L186" s="59">
        <v>0.2910628262181274</v>
      </c>
      <c r="M186" s="59">
        <v>138.29691781209723</v>
      </c>
      <c r="N186" s="14"/>
      <c r="O186" s="14"/>
      <c r="P186" s="14"/>
      <c r="Q186" s="68"/>
    </row>
    <row r="187" spans="1:17" s="69" customFormat="1" ht="18">
      <c r="A187" s="100">
        <v>44197</v>
      </c>
      <c r="B187" s="59">
        <v>96.07718931385249</v>
      </c>
      <c r="C187" s="59">
        <v>0</v>
      </c>
      <c r="D187" s="59">
        <v>112.16649241999866</v>
      </c>
      <c r="E187" s="59">
        <v>3.4855226757737383</v>
      </c>
      <c r="F187" s="59">
        <v>8.31719742053153</v>
      </c>
      <c r="G187" s="59">
        <v>12.56813895731343</v>
      </c>
      <c r="H187" s="59"/>
      <c r="I187" s="59"/>
      <c r="J187" s="59">
        <v>0.09193437131608068</v>
      </c>
      <c r="K187" s="59">
        <v>0</v>
      </c>
      <c r="L187" s="59">
        <v>0.1288106704941917</v>
      </c>
      <c r="M187" s="59">
        <v>124.86344204780629</v>
      </c>
      <c r="N187" s="14"/>
      <c r="O187" s="14"/>
      <c r="P187" s="14"/>
      <c r="Q187" s="68"/>
    </row>
    <row r="188" spans="1:17" s="69" customFormat="1" ht="18">
      <c r="A188" s="100">
        <v>44228</v>
      </c>
      <c r="B188" s="59">
        <v>90.01737983849696</v>
      </c>
      <c r="C188" s="59">
        <v>0</v>
      </c>
      <c r="D188" s="59">
        <v>110.49619353716663</v>
      </c>
      <c r="E188" s="59">
        <v>3.186421759660431</v>
      </c>
      <c r="F188" s="59">
        <v>9.271377148842745</v>
      </c>
      <c r="G188" s="59">
        <v>13.516924801584565</v>
      </c>
      <c r="H188" s="59"/>
      <c r="I188" s="59"/>
      <c r="J188" s="59">
        <v>0.09281835565565837</v>
      </c>
      <c r="K188" s="59">
        <v>0</v>
      </c>
      <c r="L188" s="59">
        <v>0.1746240678199063</v>
      </c>
      <c r="M188" s="59">
        <v>124.1877424065711</v>
      </c>
      <c r="N188" s="14"/>
      <c r="O188" s="14"/>
      <c r="P188" s="14"/>
      <c r="Q188" s="68"/>
    </row>
    <row r="189" spans="1:17" s="69" customFormat="1" ht="18">
      <c r="A189" s="100">
        <v>44256</v>
      </c>
      <c r="B189" s="59">
        <v>95.39324387170426</v>
      </c>
      <c r="C189" s="59">
        <v>0</v>
      </c>
      <c r="D189" s="59">
        <v>120.87765319611873</v>
      </c>
      <c r="E189" s="59">
        <v>3.944144080480809</v>
      </c>
      <c r="F189" s="59">
        <v>11.251889331399612</v>
      </c>
      <c r="G189" s="59">
        <v>16.86242975850786</v>
      </c>
      <c r="H189" s="59"/>
      <c r="I189" s="59"/>
      <c r="J189" s="59">
        <v>0.06881818083612386</v>
      </c>
      <c r="K189" s="59">
        <v>0</v>
      </c>
      <c r="L189" s="59">
        <v>0.1285452980735687</v>
      </c>
      <c r="M189" s="59">
        <v>137.86862825270015</v>
      </c>
      <c r="N189" s="14"/>
      <c r="O189" s="14"/>
      <c r="P189" s="14"/>
      <c r="Q189" s="68"/>
    </row>
    <row r="190" spans="1:17" s="69" customFormat="1" ht="18">
      <c r="A190" s="100">
        <v>44287</v>
      </c>
      <c r="B190" s="59">
        <v>88.47283700785329</v>
      </c>
      <c r="C190" s="59">
        <v>0</v>
      </c>
      <c r="D190" s="59">
        <v>118.22410029742909</v>
      </c>
      <c r="E190" s="59">
        <v>3.74075545752376</v>
      </c>
      <c r="F190" s="59">
        <v>8.999816169827753</v>
      </c>
      <c r="G190" s="59">
        <v>15.01449635316251</v>
      </c>
      <c r="H190" s="59"/>
      <c r="I190" s="59"/>
      <c r="J190" s="59">
        <v>0.13249466676109403</v>
      </c>
      <c r="K190" s="59">
        <v>0</v>
      </c>
      <c r="L190" s="59">
        <v>0.1326085690581191</v>
      </c>
      <c r="M190" s="59">
        <v>133.3712052196497</v>
      </c>
      <c r="N190" s="14"/>
      <c r="O190" s="14"/>
      <c r="P190" s="14"/>
      <c r="Q190" s="68"/>
    </row>
    <row r="191" spans="1:17" s="69" customFormat="1" ht="18">
      <c r="A191" s="100">
        <v>44317</v>
      </c>
      <c r="B191" s="59">
        <v>96.82800690030729</v>
      </c>
      <c r="C191" s="59">
        <v>0</v>
      </c>
      <c r="D191" s="59">
        <v>122.09097004285309</v>
      </c>
      <c r="E191" s="59">
        <v>3.7606955185979802</v>
      </c>
      <c r="F191" s="59">
        <v>9.248018352676922</v>
      </c>
      <c r="G191" s="59">
        <v>15.399082396619994</v>
      </c>
      <c r="H191" s="59"/>
      <c r="I191" s="59"/>
      <c r="J191" s="59">
        <v>0.05202247838414757</v>
      </c>
      <c r="K191" s="59">
        <v>0</v>
      </c>
      <c r="L191" s="59">
        <v>0.12306651455841255</v>
      </c>
      <c r="M191" s="59">
        <v>137.6131189540315</v>
      </c>
      <c r="N191" s="14"/>
      <c r="O191" s="14"/>
      <c r="P191" s="14"/>
      <c r="Q191" s="68"/>
    </row>
    <row r="192" spans="1:17" s="69" customFormat="1" ht="18">
      <c r="A192" s="100">
        <v>44348</v>
      </c>
      <c r="B192" s="59">
        <v>103.71285008164449</v>
      </c>
      <c r="C192" s="59">
        <v>5.340097283561892</v>
      </c>
      <c r="D192" s="59">
        <v>133.87219786153818</v>
      </c>
      <c r="E192" s="59">
        <v>4.4745497050550735</v>
      </c>
      <c r="F192" s="59">
        <v>7.482464137082918</v>
      </c>
      <c r="G192" s="59">
        <v>13.73795629093657</v>
      </c>
      <c r="H192" s="59"/>
      <c r="I192" s="59"/>
      <c r="J192" s="59">
        <v>0.10970245654159243</v>
      </c>
      <c r="K192" s="59">
        <v>0</v>
      </c>
      <c r="L192" s="59">
        <v>0.23638370565947514</v>
      </c>
      <c r="M192" s="59">
        <v>147.84653785813424</v>
      </c>
      <c r="N192" s="14"/>
      <c r="O192" s="14"/>
      <c r="P192" s="14"/>
      <c r="Q192" s="68"/>
    </row>
    <row r="193" spans="1:17" s="69" customFormat="1" ht="18">
      <c r="A193" s="100">
        <v>44378</v>
      </c>
      <c r="B193" s="59">
        <v>106.85708602909044</v>
      </c>
      <c r="C193" s="59">
        <v>38.73519902378362</v>
      </c>
      <c r="D193" s="59">
        <v>165.37427171309184</v>
      </c>
      <c r="E193" s="59">
        <v>5.69886945501221</v>
      </c>
      <c r="F193" s="59">
        <v>6.24677526357522</v>
      </c>
      <c r="G193" s="59">
        <v>13.075524139983607</v>
      </c>
      <c r="H193" s="59"/>
      <c r="I193" s="59"/>
      <c r="J193" s="59">
        <v>0.1511171228508076</v>
      </c>
      <c r="K193" s="59">
        <v>0</v>
      </c>
      <c r="L193" s="59">
        <v>0.28333825496373943</v>
      </c>
      <c r="M193" s="59">
        <v>178.7331341080392</v>
      </c>
      <c r="N193" s="14"/>
      <c r="O193" s="14"/>
      <c r="P193" s="14"/>
      <c r="Q193" s="68"/>
    </row>
    <row r="194" spans="1:17" s="69" customFormat="1" ht="18">
      <c r="A194" s="100">
        <v>44409</v>
      </c>
      <c r="B194" s="59">
        <v>114.59312378775184</v>
      </c>
      <c r="C194" s="59">
        <v>43.826603723675206</v>
      </c>
      <c r="D194" s="59">
        <v>179.99166753301517</v>
      </c>
      <c r="E194" s="59">
        <v>5.467564746551252</v>
      </c>
      <c r="F194" s="59">
        <v>8.851996916142486</v>
      </c>
      <c r="G194" s="59">
        <v>15.831147298383037</v>
      </c>
      <c r="H194" s="59"/>
      <c r="I194" s="59"/>
      <c r="J194" s="59">
        <v>0.07787902031679526</v>
      </c>
      <c r="K194" s="59">
        <v>0</v>
      </c>
      <c r="L194" s="59">
        <v>0.21646687261765168</v>
      </c>
      <c r="M194" s="59">
        <v>196.03928170401585</v>
      </c>
      <c r="N194" s="14"/>
      <c r="O194" s="14"/>
      <c r="P194" s="14"/>
      <c r="Q194" s="68"/>
    </row>
    <row r="195" spans="1:17" s="69" customFormat="1" ht="18">
      <c r="A195" s="100">
        <v>44440</v>
      </c>
      <c r="B195" s="59">
        <v>100.72441881585492</v>
      </c>
      <c r="C195" s="59">
        <v>28.945217576828842</v>
      </c>
      <c r="D195" s="59">
        <v>157.34147914477458</v>
      </c>
      <c r="E195" s="59">
        <v>4.271161082098024</v>
      </c>
      <c r="F195" s="59">
        <v>8.545229468278784</v>
      </c>
      <c r="G195" s="59">
        <v>14.396915521347182</v>
      </c>
      <c r="H195" s="59"/>
      <c r="I195" s="59"/>
      <c r="J195" s="59">
        <v>0</v>
      </c>
      <c r="K195" s="59">
        <v>0</v>
      </c>
      <c r="L195" s="59">
        <v>0.19697348092992598</v>
      </c>
      <c r="M195" s="59">
        <v>171.9353681470517</v>
      </c>
      <c r="N195" s="14"/>
      <c r="O195" s="14"/>
      <c r="P195" s="14"/>
      <c r="Q195" s="68"/>
    </row>
    <row r="196" spans="1:17" s="69" customFormat="1" ht="18">
      <c r="A196" s="100">
        <v>44470</v>
      </c>
      <c r="B196" s="59">
        <v>107.19917795188661</v>
      </c>
      <c r="C196" s="59">
        <v>17.24898680088576</v>
      </c>
      <c r="D196" s="59">
        <v>149.04842791402203</v>
      </c>
      <c r="E196" s="59">
        <v>4.2432449965941155</v>
      </c>
      <c r="F196" s="59">
        <v>7.428382391918527</v>
      </c>
      <c r="G196" s="59">
        <v>14.556826934537138</v>
      </c>
      <c r="H196" s="59"/>
      <c r="I196" s="59"/>
      <c r="J196" s="59">
        <v>0</v>
      </c>
      <c r="K196" s="59">
        <v>0</v>
      </c>
      <c r="L196" s="59">
        <v>0.030788307505368807</v>
      </c>
      <c r="M196" s="59">
        <v>163.63604315606452</v>
      </c>
      <c r="N196" s="14"/>
      <c r="O196" s="14"/>
      <c r="P196" s="14"/>
      <c r="Q196" s="68"/>
    </row>
    <row r="197" spans="1:17" s="69" customFormat="1" ht="18">
      <c r="A197" s="100">
        <v>44501</v>
      </c>
      <c r="B197" s="59">
        <v>82.43948543964505</v>
      </c>
      <c r="C197" s="59">
        <v>16.894555565251117</v>
      </c>
      <c r="D197" s="59">
        <v>129.3528578299509</v>
      </c>
      <c r="E197" s="59">
        <v>1.3606447752844142</v>
      </c>
      <c r="F197" s="59">
        <v>9.69897146371121</v>
      </c>
      <c r="G197" s="59">
        <v>17.097458713796957</v>
      </c>
      <c r="H197" s="59"/>
      <c r="I197" s="59"/>
      <c r="J197" s="59">
        <v>0</v>
      </c>
      <c r="K197" s="59">
        <v>0</v>
      </c>
      <c r="L197" s="59">
        <v>0.046977440249060864</v>
      </c>
      <c r="M197" s="59">
        <v>146.4972939839969</v>
      </c>
      <c r="N197" s="14"/>
      <c r="O197" s="14"/>
      <c r="P197" s="14"/>
      <c r="Q197" s="68"/>
    </row>
    <row r="198" spans="1:17" s="69" customFormat="1" ht="18">
      <c r="A198" s="100">
        <v>44531</v>
      </c>
      <c r="B198" s="59">
        <v>129.5549192152421</v>
      </c>
      <c r="C198" s="59">
        <v>0</v>
      </c>
      <c r="D198" s="59">
        <v>154.5374277619024</v>
      </c>
      <c r="E198" s="59">
        <v>3.4855226757737383</v>
      </c>
      <c r="F198" s="59">
        <v>5.362614881524198</v>
      </c>
      <c r="G198" s="59">
        <v>13.468505916054387</v>
      </c>
      <c r="H198" s="59"/>
      <c r="I198" s="59"/>
      <c r="J198" s="59">
        <v>0</v>
      </c>
      <c r="K198" s="59">
        <v>0</v>
      </c>
      <c r="L198" s="59">
        <v>0.069476957055367</v>
      </c>
      <c r="M198" s="59">
        <v>168.07541063501216</v>
      </c>
      <c r="N198" s="14"/>
      <c r="O198" s="14"/>
      <c r="P198" s="14"/>
      <c r="Q198" s="68"/>
    </row>
    <row r="199" spans="1:17" s="69" customFormat="1" ht="18">
      <c r="A199" s="100">
        <v>44562</v>
      </c>
      <c r="B199" s="59">
        <v>101.56241897915866</v>
      </c>
      <c r="C199" s="59">
        <v>0</v>
      </c>
      <c r="D199" s="59">
        <v>134.60363439686557</v>
      </c>
      <c r="E199" s="59">
        <v>4.083724508000352</v>
      </c>
      <c r="F199" s="59">
        <v>10.616564301031557</v>
      </c>
      <c r="G199" s="59">
        <v>16.37014378416138</v>
      </c>
      <c r="H199" s="59"/>
      <c r="I199" s="59"/>
      <c r="J199" s="59">
        <v>0</v>
      </c>
      <c r="K199" s="59">
        <v>0</v>
      </c>
      <c r="L199" s="59">
        <v>0.1165252479773074</v>
      </c>
      <c r="M199" s="59">
        <v>151.09030342900425</v>
      </c>
      <c r="N199" s="14"/>
      <c r="O199" s="14"/>
      <c r="P199" s="14"/>
      <c r="Q199" s="68"/>
    </row>
    <row r="200" spans="1:17" s="69" customFormat="1" ht="18">
      <c r="A200" s="100">
        <v>44593</v>
      </c>
      <c r="B200" s="59">
        <v>73.9640701952377</v>
      </c>
      <c r="C200" s="59">
        <v>0</v>
      </c>
      <c r="D200" s="59">
        <v>105.5673615191154</v>
      </c>
      <c r="E200" s="59">
        <v>3.6410551521526573</v>
      </c>
      <c r="F200" s="59">
        <v>11.632959997543173</v>
      </c>
      <c r="G200" s="59">
        <v>16.804192075155708</v>
      </c>
      <c r="H200" s="59"/>
      <c r="I200" s="59"/>
      <c r="J200" s="59">
        <v>0</v>
      </c>
      <c r="K200" s="59">
        <v>0</v>
      </c>
      <c r="L200" s="59">
        <v>0.30934879834888335</v>
      </c>
      <c r="M200" s="59">
        <v>122.68090239261998</v>
      </c>
      <c r="N200" s="14"/>
      <c r="O200" s="14"/>
      <c r="P200" s="14"/>
      <c r="Q200" s="68"/>
    </row>
    <row r="201" spans="1:17" s="69" customFormat="1" ht="18">
      <c r="A201" s="100">
        <v>44621</v>
      </c>
      <c r="B201" s="59">
        <v>92.51679493018854</v>
      </c>
      <c r="C201" s="59">
        <v>0</v>
      </c>
      <c r="D201" s="59">
        <v>134.80785509206595</v>
      </c>
      <c r="E201" s="59">
        <v>3.8524197995393945</v>
      </c>
      <c r="F201" s="59">
        <v>15.563615075529471</v>
      </c>
      <c r="G201" s="59">
        <v>21.441112660706796</v>
      </c>
      <c r="H201" s="59"/>
      <c r="I201" s="59"/>
      <c r="J201" s="59">
        <v>0</v>
      </c>
      <c r="K201" s="59">
        <v>0</v>
      </c>
      <c r="L201" s="59">
        <v>0.07553887174434105</v>
      </c>
      <c r="M201" s="59">
        <v>156.32450662451708</v>
      </c>
      <c r="N201" s="14"/>
      <c r="O201" s="14"/>
      <c r="P201" s="14"/>
      <c r="Q201" s="68"/>
    </row>
    <row r="202" spans="1:17" s="69" customFormat="1" ht="18">
      <c r="A202" s="100">
        <v>44652</v>
      </c>
      <c r="B202" s="59">
        <v>107.15253410258396</v>
      </c>
      <c r="C202" s="59">
        <v>0</v>
      </c>
      <c r="D202" s="59">
        <v>154.11057173678242</v>
      </c>
      <c r="E202" s="59">
        <v>3.6410551521526573</v>
      </c>
      <c r="F202" s="59">
        <v>13.54328170712801</v>
      </c>
      <c r="G202" s="59">
        <v>18.607143348196317</v>
      </c>
      <c r="H202" s="59"/>
      <c r="I202" s="59"/>
      <c r="J202" s="59">
        <v>0</v>
      </c>
      <c r="K202" s="59">
        <v>0</v>
      </c>
      <c r="L202" s="59">
        <v>0.00014760556849902344</v>
      </c>
      <c r="M202" s="59">
        <v>172.71786269054724</v>
      </c>
      <c r="N202" s="14"/>
      <c r="O202" s="14"/>
      <c r="P202" s="14"/>
      <c r="Q202" s="68"/>
    </row>
    <row r="203" spans="1:17" s="69" customFormat="1" ht="18">
      <c r="A203" s="100">
        <v>44682</v>
      </c>
      <c r="B203" s="59">
        <v>108.28545791274358</v>
      </c>
      <c r="C203" s="59">
        <v>0</v>
      </c>
      <c r="D203" s="59">
        <v>146.72413393356553</v>
      </c>
      <c r="E203" s="59">
        <v>5.140547744934037</v>
      </c>
      <c r="F203" s="59">
        <v>8.943857735056875</v>
      </c>
      <c r="G203" s="59">
        <v>14.853623326285035</v>
      </c>
      <c r="H203" s="59"/>
      <c r="I203" s="59"/>
      <c r="J203" s="59">
        <v>0</v>
      </c>
      <c r="K203" s="59">
        <v>0</v>
      </c>
      <c r="L203" s="59">
        <v>0.015533025991713901</v>
      </c>
      <c r="M203" s="59">
        <v>161.59329028584227</v>
      </c>
      <c r="N203" s="14"/>
      <c r="O203" s="14"/>
      <c r="P203" s="14"/>
      <c r="Q203" s="68"/>
    </row>
    <row r="204" spans="1:17" s="69" customFormat="1" ht="18">
      <c r="A204" s="100">
        <v>44713</v>
      </c>
      <c r="B204" s="59">
        <v>107.56223353353268</v>
      </c>
      <c r="C204" s="59">
        <v>0</v>
      </c>
      <c r="D204" s="59">
        <v>156.1251590288171</v>
      </c>
      <c r="E204" s="59">
        <v>5.028883402918401</v>
      </c>
      <c r="F204" s="59">
        <v>9.03160580866344</v>
      </c>
      <c r="G204" s="59">
        <v>14.87542472232552</v>
      </c>
      <c r="H204" s="59"/>
      <c r="I204" s="59"/>
      <c r="J204" s="59">
        <v>0</v>
      </c>
      <c r="K204" s="59">
        <v>0</v>
      </c>
      <c r="L204" s="59">
        <v>0.052632947606100954</v>
      </c>
      <c r="M204" s="59">
        <v>171.05321669874874</v>
      </c>
      <c r="N204" s="14"/>
      <c r="O204" s="14"/>
      <c r="P204" s="14"/>
      <c r="Q204" s="68"/>
    </row>
    <row r="205" spans="1:17" s="69" customFormat="1" ht="18">
      <c r="A205" s="100">
        <v>44743</v>
      </c>
      <c r="B205" s="59">
        <v>119.34629108339728</v>
      </c>
      <c r="C205" s="59">
        <v>25.415082469907833</v>
      </c>
      <c r="D205" s="59">
        <v>185.2453612988494</v>
      </c>
      <c r="E205" s="59">
        <v>4.303065179816778</v>
      </c>
      <c r="F205" s="59">
        <v>7.70646900287826</v>
      </c>
      <c r="G205" s="59">
        <v>13.13410221436368</v>
      </c>
      <c r="H205" s="59"/>
      <c r="I205" s="59"/>
      <c r="J205" s="59">
        <v>0.15781021027792014</v>
      </c>
      <c r="K205" s="59">
        <v>0</v>
      </c>
      <c r="L205" s="59">
        <v>0.16731108870364061</v>
      </c>
      <c r="M205" s="59">
        <v>198.5467746019167</v>
      </c>
      <c r="N205" s="14"/>
      <c r="O205" s="14"/>
      <c r="P205" s="14"/>
      <c r="Q205" s="68"/>
    </row>
    <row r="206" spans="1:17" s="69" customFormat="1" ht="18">
      <c r="A206" s="100">
        <v>44774</v>
      </c>
      <c r="B206" s="59">
        <v>103.59610821999765</v>
      </c>
      <c r="C206" s="59">
        <v>49.35218668721924</v>
      </c>
      <c r="D206" s="59">
        <v>189.7204413181059</v>
      </c>
      <c r="E206" s="59">
        <v>5.531372941988758</v>
      </c>
      <c r="F206" s="59">
        <v>7.440652177157279</v>
      </c>
      <c r="G206" s="59">
        <v>14.489113084000198</v>
      </c>
      <c r="H206" s="59"/>
      <c r="I206" s="59"/>
      <c r="J206" s="59">
        <v>0.10369136303246407</v>
      </c>
      <c r="K206" s="59">
        <v>0</v>
      </c>
      <c r="L206" s="59">
        <v>0.1434068553206538</v>
      </c>
      <c r="M206" s="59">
        <v>204.35296125742676</v>
      </c>
      <c r="N206" s="14"/>
      <c r="O206" s="14"/>
      <c r="P206" s="14"/>
      <c r="Q206" s="68"/>
    </row>
    <row r="207" spans="1:17" s="69" customFormat="1" ht="18">
      <c r="A207" s="100">
        <v>44805</v>
      </c>
      <c r="B207" s="59">
        <v>106.63714250710217</v>
      </c>
      <c r="C207" s="59">
        <v>44.192258615104954</v>
      </c>
      <c r="D207" s="59">
        <v>189.42250980002964</v>
      </c>
      <c r="E207" s="59">
        <v>4.622106157004305</v>
      </c>
      <c r="F207" s="59">
        <v>9.407331617173943</v>
      </c>
      <c r="G207" s="59">
        <v>15.319543870467534</v>
      </c>
      <c r="H207" s="59"/>
      <c r="I207" s="59"/>
      <c r="J207" s="59">
        <v>0</v>
      </c>
      <c r="K207" s="59">
        <v>0</v>
      </c>
      <c r="L207" s="59">
        <v>0.10482972075728729</v>
      </c>
      <c r="M207" s="59">
        <v>204.84688339125447</v>
      </c>
      <c r="N207" s="14"/>
      <c r="O207" s="14"/>
      <c r="P207" s="14"/>
      <c r="Q207" s="68"/>
    </row>
    <row r="208" spans="1:17" s="69" customFormat="1" ht="18">
      <c r="A208" s="100">
        <v>44835</v>
      </c>
      <c r="B208" s="59">
        <v>104.13968391678094</v>
      </c>
      <c r="C208" s="59">
        <v>43.84019025437454</v>
      </c>
      <c r="D208" s="59">
        <v>179.3647883427983</v>
      </c>
      <c r="E208" s="59">
        <v>4.79666145164803</v>
      </c>
      <c r="F208" s="59">
        <v>8.60115367770729</v>
      </c>
      <c r="G208" s="59">
        <v>14.640730095956863</v>
      </c>
      <c r="H208" s="59"/>
      <c r="I208" s="59"/>
      <c r="J208" s="59">
        <v>0</v>
      </c>
      <c r="K208" s="59">
        <v>0</v>
      </c>
      <c r="L208" s="59">
        <v>0.04133497138390486</v>
      </c>
      <c r="M208" s="59">
        <v>194.04685341013908</v>
      </c>
      <c r="N208" s="14"/>
      <c r="O208" s="14"/>
      <c r="P208" s="14"/>
      <c r="Q208" s="68"/>
    </row>
    <row r="209" spans="1:17" s="69" customFormat="1" ht="18">
      <c r="A209" s="100">
        <v>44866</v>
      </c>
      <c r="B209" s="59">
        <v>93.26174366545384</v>
      </c>
      <c r="C209" s="59">
        <v>39.142794944763466</v>
      </c>
      <c r="D209" s="59">
        <v>173.91735390636404</v>
      </c>
      <c r="E209" s="59">
        <v>4.953789132912887</v>
      </c>
      <c r="F209" s="59">
        <v>9.208990053930506</v>
      </c>
      <c r="G209" s="59">
        <v>15.62778828937395</v>
      </c>
      <c r="H209" s="59"/>
      <c r="I209" s="59"/>
      <c r="J209" s="59">
        <v>0.17701786400043418</v>
      </c>
      <c r="K209" s="59">
        <v>0</v>
      </c>
      <c r="L209" s="59">
        <v>0.19949376391578047</v>
      </c>
      <c r="M209" s="59">
        <v>189.74463595965375</v>
      </c>
      <c r="N209" s="14"/>
      <c r="O209" s="14"/>
      <c r="P209" s="14"/>
      <c r="Q209" s="68"/>
    </row>
    <row r="210" spans="1:17" s="69" customFormat="1" ht="18">
      <c r="A210" s="100">
        <v>44896</v>
      </c>
      <c r="B210" s="59">
        <v>108.32835085797738</v>
      </c>
      <c r="C210" s="59">
        <v>28.194414076009462</v>
      </c>
      <c r="D210" s="59">
        <v>173.60013990729448</v>
      </c>
      <c r="E210" s="59">
        <v>4.942463178222731</v>
      </c>
      <c r="F210" s="59">
        <v>3.919640221967688</v>
      </c>
      <c r="G210" s="59">
        <v>9.993115591299043</v>
      </c>
      <c r="H210" s="59"/>
      <c r="I210" s="59"/>
      <c r="J210" s="59">
        <v>0.062099899855333346</v>
      </c>
      <c r="K210" s="59">
        <v>0</v>
      </c>
      <c r="L210" s="59">
        <v>0.08971222754516484</v>
      </c>
      <c r="M210" s="59">
        <v>183.68296772613868</v>
      </c>
      <c r="N210" s="14"/>
      <c r="O210" s="14"/>
      <c r="P210" s="14"/>
      <c r="Q210" s="68"/>
    </row>
    <row r="211" spans="1:17" s="69" customFormat="1" ht="18">
      <c r="A211" s="100">
        <v>44927</v>
      </c>
      <c r="B211" s="59">
        <v>100.21611359625402</v>
      </c>
      <c r="C211" s="59">
        <v>0</v>
      </c>
      <c r="D211" s="59">
        <v>125.91750864329644</v>
      </c>
      <c r="E211" s="59">
        <v>4.137163871679262</v>
      </c>
      <c r="F211" s="59">
        <v>13.781723963178711</v>
      </c>
      <c r="G211" s="59">
        <v>19.038619760580772</v>
      </c>
      <c r="H211" s="59"/>
      <c r="I211" s="59"/>
      <c r="J211" s="59">
        <v>0.004375722480909609</v>
      </c>
      <c r="K211" s="59">
        <v>0</v>
      </c>
      <c r="L211" s="59">
        <v>0.050038243123925005</v>
      </c>
      <c r="M211" s="59">
        <v>145.00616664700115</v>
      </c>
      <c r="N211" s="14"/>
      <c r="O211" s="14"/>
      <c r="P211" s="14"/>
      <c r="Q211" s="68"/>
    </row>
    <row r="212" spans="1:17" s="69" customFormat="1" ht="18">
      <c r="A212" s="100">
        <v>44958</v>
      </c>
      <c r="B212" s="59">
        <v>85.42653007404604</v>
      </c>
      <c r="C212" s="59">
        <v>0</v>
      </c>
      <c r="D212" s="59">
        <v>115.48213671375686</v>
      </c>
      <c r="E212" s="59">
        <v>3.386619972845604</v>
      </c>
      <c r="F212" s="59">
        <v>9.032392991537892</v>
      </c>
      <c r="G212" s="59">
        <v>13.9351707682827</v>
      </c>
      <c r="H212" s="59"/>
      <c r="I212" s="59"/>
      <c r="J212" s="59">
        <v>0.004375722480909609</v>
      </c>
      <c r="K212" s="59">
        <v>0</v>
      </c>
      <c r="L212" s="59">
        <v>0.050038243123925005</v>
      </c>
      <c r="M212" s="59">
        <v>129.46734572516348</v>
      </c>
      <c r="N212" s="14"/>
      <c r="O212" s="14"/>
      <c r="P212" s="14"/>
      <c r="Q212" s="68"/>
    </row>
    <row r="213" spans="1:17" s="69" customFormat="1" ht="18">
      <c r="A213" s="100">
        <v>44986</v>
      </c>
      <c r="B213" s="59">
        <v>95.43185695930835</v>
      </c>
      <c r="C213" s="59">
        <v>0</v>
      </c>
      <c r="D213" s="59">
        <v>133.39806430419222</v>
      </c>
      <c r="E213" s="59">
        <v>4.055808422496443</v>
      </c>
      <c r="F213" s="59">
        <v>16.02116797341696</v>
      </c>
      <c r="G213" s="59">
        <v>21.070757080455515</v>
      </c>
      <c r="H213" s="59"/>
      <c r="I213" s="59"/>
      <c r="J213" s="59">
        <v>0</v>
      </c>
      <c r="K213" s="59">
        <v>0</v>
      </c>
      <c r="L213" s="59">
        <v>0.04947394243094101</v>
      </c>
      <c r="M213" s="59">
        <v>154.51829532707868</v>
      </c>
      <c r="N213" s="14"/>
      <c r="O213" s="14"/>
      <c r="P213" s="14"/>
      <c r="Q213" s="68"/>
    </row>
    <row r="214" spans="1:17" s="69" customFormat="1" ht="18">
      <c r="A214" s="100">
        <v>45017</v>
      </c>
      <c r="B214" s="59">
        <v>84.18217013030392</v>
      </c>
      <c r="C214" s="59">
        <v>0</v>
      </c>
      <c r="D214" s="59">
        <v>119.72099456080937</v>
      </c>
      <c r="E214" s="59">
        <v>3.664983225441722</v>
      </c>
      <c r="F214" s="59">
        <v>7.2794337019351305</v>
      </c>
      <c r="G214" s="59">
        <v>12.564784182243233</v>
      </c>
      <c r="H214" s="59"/>
      <c r="I214" s="59"/>
      <c r="J214" s="59">
        <v>0.01993384685747711</v>
      </c>
      <c r="K214" s="59">
        <v>0</v>
      </c>
      <c r="L214" s="59">
        <v>0.08674135720653928</v>
      </c>
      <c r="M214" s="59">
        <v>132.37252010025915</v>
      </c>
      <c r="N214" s="14"/>
      <c r="O214" s="14"/>
      <c r="P214" s="14"/>
      <c r="Q214" s="68"/>
    </row>
    <row r="215" spans="1:17" s="69" customFormat="1" ht="18">
      <c r="A215" s="100">
        <v>45047</v>
      </c>
      <c r="B215" s="59">
        <v>113.16914893939347</v>
      </c>
      <c r="C215" s="59">
        <v>0</v>
      </c>
      <c r="D215" s="59">
        <v>150.88368925765818</v>
      </c>
      <c r="E215" s="59">
        <v>4.780031440712131</v>
      </c>
      <c r="F215" s="59">
        <v>7.368197127365264</v>
      </c>
      <c r="G215" s="59">
        <v>13.109402132958467</v>
      </c>
      <c r="H215" s="59"/>
      <c r="I215" s="59"/>
      <c r="J215" s="59">
        <v>0.03407759629072028</v>
      </c>
      <c r="K215" s="59">
        <v>0</v>
      </c>
      <c r="L215" s="59">
        <v>0.11423775237548493</v>
      </c>
      <c r="M215" s="59">
        <v>164.10732914299214</v>
      </c>
      <c r="N215" s="14"/>
      <c r="O215" s="14"/>
      <c r="P215" s="14"/>
      <c r="Q215" s="68"/>
    </row>
    <row r="216" spans="1:17" s="69" customFormat="1" ht="18">
      <c r="A216" s="100">
        <v>45078</v>
      </c>
      <c r="B216" s="59">
        <v>104.9301729767707</v>
      </c>
      <c r="C216" s="59">
        <v>0</v>
      </c>
      <c r="D216" s="59">
        <v>141.84694150016287</v>
      </c>
      <c r="E216" s="59">
        <v>4.8657737033312785</v>
      </c>
      <c r="F216" s="59">
        <v>8.357748747013298</v>
      </c>
      <c r="G216" s="59">
        <v>14.403720741084772</v>
      </c>
      <c r="H216" s="59"/>
      <c r="I216" s="59"/>
      <c r="J216" s="59">
        <v>0.05573521261037391</v>
      </c>
      <c r="K216" s="59">
        <v>0</v>
      </c>
      <c r="L216" s="59">
        <v>0.08265428614682165</v>
      </c>
      <c r="M216" s="59">
        <v>156.3333165273945</v>
      </c>
      <c r="N216" s="14"/>
      <c r="O216" s="14"/>
      <c r="P216" s="14"/>
      <c r="Q216" s="68"/>
    </row>
    <row r="217" spans="1:17" s="69" customFormat="1" ht="18">
      <c r="A217" s="100">
        <v>45108</v>
      </c>
      <c r="B217" s="59">
        <v>111.54056586950043</v>
      </c>
      <c r="C217" s="59">
        <v>8.430737658295945</v>
      </c>
      <c r="D217" s="59">
        <v>160.27777264788392</v>
      </c>
      <c r="E217" s="59">
        <v>5.436458251275468</v>
      </c>
      <c r="F217" s="59">
        <v>10.814854526261445</v>
      </c>
      <c r="G217" s="59">
        <v>18.64984896990636</v>
      </c>
      <c r="H217" s="59"/>
      <c r="I217" s="59"/>
      <c r="J217" s="59">
        <v>0.05573521261037391</v>
      </c>
      <c r="K217" s="59">
        <v>0</v>
      </c>
      <c r="L217" s="59">
        <v>0.08265428614682165</v>
      </c>
      <c r="M217" s="59">
        <v>179.01027590393713</v>
      </c>
      <c r="N217" s="14"/>
      <c r="O217" s="14"/>
      <c r="P217" s="14"/>
      <c r="Q217" s="68"/>
    </row>
    <row r="218" spans="1:17" s="69" customFormat="1" ht="18">
      <c r="A218" s="100">
        <v>45139</v>
      </c>
      <c r="B218" s="59">
        <v>124.72589818561408</v>
      </c>
      <c r="C218" s="59">
        <v>50.88982753114751</v>
      </c>
      <c r="D218" s="59">
        <v>212.99011091933286</v>
      </c>
      <c r="E218" s="59">
        <v>3.7463386746245413</v>
      </c>
      <c r="F218" s="59">
        <v>10.819343750335317</v>
      </c>
      <c r="G218" s="59">
        <v>16.80094124429517</v>
      </c>
      <c r="H218" s="59"/>
      <c r="I218" s="59"/>
      <c r="J218" s="59">
        <v>0</v>
      </c>
      <c r="K218" s="59">
        <v>0</v>
      </c>
      <c r="L218" s="59">
        <v>0.07473171529393224</v>
      </c>
      <c r="M218" s="59">
        <v>229.86578387892195</v>
      </c>
      <c r="N218" s="14"/>
      <c r="O218" s="14"/>
      <c r="P218" s="14"/>
      <c r="Q218" s="68"/>
    </row>
    <row r="219" spans="1:17" s="69" customFormat="1" ht="18">
      <c r="A219" s="100">
        <v>45170</v>
      </c>
      <c r="B219" s="59">
        <v>113.55774141696281</v>
      </c>
      <c r="C219" s="59">
        <v>44.61816681659256</v>
      </c>
      <c r="D219" s="59">
        <v>195.40796926737707</v>
      </c>
      <c r="E219" s="59">
        <v>3.5971870177893726</v>
      </c>
      <c r="F219" s="59">
        <v>9.041810664912685</v>
      </c>
      <c r="G219" s="59">
        <v>14.544716344587092</v>
      </c>
      <c r="H219" s="59"/>
      <c r="I219" s="59"/>
      <c r="J219" s="59">
        <v>0.06271868889303774</v>
      </c>
      <c r="K219" s="59">
        <v>0</v>
      </c>
      <c r="L219" s="59">
        <v>0.17263292946655467</v>
      </c>
      <c r="M219" s="59">
        <v>210.12531854143072</v>
      </c>
      <c r="N219" s="14"/>
      <c r="O219" s="14"/>
      <c r="P219" s="14"/>
      <c r="Q219" s="68"/>
    </row>
    <row r="220" spans="1:17" s="69" customFormat="1" ht="18">
      <c r="A220" s="100">
        <v>45200</v>
      </c>
      <c r="B220" s="59">
        <v>117.30062325563314</v>
      </c>
      <c r="C220" s="59">
        <v>39.184735974313554</v>
      </c>
      <c r="D220" s="59">
        <v>191.85994892747968</v>
      </c>
      <c r="E220" s="59">
        <v>3.2247066769229336</v>
      </c>
      <c r="F220" s="59">
        <v>12.650833088000322</v>
      </c>
      <c r="G220" s="59">
        <v>18.78855121097208</v>
      </c>
      <c r="H220" s="59"/>
      <c r="I220" s="59"/>
      <c r="J220" s="59">
        <v>0</v>
      </c>
      <c r="K220" s="59">
        <v>0.05033792702522197</v>
      </c>
      <c r="L220" s="59">
        <v>0.05033792702522197</v>
      </c>
      <c r="M220" s="59">
        <v>210.698838065477</v>
      </c>
      <c r="N220" s="14"/>
      <c r="O220" s="14"/>
      <c r="P220" s="14"/>
      <c r="Q220" s="68"/>
    </row>
    <row r="221" spans="1:17" s="69" customFormat="1" ht="18">
      <c r="A221" s="100">
        <v>45231</v>
      </c>
      <c r="B221" s="59">
        <v>108.38732082261453</v>
      </c>
      <c r="C221" s="59">
        <v>17.294472142792202</v>
      </c>
      <c r="D221" s="59">
        <v>167.71872239223126</v>
      </c>
      <c r="E221" s="59">
        <v>3.5935978067960126</v>
      </c>
      <c r="F221" s="59">
        <v>9.128800076763435</v>
      </c>
      <c r="G221" s="59">
        <v>16.12001255957355</v>
      </c>
      <c r="H221" s="59"/>
      <c r="I221" s="59"/>
      <c r="J221" s="59">
        <v>0</v>
      </c>
      <c r="K221" s="59">
        <v>0</v>
      </c>
      <c r="L221" s="59">
        <v>0.16812938477097017</v>
      </c>
      <c r="M221" s="59">
        <v>184.00686433657577</v>
      </c>
      <c r="N221" s="14"/>
      <c r="O221" s="14"/>
      <c r="P221" s="14"/>
      <c r="Q221" s="68"/>
    </row>
    <row r="222" spans="1:17" s="69" customFormat="1" ht="18">
      <c r="A222" s="100">
        <v>45261</v>
      </c>
      <c r="B222" s="59">
        <v>109.86633295816482</v>
      </c>
      <c r="C222" s="59">
        <v>2.1893217425151645</v>
      </c>
      <c r="D222" s="59">
        <v>141.874293902087</v>
      </c>
      <c r="E222" s="59">
        <v>5.361483621636399</v>
      </c>
      <c r="F222" s="59">
        <v>3.0995553850523687</v>
      </c>
      <c r="G222" s="59">
        <v>10.292842863374315</v>
      </c>
      <c r="H222" s="59"/>
      <c r="I222" s="59"/>
      <c r="J222" s="59">
        <v>0</v>
      </c>
      <c r="K222" s="59">
        <v>0</v>
      </c>
      <c r="L222" s="59">
        <v>0.056361710275667116</v>
      </c>
      <c r="M222" s="59">
        <v>152.223498475737</v>
      </c>
      <c r="N222" s="14"/>
      <c r="O222" s="14"/>
      <c r="P222" s="14"/>
      <c r="Q222" s="68"/>
    </row>
    <row r="223" spans="1:17" s="69" customFormat="1" ht="18">
      <c r="A223" s="100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14"/>
      <c r="O223" s="14"/>
      <c r="P223" s="14"/>
      <c r="Q223" s="68"/>
    </row>
    <row r="224" spans="1:17" s="69" customFormat="1" ht="18">
      <c r="A224" s="100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14"/>
      <c r="O224" s="14"/>
      <c r="P224" s="14"/>
      <c r="Q224" s="68"/>
    </row>
    <row r="225" spans="1:17" s="69" customFormat="1" ht="18">
      <c r="A225" s="70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14"/>
      <c r="O225" s="14"/>
      <c r="P225" s="14"/>
      <c r="Q225" s="68"/>
    </row>
    <row r="226" spans="1:16" ht="12.75">
      <c r="A226" s="60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2"/>
      <c r="N226" s="1"/>
      <c r="O226" s="1"/>
      <c r="P226" s="1"/>
    </row>
    <row r="227" spans="1:16" ht="12.75">
      <c r="A227" s="71" t="s">
        <v>53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63"/>
      <c r="N227" s="1"/>
      <c r="O227" s="1"/>
      <c r="P227" s="1"/>
    </row>
    <row r="228" spans="1:16" ht="12.75">
      <c r="A228" s="64"/>
      <c r="B228" s="65"/>
      <c r="C228" s="66"/>
      <c r="D228" s="65"/>
      <c r="E228" s="65"/>
      <c r="F228" s="65"/>
      <c r="G228" s="66"/>
      <c r="H228" s="65"/>
      <c r="I228" s="65"/>
      <c r="J228" s="65"/>
      <c r="K228" s="65"/>
      <c r="L228" s="66"/>
      <c r="M228" s="67"/>
      <c r="N228" s="5"/>
      <c r="O228" s="5"/>
      <c r="P228" s="5"/>
    </row>
    <row r="229" spans="1:16" ht="12.75">
      <c r="A229" s="1"/>
      <c r="B229" s="5"/>
      <c r="C229" s="1"/>
      <c r="D229" s="5"/>
      <c r="E229" s="5"/>
      <c r="F229" s="5"/>
      <c r="G229" s="1"/>
      <c r="H229" s="5"/>
      <c r="I229" s="5"/>
      <c r="J229" s="5"/>
      <c r="K229" s="5"/>
      <c r="L229" s="1"/>
      <c r="M229" s="5"/>
      <c r="N229" s="5"/>
      <c r="O229" s="5"/>
      <c r="P229" s="5"/>
    </row>
    <row r="230" spans="1:16" ht="12.75">
      <c r="A230" s="1"/>
      <c r="B230" s="5"/>
      <c r="C230" s="1"/>
      <c r="D230" s="5"/>
      <c r="E230" s="5"/>
      <c r="F230" s="5"/>
      <c r="G230" s="1"/>
      <c r="H230" s="5"/>
      <c r="I230" s="5"/>
      <c r="J230" s="5"/>
      <c r="K230" s="5"/>
      <c r="L230" s="1"/>
      <c r="M230" s="5"/>
      <c r="N230" s="5"/>
      <c r="O230" s="5"/>
      <c r="P230" s="5"/>
    </row>
    <row r="231" spans="1:16" ht="12.75">
      <c r="A231" s="1"/>
      <c r="B231" s="5"/>
      <c r="C231" s="1"/>
      <c r="D231" s="5"/>
      <c r="E231" s="5"/>
      <c r="F231" s="5"/>
      <c r="G231" s="1"/>
      <c r="H231" s="5"/>
      <c r="I231" s="5"/>
      <c r="J231" s="5"/>
      <c r="K231" s="5"/>
      <c r="L231" s="1"/>
      <c r="M231" s="5"/>
      <c r="N231" s="5"/>
      <c r="O231" s="5"/>
      <c r="P231" s="5"/>
    </row>
    <row r="232" spans="1:16" ht="12.75">
      <c r="A232" s="1"/>
      <c r="B232" s="5"/>
      <c r="C232" s="1"/>
      <c r="D232" s="5"/>
      <c r="E232" s="5"/>
      <c r="F232" s="5"/>
      <c r="G232" s="1"/>
      <c r="H232" s="5"/>
      <c r="I232" s="5"/>
      <c r="J232" s="5"/>
      <c r="K232" s="5"/>
      <c r="L232" s="1"/>
      <c r="M232" s="5"/>
      <c r="N232" s="5"/>
      <c r="O232" s="5"/>
      <c r="P232" s="5"/>
    </row>
    <row r="233" spans="1:16" ht="12.75">
      <c r="A233" s="1"/>
      <c r="B233" s="5"/>
      <c r="C233" s="1"/>
      <c r="D233" s="5"/>
      <c r="E233" s="5"/>
      <c r="F233" s="5"/>
      <c r="G233" s="1"/>
      <c r="H233" s="5"/>
      <c r="I233" s="5"/>
      <c r="J233" s="5"/>
      <c r="K233" s="5"/>
      <c r="L233" s="1"/>
      <c r="M233" s="5"/>
      <c r="N233" s="5"/>
      <c r="O233" s="5"/>
      <c r="P233" s="5"/>
    </row>
    <row r="234" spans="1:16" ht="12.75">
      <c r="A234" s="1"/>
      <c r="B234" s="5"/>
      <c r="C234" s="1"/>
      <c r="D234" s="5"/>
      <c r="E234" s="5"/>
      <c r="F234" s="5"/>
      <c r="G234" s="1"/>
      <c r="H234" s="5"/>
      <c r="I234" s="5"/>
      <c r="J234" s="5"/>
      <c r="K234" s="5"/>
      <c r="L234" s="1"/>
      <c r="M234" s="5"/>
      <c r="N234" s="5"/>
      <c r="O234" s="5"/>
      <c r="P234" s="5"/>
    </row>
    <row r="235" spans="2:8" ht="12.75">
      <c r="B235" s="3"/>
      <c r="C235" s="1"/>
      <c r="D235" s="1"/>
      <c r="E235" s="1"/>
      <c r="F235" s="1"/>
      <c r="G235" s="1"/>
      <c r="H235" s="1"/>
    </row>
    <row r="236" spans="2:11" ht="12.75">
      <c r="B236" s="3"/>
      <c r="C236" s="1"/>
      <c r="D236" s="1"/>
      <c r="E236" s="1"/>
      <c r="F236" s="1"/>
      <c r="G236" s="1"/>
      <c r="H236" s="7"/>
      <c r="I236" s="8"/>
      <c r="J236" s="9"/>
      <c r="K236" s="12"/>
    </row>
    <row r="237" spans="3:10" ht="12.75">
      <c r="C237" s="1"/>
      <c r="D237" s="7"/>
      <c r="E237" s="8"/>
      <c r="F237" s="9"/>
      <c r="G237" s="1"/>
      <c r="H237" s="7"/>
      <c r="I237" s="8"/>
      <c r="J237" s="9"/>
    </row>
    <row r="238" spans="3:10" ht="12.75">
      <c r="C238" s="1"/>
      <c r="D238" s="7"/>
      <c r="E238" s="8"/>
      <c r="F238" s="9"/>
      <c r="G238" s="1"/>
      <c r="H238" s="7"/>
      <c r="I238" s="8"/>
      <c r="J238" s="9"/>
    </row>
    <row r="239" spans="3:10" ht="12.75">
      <c r="C239" s="1"/>
      <c r="D239" s="7"/>
      <c r="E239" s="8"/>
      <c r="F239" s="9"/>
      <c r="G239" s="1"/>
      <c r="H239" s="7"/>
      <c r="I239" s="8"/>
      <c r="J239" s="9"/>
    </row>
    <row r="240" spans="3:10" ht="12.75">
      <c r="C240" s="1"/>
      <c r="D240" s="7"/>
      <c r="E240" s="8"/>
      <c r="F240" s="9"/>
      <c r="G240" s="1"/>
      <c r="H240" s="7"/>
      <c r="I240" s="8"/>
      <c r="J240" s="9"/>
    </row>
    <row r="241" spans="2:10" ht="12.75">
      <c r="B241" s="21"/>
      <c r="C241" s="1"/>
      <c r="D241" s="7"/>
      <c r="E241" s="8"/>
      <c r="F241" s="9"/>
      <c r="G241" s="1"/>
      <c r="H241" s="7"/>
      <c r="I241" s="8"/>
      <c r="J241" s="9"/>
    </row>
    <row r="242" spans="2:10" ht="12.75">
      <c r="B242" s="22"/>
      <c r="C242" s="1"/>
      <c r="D242" s="7"/>
      <c r="E242" s="8"/>
      <c r="F242" s="9"/>
      <c r="G242" s="1"/>
      <c r="H242" s="7"/>
      <c r="I242" s="8"/>
      <c r="J242" s="9"/>
    </row>
    <row r="243" spans="2:10" ht="12.75">
      <c r="B243" s="21"/>
      <c r="C243" s="1"/>
      <c r="D243" s="7"/>
      <c r="E243" s="8"/>
      <c r="F243" s="9"/>
      <c r="G243" s="1"/>
      <c r="H243" s="7"/>
      <c r="I243" s="8"/>
      <c r="J243" s="9"/>
    </row>
    <row r="244" spans="2:10" ht="12.75">
      <c r="B244" s="21"/>
      <c r="C244" s="1"/>
      <c r="D244" s="7"/>
      <c r="E244" s="8"/>
      <c r="F244" s="9"/>
      <c r="G244" s="1"/>
      <c r="H244" s="7"/>
      <c r="I244" s="8"/>
      <c r="J244" s="9"/>
    </row>
    <row r="245" spans="2:10" ht="12.75">
      <c r="B245" s="21"/>
      <c r="C245" s="1"/>
      <c r="D245" s="7"/>
      <c r="E245" s="8"/>
      <c r="F245" s="9"/>
      <c r="G245" s="1"/>
      <c r="H245" s="7"/>
      <c r="I245" s="8"/>
      <c r="J245" s="9"/>
    </row>
    <row r="246" spans="2:10" ht="12.75">
      <c r="B246" s="21"/>
      <c r="C246" s="1"/>
      <c r="D246" s="7"/>
      <c r="E246" s="8"/>
      <c r="F246" s="9"/>
      <c r="G246" s="1"/>
      <c r="H246" s="7"/>
      <c r="I246" s="8"/>
      <c r="J246" s="9"/>
    </row>
    <row r="247" spans="2:10" ht="12.75">
      <c r="B247" s="21"/>
      <c r="C247" s="1"/>
      <c r="D247" s="7"/>
      <c r="E247" s="8"/>
      <c r="F247" s="9"/>
      <c r="G247" s="1"/>
      <c r="H247" s="7"/>
      <c r="I247" s="8"/>
      <c r="J247" s="9"/>
    </row>
    <row r="248" spans="2:10" ht="12.75">
      <c r="B248" s="21"/>
      <c r="C248" s="1"/>
      <c r="D248" s="7"/>
      <c r="E248" s="8"/>
      <c r="F248" s="9"/>
      <c r="G248" s="1"/>
      <c r="H248" s="7"/>
      <c r="I248" s="8"/>
      <c r="J248" s="9"/>
    </row>
    <row r="249" spans="2:10" ht="12.75">
      <c r="B249" s="21"/>
      <c r="C249" s="1"/>
      <c r="D249" s="7"/>
      <c r="E249" s="8"/>
      <c r="F249" s="9"/>
      <c r="G249" s="1"/>
      <c r="H249" s="7"/>
      <c r="I249" s="8"/>
      <c r="J249" s="9"/>
    </row>
    <row r="250" spans="2:10" ht="12.75">
      <c r="B250" s="21"/>
      <c r="C250" s="1"/>
      <c r="D250" s="7"/>
      <c r="E250" s="8"/>
      <c r="F250" s="9"/>
      <c r="G250" s="1"/>
      <c r="H250" s="7"/>
      <c r="I250" s="8"/>
      <c r="J250" s="9"/>
    </row>
    <row r="251" spans="2:10" ht="12.75">
      <c r="B251" s="21"/>
      <c r="C251" s="1"/>
      <c r="D251" s="7"/>
      <c r="E251" s="8"/>
      <c r="F251" s="9"/>
      <c r="G251" s="1"/>
      <c r="H251" s="7"/>
      <c r="I251" s="8"/>
      <c r="J251" s="9"/>
    </row>
    <row r="252" spans="2:10" ht="12.75">
      <c r="B252" s="21"/>
      <c r="C252" s="1"/>
      <c r="D252" s="7"/>
      <c r="E252" s="8"/>
      <c r="F252" s="9"/>
      <c r="G252" s="1"/>
      <c r="H252" s="7"/>
      <c r="I252" s="8"/>
      <c r="J252" s="9"/>
    </row>
    <row r="253" spans="2:10" ht="12.75">
      <c r="B253" s="21"/>
      <c r="C253" s="1"/>
      <c r="D253" s="7"/>
      <c r="E253" s="8"/>
      <c r="F253" s="9"/>
      <c r="G253" s="1"/>
      <c r="H253" s="7"/>
      <c r="I253" s="8"/>
      <c r="J253" s="9"/>
    </row>
    <row r="254" spans="2:10" ht="12.75">
      <c r="B254" s="22"/>
      <c r="C254" s="1"/>
      <c r="D254" s="7"/>
      <c r="E254" s="8"/>
      <c r="F254" s="9"/>
      <c r="G254" s="1"/>
      <c r="H254" s="7"/>
      <c r="I254" s="8"/>
      <c r="J254" s="9"/>
    </row>
    <row r="255" spans="2:10" ht="12.75">
      <c r="B255" s="21"/>
      <c r="C255" s="1"/>
      <c r="D255" s="7"/>
      <c r="E255" s="8"/>
      <c r="F255" s="9"/>
      <c r="G255" s="1"/>
      <c r="H255" s="7"/>
      <c r="I255" s="8"/>
      <c r="J255" s="9"/>
    </row>
    <row r="256" spans="2:10" ht="12.75">
      <c r="B256" s="22"/>
      <c r="C256" s="1"/>
      <c r="D256" s="7"/>
      <c r="E256" s="8"/>
      <c r="F256" s="9"/>
      <c r="G256" s="1"/>
      <c r="H256" s="7"/>
      <c r="I256" s="8"/>
      <c r="J256" s="9"/>
    </row>
    <row r="257" spans="2:10" ht="12.75">
      <c r="B257" s="21"/>
      <c r="C257" s="1"/>
      <c r="D257" s="7"/>
      <c r="E257" s="8"/>
      <c r="F257" s="9"/>
      <c r="G257" s="1"/>
      <c r="H257" s="10"/>
      <c r="I257" s="10"/>
      <c r="J257" s="11"/>
    </row>
    <row r="258" spans="2:10" ht="12.75">
      <c r="B258" s="21"/>
      <c r="C258" s="1"/>
      <c r="D258" s="10"/>
      <c r="E258" s="10"/>
      <c r="F258" s="11"/>
      <c r="G258" s="1"/>
      <c r="H258" s="8"/>
      <c r="I258" s="8"/>
      <c r="J258" s="9"/>
    </row>
    <row r="259" spans="2:10" ht="12.75">
      <c r="B259" s="23"/>
      <c r="C259" s="1"/>
      <c r="D259" s="1"/>
      <c r="E259" s="1"/>
      <c r="F259" s="1"/>
      <c r="G259" s="1"/>
      <c r="H259" s="10"/>
      <c r="I259" s="10"/>
      <c r="J259" s="24"/>
    </row>
    <row r="260" spans="2:8" ht="12.75">
      <c r="B260" s="21"/>
      <c r="C260" s="1"/>
      <c r="D260" s="1"/>
      <c r="E260" s="1"/>
      <c r="F260" s="1"/>
      <c r="G260" s="1"/>
      <c r="H260" s="1"/>
    </row>
    <row r="261" spans="2:8" ht="12.75">
      <c r="B261" s="21"/>
      <c r="C261" s="1"/>
      <c r="D261" s="1"/>
      <c r="E261" s="1"/>
      <c r="F261" s="1"/>
      <c r="G261" s="1"/>
      <c r="H261" s="1"/>
    </row>
    <row r="262" spans="2:8" ht="12.75">
      <c r="B262" s="21"/>
      <c r="C262" s="1"/>
      <c r="D262" s="1"/>
      <c r="E262" s="1"/>
      <c r="F262" s="1"/>
      <c r="G262" s="1"/>
      <c r="H262" s="1"/>
    </row>
    <row r="263" spans="2:8" ht="12.75">
      <c r="B263" s="21"/>
      <c r="C263" s="1"/>
      <c r="D263" s="1"/>
      <c r="E263" s="1"/>
      <c r="F263" s="1"/>
      <c r="G263" s="1"/>
      <c r="H263" s="1"/>
    </row>
    <row r="264" spans="2:8" ht="12.75">
      <c r="B264" s="21"/>
      <c r="C264" s="1"/>
      <c r="D264" s="1"/>
      <c r="E264" s="1"/>
      <c r="F264" s="1"/>
      <c r="G264" s="1"/>
      <c r="H264" s="1"/>
    </row>
    <row r="265" spans="2:8" ht="12.75">
      <c r="B265" s="21"/>
      <c r="C265" s="1"/>
      <c r="D265" s="1"/>
      <c r="E265" s="1"/>
      <c r="F265" s="1"/>
      <c r="G265" s="1"/>
      <c r="H265" s="1"/>
    </row>
    <row r="266" spans="2:8" ht="12.75">
      <c r="B266" s="21"/>
      <c r="C266" s="1"/>
      <c r="D266" s="1"/>
      <c r="E266" s="1"/>
      <c r="F266" s="1"/>
      <c r="G266" s="1"/>
      <c r="H266" s="1"/>
    </row>
    <row r="267" spans="2:8" ht="12.75">
      <c r="B267" s="25"/>
      <c r="C267" s="1"/>
      <c r="D267" s="1"/>
      <c r="E267" s="1"/>
      <c r="F267" s="1"/>
      <c r="G267" s="1"/>
      <c r="H267" s="1"/>
    </row>
    <row r="268" spans="2:8" ht="12.75">
      <c r="B268" s="25"/>
      <c r="C268" s="1"/>
      <c r="D268" s="1"/>
      <c r="E268" s="1"/>
      <c r="F268" s="1"/>
      <c r="G268" s="1"/>
      <c r="H268" s="1"/>
    </row>
    <row r="269" spans="2:8" ht="12.75">
      <c r="B269" s="26"/>
      <c r="C269" s="1"/>
      <c r="D269" s="1"/>
      <c r="E269" s="1"/>
      <c r="F269" s="1"/>
      <c r="G269" s="1"/>
      <c r="H269" s="1"/>
    </row>
    <row r="270" spans="2:8" ht="12.75">
      <c r="B270" s="25"/>
      <c r="C270" s="1"/>
      <c r="D270" s="1"/>
      <c r="E270" s="1"/>
      <c r="F270" s="1"/>
      <c r="G270" s="1"/>
      <c r="H270" s="1"/>
    </row>
    <row r="271" spans="2:8" ht="12.75">
      <c r="B271" s="25"/>
      <c r="C271" s="1"/>
      <c r="D271" s="1"/>
      <c r="E271" s="1"/>
      <c r="F271" s="1"/>
      <c r="G271" s="1"/>
      <c r="H271" s="1"/>
    </row>
    <row r="272" spans="2:8" ht="12.75">
      <c r="B272" s="26"/>
      <c r="C272" s="1"/>
      <c r="D272" s="1"/>
      <c r="E272" s="1"/>
      <c r="F272" s="1"/>
      <c r="G272" s="1"/>
      <c r="H272" s="1"/>
    </row>
    <row r="273" spans="2:8" ht="12.75">
      <c r="B273" s="25"/>
      <c r="C273" s="1"/>
      <c r="D273" s="1"/>
      <c r="E273" s="1"/>
      <c r="F273" s="1"/>
      <c r="G273" s="1"/>
      <c r="H273" s="1"/>
    </row>
    <row r="274" spans="2:8" ht="12.75">
      <c r="B274" s="25"/>
      <c r="C274" s="1"/>
      <c r="D274" s="1"/>
      <c r="E274" s="1"/>
      <c r="F274" s="1"/>
      <c r="G274" s="1"/>
      <c r="H274" s="1"/>
    </row>
    <row r="275" spans="2:8" ht="12.75">
      <c r="B275" s="25"/>
      <c r="C275" s="1"/>
      <c r="D275" s="1"/>
      <c r="E275" s="1"/>
      <c r="F275" s="1"/>
      <c r="G275" s="1"/>
      <c r="H275" s="1"/>
    </row>
    <row r="276" spans="2:8" ht="12.75">
      <c r="B276" s="26"/>
      <c r="C276" s="1"/>
      <c r="D276" s="1"/>
      <c r="E276" s="1"/>
      <c r="F276" s="1"/>
      <c r="G276" s="1"/>
      <c r="H276" s="1"/>
    </row>
    <row r="277" spans="2:8" ht="12.75">
      <c r="B277" s="25"/>
      <c r="C277" s="1"/>
      <c r="D277" s="1"/>
      <c r="E277" s="1"/>
      <c r="F277" s="1"/>
      <c r="G277" s="1"/>
      <c r="H277" s="1"/>
    </row>
    <row r="278" spans="2:8" ht="12.75">
      <c r="B278" s="26"/>
      <c r="C278" s="1"/>
      <c r="D278" s="1"/>
      <c r="E278" s="1"/>
      <c r="F278" s="1"/>
      <c r="G278" s="1"/>
      <c r="H278" s="1"/>
    </row>
    <row r="279" spans="2:8" ht="12.75">
      <c r="B279" s="25"/>
      <c r="C279" s="1"/>
      <c r="D279" s="1"/>
      <c r="E279" s="1"/>
      <c r="F279" s="1"/>
      <c r="G279" s="1"/>
      <c r="H279" s="1"/>
    </row>
    <row r="280" spans="2:8" ht="12.75">
      <c r="B280" s="25"/>
      <c r="C280" s="1"/>
      <c r="D280" s="1"/>
      <c r="E280" s="1"/>
      <c r="F280" s="1"/>
      <c r="G280" s="1"/>
      <c r="H280" s="1"/>
    </row>
    <row r="281" spans="2:8" ht="12.75">
      <c r="B281" s="25"/>
      <c r="C281" s="1"/>
      <c r="D281" s="1"/>
      <c r="E281" s="1"/>
      <c r="F281" s="1"/>
      <c r="G281" s="1"/>
      <c r="H281" s="1"/>
    </row>
    <row r="282" spans="2:8" ht="12.75">
      <c r="B282" s="25"/>
      <c r="C282" s="1"/>
      <c r="D282" s="1"/>
      <c r="E282" s="1"/>
      <c r="F282" s="1"/>
      <c r="G282" s="1"/>
      <c r="H282" s="1"/>
    </row>
    <row r="283" spans="2:4" ht="12.75">
      <c r="B283" s="25"/>
      <c r="C283" s="1"/>
      <c r="D283" s="1"/>
    </row>
    <row r="284" spans="2:4" ht="12.75">
      <c r="B284" s="26"/>
      <c r="C284" s="1"/>
      <c r="D284" s="1"/>
    </row>
  </sheetData>
  <sheetProtection/>
  <mergeCells count="5">
    <mergeCell ref="A5:A6"/>
    <mergeCell ref="M5:M6"/>
    <mergeCell ref="H5:I5"/>
    <mergeCell ref="J5:L5"/>
    <mergeCell ref="C2:M2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 scale="39" r:id="rId2"/>
  <rowBreaks count="2" manualBreakCount="2">
    <brk id="100" max="13" man="1"/>
    <brk id="2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40"/>
  <sheetViews>
    <sheetView zoomScalePageLayoutView="0" workbookViewId="0" topLeftCell="A1">
      <pane xSplit="1" ySplit="5" topLeftCell="F7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7" sqref="B77:M77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6</v>
      </c>
      <c r="N1" s="13"/>
      <c r="O1" s="13"/>
      <c r="P1" s="13"/>
    </row>
    <row r="2" spans="3:16" ht="15.75">
      <c r="C2" s="113" t="s">
        <v>49</v>
      </c>
      <c r="D2" s="113"/>
      <c r="E2" s="113"/>
      <c r="F2" s="113"/>
      <c r="G2" s="113"/>
      <c r="H2" s="113"/>
      <c r="I2" s="113"/>
      <c r="J2" s="113"/>
      <c r="K2" s="113"/>
      <c r="L2" s="113"/>
      <c r="M2" s="114"/>
      <c r="N2" s="2"/>
      <c r="O2" s="2"/>
      <c r="P2" s="2"/>
    </row>
    <row r="3" spans="1:16" ht="14.2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2"/>
      <c r="O3" s="2"/>
      <c r="P3" s="2"/>
    </row>
    <row r="4" spans="1:16" ht="18">
      <c r="A4" s="115" t="s">
        <v>36</v>
      </c>
      <c r="B4" s="92" t="s">
        <v>38</v>
      </c>
      <c r="C4" s="92"/>
      <c r="D4" s="92"/>
      <c r="E4" s="92"/>
      <c r="F4" s="93" t="s">
        <v>33</v>
      </c>
      <c r="G4" s="94"/>
      <c r="H4" s="110" t="s">
        <v>40</v>
      </c>
      <c r="I4" s="111"/>
      <c r="J4" s="110" t="s">
        <v>34</v>
      </c>
      <c r="K4" s="112"/>
      <c r="L4" s="111"/>
      <c r="M4" s="109" t="s">
        <v>42</v>
      </c>
      <c r="N4" s="4"/>
      <c r="O4" s="4"/>
      <c r="P4" s="4"/>
    </row>
    <row r="5" spans="1:16" ht="18">
      <c r="A5" s="108"/>
      <c r="B5" s="94" t="s">
        <v>26</v>
      </c>
      <c r="C5" s="94" t="s">
        <v>43</v>
      </c>
      <c r="D5" s="95" t="s">
        <v>4</v>
      </c>
      <c r="E5" s="95" t="s">
        <v>44</v>
      </c>
      <c r="F5" s="95" t="s">
        <v>45</v>
      </c>
      <c r="G5" s="95" t="s">
        <v>2</v>
      </c>
      <c r="H5" s="95" t="s">
        <v>30</v>
      </c>
      <c r="I5" s="95" t="s">
        <v>0</v>
      </c>
      <c r="J5" s="94" t="s">
        <v>1</v>
      </c>
      <c r="K5" s="94" t="s">
        <v>46</v>
      </c>
      <c r="L5" s="95" t="s">
        <v>3</v>
      </c>
      <c r="M5" s="109"/>
      <c r="N5" s="4"/>
      <c r="O5" s="4"/>
      <c r="P5" s="4"/>
    </row>
    <row r="6" spans="1:17" ht="18">
      <c r="A6" s="73">
        <v>38777</v>
      </c>
      <c r="B6" s="42">
        <f>AVERAGE(Monthly_Data!B7:B9)</f>
        <v>47.34349108189406</v>
      </c>
      <c r="C6" s="42">
        <f>AVERAGE(Monthly_Data!C7:C9)</f>
        <v>0</v>
      </c>
      <c r="D6" s="42">
        <f>AVERAGE(Monthly_Data!D7:D9)</f>
        <v>58.11499774658495</v>
      </c>
      <c r="E6" s="42">
        <f>AVERAGE(Monthly_Data!E7:E9)</f>
        <v>1.7991318905436904</v>
      </c>
      <c r="F6" s="42">
        <f>AVERAGE(Monthly_Data!F7:F9)</f>
        <v>1.585270323265245</v>
      </c>
      <c r="G6" s="42">
        <f>AVERAGE(Monthly_Data!G7:G9)</f>
        <v>6.925324088937333</v>
      </c>
      <c r="H6" s="42">
        <f>AVERAGE(Monthly_Data!H7:H9)</f>
        <v>2.126887346984135</v>
      </c>
      <c r="I6" s="42">
        <f>AVERAGE(Monthly_Data!I7:I9)</f>
        <v>2.126887346984135</v>
      </c>
      <c r="J6" s="42">
        <f>AVERAGE(Monthly_Data!J7:J9)</f>
        <v>0.7083955835929152</v>
      </c>
      <c r="K6" s="42">
        <f>AVERAGE(Monthly_Data!K7:K9)</f>
        <v>0.058294871794871785</v>
      </c>
      <c r="L6" s="42">
        <f>AVERAGE(Monthly_Data!L7:L9)</f>
        <v>0.8125137840973727</v>
      </c>
      <c r="M6" s="42">
        <f>AVERAGE(Monthly_Data!M7:M9)</f>
        <v>67.97972296660379</v>
      </c>
      <c r="N6" s="6"/>
      <c r="O6" s="6"/>
      <c r="P6" s="6"/>
      <c r="Q6" s="3"/>
    </row>
    <row r="7" spans="1:17" ht="18">
      <c r="A7" s="73">
        <v>38869</v>
      </c>
      <c r="B7" s="42">
        <f>AVERAGE(Monthly_Data!B10:B12)</f>
        <v>50.6086795099071</v>
      </c>
      <c r="C7" s="42">
        <f>AVERAGE(Monthly_Data!C10:C12)</f>
        <v>0</v>
      </c>
      <c r="D7" s="42">
        <f>AVERAGE(Monthly_Data!D10:D12)</f>
        <v>60.823530787171535</v>
      </c>
      <c r="E7" s="42">
        <f>AVERAGE(Monthly_Data!E10:E12)</f>
        <v>1.7416441627317507</v>
      </c>
      <c r="F7" s="42">
        <f>AVERAGE(Monthly_Data!F10:F12)</f>
        <v>1.1206023569811332</v>
      </c>
      <c r="G7" s="42">
        <f>AVERAGE(Monthly_Data!G10:G12)</f>
        <v>6.323650447720614</v>
      </c>
      <c r="H7" s="42">
        <f>AVERAGE(Monthly_Data!H10:H12)</f>
        <v>6.743160967563193</v>
      </c>
      <c r="I7" s="42">
        <f>AVERAGE(Monthly_Data!I10:I12)</f>
        <v>6.743160967563193</v>
      </c>
      <c r="J7" s="42">
        <f>AVERAGE(Monthly_Data!J10:J12)</f>
        <v>0.37395484178601923</v>
      </c>
      <c r="K7" s="42">
        <f>AVERAGE(Monthly_Data!K10:K12)</f>
        <v>0</v>
      </c>
      <c r="L7" s="42">
        <f>AVERAGE(Monthly_Data!L10:L12)</f>
        <v>0.3748568758157355</v>
      </c>
      <c r="M7" s="42">
        <f>AVERAGE(Monthly_Data!M10:M12)</f>
        <v>74.26519907827107</v>
      </c>
      <c r="N7" s="6"/>
      <c r="O7" s="6"/>
      <c r="P7" s="6"/>
      <c r="Q7" s="3"/>
    </row>
    <row r="8" spans="1:17" ht="18">
      <c r="A8" s="73">
        <v>38961</v>
      </c>
      <c r="B8" s="42">
        <f>AVERAGE(Monthly_Data!B13:B15)</f>
        <v>62.74620206450072</v>
      </c>
      <c r="C8" s="42">
        <f>AVERAGE(Monthly_Data!C13:C15)</f>
        <v>38.86496023727431</v>
      </c>
      <c r="D8" s="42">
        <f>AVERAGE(Monthly_Data!D13:D15)</f>
        <v>113.92824669072222</v>
      </c>
      <c r="E8" s="42">
        <f>AVERAGE(Monthly_Data!E13:E15)</f>
        <v>1.557215746247735</v>
      </c>
      <c r="F8" s="42">
        <f>AVERAGE(Monthly_Data!F13:F15)</f>
        <v>1.4872432385009737</v>
      </c>
      <c r="G8" s="42">
        <f>AVERAGE(Monthly_Data!G13:G15)</f>
        <v>6.3964588838334535</v>
      </c>
      <c r="H8" s="42">
        <f>AVERAGE(Monthly_Data!H13:H15)</f>
        <v>10.483995263350112</v>
      </c>
      <c r="I8" s="42">
        <f>AVERAGE(Monthly_Data!I13:I15)</f>
        <v>10.483995263350112</v>
      </c>
      <c r="J8" s="42">
        <f>AVERAGE(Monthly_Data!J13:J15)</f>
        <v>0.5060221021189274</v>
      </c>
      <c r="K8" s="42">
        <f>AVERAGE(Monthly_Data!K13:K15)</f>
        <v>0</v>
      </c>
      <c r="L8" s="42">
        <f>AVERAGE(Monthly_Data!L13:L15)</f>
        <v>0.5492131315236138</v>
      </c>
      <c r="M8" s="42">
        <f>AVERAGE(Monthly_Data!M13:M15)</f>
        <v>131.3579139694294</v>
      </c>
      <c r="N8" s="6"/>
      <c r="O8" s="6"/>
      <c r="P8" s="6"/>
      <c r="Q8" s="3"/>
    </row>
    <row r="9" spans="1:17" ht="18">
      <c r="A9" s="73">
        <v>39052</v>
      </c>
      <c r="B9" s="42">
        <f>AVERAGE(Monthly_Data!B16:B18)</f>
        <v>26043.984005439346</v>
      </c>
      <c r="C9" s="42">
        <f>AVERAGE(Monthly_Data!C16:C18)</f>
        <v>32.58816531048064</v>
      </c>
      <c r="D9" s="42">
        <f>AVERAGE(Monthly_Data!D16:D18)</f>
        <v>99.26319089871582</v>
      </c>
      <c r="E9" s="42">
        <f>AVERAGE(Monthly_Data!E16:E18)</f>
        <v>1.3986795460829242</v>
      </c>
      <c r="F9" s="42">
        <f>AVERAGE(Monthly_Data!F16:F18)</f>
        <v>1.4001769357699476</v>
      </c>
      <c r="G9" s="42">
        <f>AVERAGE(Monthly_Data!G16:G18)</f>
        <v>4.4933654201363025</v>
      </c>
      <c r="H9" s="42">
        <f>AVERAGE(Monthly_Data!H16:H18)</f>
        <v>2.77449996670555</v>
      </c>
      <c r="I9" s="42">
        <f>AVERAGE(Monthly_Data!I16:I18)</f>
        <v>2.77449996670555</v>
      </c>
      <c r="J9" s="42">
        <f>AVERAGE(Monthly_Data!J16:J18)</f>
        <v>0.4315169553648537</v>
      </c>
      <c r="K9" s="42">
        <f>AVERAGE(Monthly_Data!K16:K18)</f>
        <v>0</v>
      </c>
      <c r="L9" s="42">
        <f>AVERAGE(Monthly_Data!L16:L18)</f>
        <v>0.5131592353635358</v>
      </c>
      <c r="M9" s="42">
        <f>AVERAGE(Monthly_Data!M16:M18)</f>
        <v>107.04421552092121</v>
      </c>
      <c r="N9" s="6"/>
      <c r="O9" s="6"/>
      <c r="P9" s="6"/>
      <c r="Q9" s="3"/>
    </row>
    <row r="10" spans="1:17" ht="18">
      <c r="A10" s="73">
        <v>39142</v>
      </c>
      <c r="B10" s="42">
        <f>AVERAGE(Monthly_Data!B19:B21)</f>
        <v>52.122195713929706</v>
      </c>
      <c r="C10" s="42">
        <f>AVERAGE(Monthly_Data!C19:C21)</f>
        <v>0</v>
      </c>
      <c r="D10" s="42">
        <f>AVERAGE(Monthly_Data!D19:D21)</f>
        <v>64.22940331889266</v>
      </c>
      <c r="E10" s="42">
        <f>AVERAGE(Monthly_Data!E19:E21)</f>
        <v>1.6920066091334842</v>
      </c>
      <c r="F10" s="42">
        <f>AVERAGE(Monthly_Data!F19:F21)</f>
        <v>1.1876351608103919</v>
      </c>
      <c r="G10" s="42">
        <f>AVERAGE(Monthly_Data!G19:G21)</f>
        <v>4.5181590859792715</v>
      </c>
      <c r="H10" s="42">
        <f>AVERAGE(Monthly_Data!H19:H21)</f>
        <v>0</v>
      </c>
      <c r="I10" s="42">
        <f>AVERAGE(Monthly_Data!I19:I21)</f>
        <v>0</v>
      </c>
      <c r="J10" s="42">
        <f>AVERAGE(Monthly_Data!J19:J21)</f>
        <v>0.28688092750816147</v>
      </c>
      <c r="K10" s="42">
        <f>AVERAGE(Monthly_Data!K19:K21)</f>
        <v>0</v>
      </c>
      <c r="L10" s="42">
        <f>AVERAGE(Monthly_Data!L19:L21)</f>
        <v>0.31002220052506396</v>
      </c>
      <c r="M10" s="42">
        <f>AVERAGE(Monthly_Data!M19:M21)</f>
        <v>69.057584605397</v>
      </c>
      <c r="N10" s="6"/>
      <c r="O10" s="6"/>
      <c r="P10" s="6"/>
      <c r="Q10" s="3"/>
    </row>
    <row r="11" spans="1:17" ht="18">
      <c r="A11" s="73">
        <v>39234</v>
      </c>
      <c r="B11" s="42">
        <f>AVERAGE(Monthly_Data!B22:B24)</f>
        <v>55.00240666850517</v>
      </c>
      <c r="C11" s="42">
        <f>AVERAGE(Monthly_Data!C22:C24)</f>
        <v>0.31288401856857845</v>
      </c>
      <c r="D11" s="42">
        <f>AVERAGE(Monthly_Data!D22:D24)</f>
        <v>69.86073328815154</v>
      </c>
      <c r="E11" s="42">
        <f>AVERAGE(Monthly_Data!E22:E24)</f>
        <v>1.646620865152477</v>
      </c>
      <c r="F11" s="42">
        <f>AVERAGE(Monthly_Data!F22:F24)</f>
        <v>1.1222413705989551</v>
      </c>
      <c r="G11" s="42">
        <f>AVERAGE(Monthly_Data!G22:G24)</f>
        <v>4.427918374399603</v>
      </c>
      <c r="H11" s="42">
        <f>AVERAGE(Monthly_Data!H22:H24)</f>
        <v>0</v>
      </c>
      <c r="I11" s="42">
        <f>AVERAGE(Monthly_Data!I22:I24)</f>
        <v>0</v>
      </c>
      <c r="J11" s="42">
        <f>AVERAGE(Monthly_Data!J22:J24)</f>
        <v>1.0022025119238898</v>
      </c>
      <c r="K11" s="42">
        <f>AVERAGE(Monthly_Data!K22:K24)</f>
        <v>0</v>
      </c>
      <c r="L11" s="42">
        <f>AVERAGE(Monthly_Data!L22:L24)</f>
        <v>1.0022025119238898</v>
      </c>
      <c r="M11" s="42">
        <f>AVERAGE(Monthly_Data!M22:M24)</f>
        <v>75.29085417447503</v>
      </c>
      <c r="N11" s="6"/>
      <c r="O11" s="6"/>
      <c r="P11" s="6"/>
      <c r="Q11" s="3"/>
    </row>
    <row r="12" spans="1:17" ht="18">
      <c r="A12" s="73">
        <v>39326</v>
      </c>
      <c r="B12" s="42">
        <f>AVERAGE(Monthly_Data!B25:B27)</f>
        <v>65.2583542348979</v>
      </c>
      <c r="C12" s="42">
        <f>AVERAGE(Monthly_Data!C25:C27)</f>
        <v>44.500810696349106</v>
      </c>
      <c r="D12" s="42">
        <f>AVERAGE(Monthly_Data!D25:D27)</f>
        <v>123.48141951853626</v>
      </c>
      <c r="E12" s="42">
        <f>AVERAGE(Monthly_Data!E25:E27)</f>
        <v>1.6967117608420643</v>
      </c>
      <c r="F12" s="42">
        <f>AVERAGE(Monthly_Data!F25:F27)</f>
        <v>1.3570937685168867</v>
      </c>
      <c r="G12" s="42">
        <f>AVERAGE(Monthly_Data!G25:G27)</f>
        <v>5.103356006693017</v>
      </c>
      <c r="H12" s="42">
        <f>AVERAGE(Monthly_Data!H25:H27)</f>
        <v>0</v>
      </c>
      <c r="I12" s="42">
        <f>AVERAGE(Monthly_Data!I25:I27)</f>
        <v>0</v>
      </c>
      <c r="J12" s="42">
        <f>AVERAGE(Monthly_Data!J25:J27)</f>
        <v>0.7713942008601528</v>
      </c>
      <c r="K12" s="42">
        <f>AVERAGE(Monthly_Data!K25:K27)</f>
        <v>0</v>
      </c>
      <c r="L12" s="42">
        <f>AVERAGE(Monthly_Data!L25:L27)</f>
        <v>0.7961427345118223</v>
      </c>
      <c r="M12" s="42">
        <f>AVERAGE(Monthly_Data!M25:M27)</f>
        <v>129.3809182597411</v>
      </c>
      <c r="N12" s="6"/>
      <c r="O12" s="6"/>
      <c r="P12" s="6"/>
      <c r="Q12" s="3"/>
    </row>
    <row r="13" spans="1:17" ht="18">
      <c r="A13" s="73">
        <v>39417</v>
      </c>
      <c r="B13" s="42">
        <f>AVERAGE(Monthly_Data!B28:B30)</f>
        <v>57.39775841744167</v>
      </c>
      <c r="C13" s="42">
        <f>AVERAGE(Monthly_Data!C28:C30)</f>
        <v>34.7874257775398</v>
      </c>
      <c r="D13" s="42">
        <f>AVERAGE(Monthly_Data!D28:D30)</f>
        <v>104.42402867311257</v>
      </c>
      <c r="E13" s="42">
        <f>AVERAGE(Monthly_Data!E28:E30)</f>
        <v>1.5930744898124676</v>
      </c>
      <c r="F13" s="42">
        <f>AVERAGE(Monthly_Data!F28:F30)</f>
        <v>1.6976891644950534</v>
      </c>
      <c r="G13" s="42">
        <f>AVERAGE(Monthly_Data!G28:G30)</f>
        <v>7.072338127375409</v>
      </c>
      <c r="H13" s="42">
        <f>AVERAGE(Monthly_Data!H28:H30)</f>
        <v>0.006536508887615791</v>
      </c>
      <c r="I13" s="42">
        <f>AVERAGE(Monthly_Data!I28:I30)</f>
        <v>0</v>
      </c>
      <c r="J13" s="42">
        <f>AVERAGE(Monthly_Data!J28:J30)</f>
        <v>0.5641735385908137</v>
      </c>
      <c r="K13" s="42">
        <f>AVERAGE(Monthly_Data!K28:K30)</f>
        <v>0.1690021367521368</v>
      </c>
      <c r="L13" s="42">
        <f>AVERAGE(Monthly_Data!L28:L30)</f>
        <v>0.7373414324983673</v>
      </c>
      <c r="M13" s="42">
        <f>AVERAGE(Monthly_Data!M28:M30)</f>
        <v>112.23370823298636</v>
      </c>
      <c r="N13" s="6"/>
      <c r="O13" s="6"/>
      <c r="P13" s="6"/>
      <c r="Q13" s="3"/>
    </row>
    <row r="14" spans="1:17" ht="18">
      <c r="A14" s="73">
        <v>39508</v>
      </c>
      <c r="B14" s="42">
        <f>AVERAGE(Monthly_Data!B31:B33)</f>
        <v>50.41759111852364</v>
      </c>
      <c r="C14" s="42">
        <f>AVERAGE(Monthly_Data!C31:C33)</f>
        <v>0</v>
      </c>
      <c r="D14" s="42">
        <f>AVERAGE(Monthly_Data!D31:D33)</f>
        <v>61.75140148463316</v>
      </c>
      <c r="E14" s="42">
        <f>AVERAGE(Monthly_Data!E31:E33)</f>
        <v>1.6175139592012158</v>
      </c>
      <c r="F14" s="42">
        <f>AVERAGE(Monthly_Data!F31:F33)</f>
        <v>1.9448721927048342</v>
      </c>
      <c r="G14" s="42">
        <f>AVERAGE(Monthly_Data!G31:G33)</f>
        <v>7.306172393485924</v>
      </c>
      <c r="H14" s="42">
        <f>AVERAGE(Monthly_Data!H31:H33)</f>
        <v>0</v>
      </c>
      <c r="I14" s="42">
        <f>AVERAGE(Monthly_Data!I31:I33)</f>
        <v>0</v>
      </c>
      <c r="J14" s="42">
        <f>AVERAGE(Monthly_Data!J31:J33)</f>
        <v>0.3090556581886898</v>
      </c>
      <c r="K14" s="42">
        <f>AVERAGE(Monthly_Data!K31:K33)</f>
        <v>0</v>
      </c>
      <c r="L14" s="42">
        <f>AVERAGE(Monthly_Data!L31:L33)</f>
        <v>0.32839198766206185</v>
      </c>
      <c r="M14" s="42">
        <f>AVERAGE(Monthly_Data!M31:M33)</f>
        <v>69.38596586578116</v>
      </c>
      <c r="N14" s="6"/>
      <c r="O14" s="6"/>
      <c r="P14" s="6"/>
      <c r="Q14" s="3"/>
    </row>
    <row r="15" spans="1:17" ht="18">
      <c r="A15" s="73">
        <v>39600</v>
      </c>
      <c r="B15" s="42">
        <f>AVERAGE(Monthly_Data!B34:B36)</f>
        <v>57.37077099086816</v>
      </c>
      <c r="C15" s="42">
        <f>AVERAGE(Monthly_Data!C34:C36)</f>
        <v>0</v>
      </c>
      <c r="D15" s="42">
        <f>AVERAGE(Monthly_Data!D34:D36)</f>
        <v>68.71488716887843</v>
      </c>
      <c r="E15" s="42">
        <f>AVERAGE(Monthly_Data!E34:E36)</f>
        <v>1.8673031042779755</v>
      </c>
      <c r="F15" s="42">
        <f>AVERAGE(Monthly_Data!F34:F36)</f>
        <v>3.1644561412207097</v>
      </c>
      <c r="G15" s="42">
        <f>AVERAGE(Monthly_Data!G34:G36)</f>
        <v>7.687074335240058</v>
      </c>
      <c r="H15" s="42">
        <f>AVERAGE(Monthly_Data!H34:H36)</f>
        <v>0</v>
      </c>
      <c r="I15" s="42">
        <f>AVERAGE(Monthly_Data!I34:I36)</f>
        <v>0</v>
      </c>
      <c r="J15" s="42">
        <f>AVERAGE(Monthly_Data!J34:J36)</f>
        <v>0.826157030696991</v>
      </c>
      <c r="K15" s="42">
        <f>AVERAGE(Monthly_Data!K34:K36)</f>
        <v>0</v>
      </c>
      <c r="L15" s="42">
        <f>AVERAGE(Monthly_Data!L34:L36)</f>
        <v>0.8657071227453681</v>
      </c>
      <c r="M15" s="42">
        <f>AVERAGE(Monthly_Data!M34:M36)</f>
        <v>77.26766862686385</v>
      </c>
      <c r="N15" s="6"/>
      <c r="O15" s="6"/>
      <c r="P15" s="6"/>
      <c r="Q15" s="3"/>
    </row>
    <row r="16" spans="1:17" ht="18">
      <c r="A16" s="73">
        <v>39692</v>
      </c>
      <c r="B16" s="42">
        <f>AVERAGE(Monthly_Data!B37:B39)</f>
        <v>68.757578786906</v>
      </c>
      <c r="C16" s="42">
        <f>AVERAGE(Monthly_Data!C37:C39)</f>
        <v>46.30151827961509</v>
      </c>
      <c r="D16" s="42">
        <f>AVERAGE(Monthly_Data!D37:D39)</f>
        <v>128.0489445007272</v>
      </c>
      <c r="E16" s="42">
        <f>AVERAGE(Monthly_Data!E37:E39)</f>
        <v>1.690277634868375</v>
      </c>
      <c r="F16" s="42">
        <f>AVERAGE(Monthly_Data!F37:F39)</f>
        <v>3.1312879816507766</v>
      </c>
      <c r="G16" s="42">
        <f>AVERAGE(Monthly_Data!G37:G39)</f>
        <v>8.142259091733164</v>
      </c>
      <c r="H16" s="42">
        <f>AVERAGE(Monthly_Data!H37:H39)</f>
        <v>0</v>
      </c>
      <c r="I16" s="42">
        <f>AVERAGE(Monthly_Data!I37:I39)</f>
        <v>0</v>
      </c>
      <c r="J16" s="42">
        <f>AVERAGE(Monthly_Data!J37:J39)</f>
        <v>0.3251182429617096</v>
      </c>
      <c r="K16" s="42">
        <f>AVERAGE(Monthly_Data!K37:K39)</f>
        <v>0</v>
      </c>
      <c r="L16" s="42">
        <f>AVERAGE(Monthly_Data!L37:L39)</f>
        <v>0.3696039372083197</v>
      </c>
      <c r="M16" s="42">
        <f>AVERAGE(Monthly_Data!M37:M39)</f>
        <v>136.56080752966866</v>
      </c>
      <c r="N16" s="6"/>
      <c r="O16" s="6"/>
      <c r="P16" s="6"/>
      <c r="Q16" s="3"/>
    </row>
    <row r="17" spans="1:17" ht="18">
      <c r="A17" s="73">
        <v>39783</v>
      </c>
      <c r="B17" s="42">
        <f>AVERAGE(Monthly_Data!B40:B42)</f>
        <v>63.39230427166132</v>
      </c>
      <c r="C17" s="42">
        <f>AVERAGE(Monthly_Data!C40:C42)</f>
        <v>25.51373249715948</v>
      </c>
      <c r="D17" s="42">
        <f>AVERAGE(Monthly_Data!D40:D42)</f>
        <v>102.15601775182392</v>
      </c>
      <c r="E17" s="42">
        <f>AVERAGE(Monthly_Data!E40:E42)</f>
        <v>1.5371468723789752</v>
      </c>
      <c r="F17" s="42">
        <f>AVERAGE(Monthly_Data!F40:F42)</f>
        <v>2.542933430866309</v>
      </c>
      <c r="G17" s="42">
        <f>AVERAGE(Monthly_Data!G40:G42)</f>
        <v>7.39043734042385</v>
      </c>
      <c r="H17" s="42">
        <f>AVERAGE(Monthly_Data!H40:H42)</f>
        <v>0</v>
      </c>
      <c r="I17" s="42">
        <f>AVERAGE(Monthly_Data!I40:I42)</f>
        <v>0</v>
      </c>
      <c r="J17" s="42">
        <f>AVERAGE(Monthly_Data!J40:J42)</f>
        <v>0.07807880077753983</v>
      </c>
      <c r="K17" s="42">
        <f>AVERAGE(Monthly_Data!K40:K42)</f>
        <v>0</v>
      </c>
      <c r="L17" s="42">
        <f>AVERAGE(Monthly_Data!L40:L42)</f>
        <v>0.11145463389869652</v>
      </c>
      <c r="M17" s="42">
        <f>AVERAGE(Monthly_Data!M40:M42)</f>
        <v>109.65790972614649</v>
      </c>
      <c r="N17" s="6"/>
      <c r="O17" s="6"/>
      <c r="P17" s="6"/>
      <c r="Q17" s="3"/>
    </row>
    <row r="18" spans="1:17" ht="18">
      <c r="A18" s="73">
        <v>39873</v>
      </c>
      <c r="B18" s="42">
        <f>AVERAGE(Monthly_Data!B43:B45)</f>
        <v>53.68365010868422</v>
      </c>
      <c r="C18" s="42">
        <f>AVERAGE(Monthly_Data!C43:C45)</f>
        <v>0</v>
      </c>
      <c r="D18" s="42">
        <f>AVERAGE(Monthly_Data!D43:D45)</f>
        <v>65.98293665923833</v>
      </c>
      <c r="E18" s="42">
        <f>AVERAGE(Monthly_Data!E43:E45)</f>
        <v>1.6398005666626503</v>
      </c>
      <c r="F18" s="42">
        <f>AVERAGE(Monthly_Data!F43:F45)</f>
        <v>2.499581330534132</v>
      </c>
      <c r="G18" s="42">
        <f>AVERAGE(Monthly_Data!G43:G45)</f>
        <v>6.293484853039597</v>
      </c>
      <c r="H18" s="42">
        <f>AVERAGE(Monthly_Data!H43:H45)</f>
        <v>0</v>
      </c>
      <c r="I18" s="42">
        <f>AVERAGE(Monthly_Data!I43:I45)</f>
        <v>0</v>
      </c>
      <c r="J18" s="42">
        <f>AVERAGE(Monthly_Data!J43:J45)</f>
        <v>0.2567989239545541</v>
      </c>
      <c r="K18" s="42">
        <f>AVERAGE(Monthly_Data!K43:K45)</f>
        <v>0</v>
      </c>
      <c r="L18" s="42">
        <f>AVERAGE(Monthly_Data!L43:L45)</f>
        <v>0.27988607492967366</v>
      </c>
      <c r="M18" s="42">
        <f>AVERAGE(Monthly_Data!M43:M45)</f>
        <v>72.5563075872076</v>
      </c>
      <c r="N18" s="6"/>
      <c r="O18" s="6"/>
      <c r="P18" s="6"/>
      <c r="Q18" s="3"/>
    </row>
    <row r="19" spans="1:17" ht="18">
      <c r="A19" s="73">
        <v>39965</v>
      </c>
      <c r="B19" s="42">
        <f>AVERAGE(Monthly_Data!B46:B48)</f>
        <v>56.75339733457614</v>
      </c>
      <c r="C19" s="42">
        <f>AVERAGE(Monthly_Data!C46:C48)</f>
        <v>0</v>
      </c>
      <c r="D19" s="42">
        <f>AVERAGE(Monthly_Data!D46:D48)</f>
        <v>70.36442951942554</v>
      </c>
      <c r="E19" s="42">
        <f>AVERAGE(Monthly_Data!E46:E48)</f>
        <v>1.4472496327669218</v>
      </c>
      <c r="F19" s="42">
        <f>AVERAGE(Monthly_Data!F46:F48)</f>
        <v>2.5183881561650776</v>
      </c>
      <c r="G19" s="42">
        <f>AVERAGE(Monthly_Data!G46:G48)</f>
        <v>6.8870484958546925</v>
      </c>
      <c r="H19" s="42">
        <f>AVERAGE(Monthly_Data!H46:H48)</f>
        <v>0</v>
      </c>
      <c r="I19" s="42">
        <f>AVERAGE(Monthly_Data!I46:I48)</f>
        <v>0</v>
      </c>
      <c r="J19" s="42">
        <f>AVERAGE(Monthly_Data!J46:J48)</f>
        <v>0.4610420323067488</v>
      </c>
      <c r="K19" s="42">
        <f>AVERAGE(Monthly_Data!K46:K48)</f>
        <v>0</v>
      </c>
      <c r="L19" s="42">
        <f>AVERAGE(Monthly_Data!L46:L48)</f>
        <v>0.5456176449669745</v>
      </c>
      <c r="M19" s="42">
        <f>AVERAGE(Monthly_Data!M46:M48)</f>
        <v>77.7970956602472</v>
      </c>
      <c r="N19" s="6"/>
      <c r="O19" s="6"/>
      <c r="P19" s="6"/>
      <c r="Q19" s="3"/>
    </row>
    <row r="20" spans="1:17" ht="18">
      <c r="A20" s="73">
        <v>40057</v>
      </c>
      <c r="B20" s="42">
        <f>AVERAGE(Monthly_Data!B49:B51)</f>
        <v>70.43210507768535</v>
      </c>
      <c r="C20" s="42">
        <f>AVERAGE(Monthly_Data!C49:C51)</f>
        <v>38.990192607198544</v>
      </c>
      <c r="D20" s="42">
        <f>AVERAGE(Monthly_Data!D49:D51)</f>
        <v>125.84543091311002</v>
      </c>
      <c r="E20" s="42">
        <f>AVERAGE(Monthly_Data!E49:E51)</f>
        <v>1.4528397624222091</v>
      </c>
      <c r="F20" s="42">
        <f>AVERAGE(Monthly_Data!F49:F51)</f>
        <v>3.0260013214887747</v>
      </c>
      <c r="G20" s="42">
        <f>AVERAGE(Monthly_Data!G49:G51)</f>
        <v>7.053858242793878</v>
      </c>
      <c r="H20" s="42">
        <f>AVERAGE(Monthly_Data!H49:H51)</f>
        <v>0</v>
      </c>
      <c r="I20" s="42">
        <f>AVERAGE(Monthly_Data!I49:I51)</f>
        <v>0</v>
      </c>
      <c r="J20" s="42">
        <f>AVERAGE(Monthly_Data!J49:J51)</f>
        <v>0.8480798423185179</v>
      </c>
      <c r="K20" s="42">
        <f>AVERAGE(Monthly_Data!K49:K51)</f>
        <v>0</v>
      </c>
      <c r="L20" s="42">
        <f>AVERAGE(Monthly_Data!L49:L51)</f>
        <v>0.8887099151097465</v>
      </c>
      <c r="M20" s="42">
        <f>AVERAGE(Monthly_Data!M49:M51)</f>
        <v>133.78799907101362</v>
      </c>
      <c r="N20" s="6"/>
      <c r="O20" s="6"/>
      <c r="P20" s="6"/>
      <c r="Q20" s="3"/>
    </row>
    <row r="21" spans="1:17" ht="18">
      <c r="A21" s="73">
        <v>40148</v>
      </c>
      <c r="B21" s="42">
        <f>AVERAGE(Monthly_Data!B52:B54)</f>
        <v>59.0476187807076</v>
      </c>
      <c r="C21" s="42">
        <f>AVERAGE(Monthly_Data!C52:C54)</f>
        <v>17.380520170554618</v>
      </c>
      <c r="D21" s="42">
        <f>AVERAGE(Monthly_Data!D52:D54)</f>
        <v>91.72872949282775</v>
      </c>
      <c r="E21" s="42">
        <f>AVERAGE(Monthly_Data!E52:E54)</f>
        <v>1.4433945542925724</v>
      </c>
      <c r="F21" s="42">
        <f>AVERAGE(Monthly_Data!F52:F54)</f>
        <v>3.3660377035416054</v>
      </c>
      <c r="G21" s="42">
        <f>AVERAGE(Monthly_Data!G52:G54)</f>
        <v>7.351234770756466</v>
      </c>
      <c r="H21" s="42">
        <f>AVERAGE(Monthly_Data!H52:H54)</f>
        <v>0</v>
      </c>
      <c r="I21" s="42">
        <f>AVERAGE(Monthly_Data!I52:I54)</f>
        <v>0</v>
      </c>
      <c r="J21" s="42">
        <f>AVERAGE(Monthly_Data!J52:J54)</f>
        <v>0.5136391005116219</v>
      </c>
      <c r="K21" s="42">
        <f>AVERAGE(Monthly_Data!K52:K54)</f>
        <v>0</v>
      </c>
      <c r="L21" s="42">
        <f>AVERAGE(Monthly_Data!L52:L54)</f>
        <v>0.5684991701370923</v>
      </c>
      <c r="M21" s="42">
        <f>AVERAGE(Monthly_Data!M52:M54)</f>
        <v>99.74340036544432</v>
      </c>
      <c r="N21" s="6"/>
      <c r="O21" s="6"/>
      <c r="P21" s="6"/>
      <c r="Q21" s="3"/>
    </row>
    <row r="22" spans="1:17" ht="18">
      <c r="A22" s="73">
        <v>40238</v>
      </c>
      <c r="B22" s="42">
        <f>AVERAGE(Monthly_Data!B55:B57)</f>
        <v>65.39214769103677</v>
      </c>
      <c r="C22" s="42">
        <f>AVERAGE(Monthly_Data!C55:C57)</f>
        <v>0</v>
      </c>
      <c r="D22" s="42">
        <f>AVERAGE(Monthly_Data!D55:D57)</f>
        <v>80.75052531994974</v>
      </c>
      <c r="E22" s="42">
        <f>AVERAGE(Monthly_Data!E55:E57)</f>
        <v>1.4356843973438742</v>
      </c>
      <c r="F22" s="42">
        <f>AVERAGE(Monthly_Data!F55:F57)</f>
        <v>2.1775341522666363</v>
      </c>
      <c r="G22" s="42">
        <f>AVERAGE(Monthly_Data!G55:G57)</f>
        <v>6.078690672488775</v>
      </c>
      <c r="H22" s="42">
        <f>AVERAGE(Monthly_Data!H55:H57)</f>
        <v>0</v>
      </c>
      <c r="I22" s="42">
        <f>AVERAGE(Monthly_Data!I55:I57)</f>
        <v>0</v>
      </c>
      <c r="J22" s="42">
        <f>AVERAGE(Monthly_Data!J55:J57)</f>
        <v>0.0801479134550447</v>
      </c>
      <c r="K22" s="42">
        <f>AVERAGE(Monthly_Data!K55:K57)</f>
        <v>0</v>
      </c>
      <c r="L22" s="42">
        <f>AVERAGE(Monthly_Data!L55:L57)</f>
        <v>0.1688998616697631</v>
      </c>
      <c r="M22" s="42">
        <f>AVERAGE(Monthly_Data!M55:M57)</f>
        <v>86.95053791412455</v>
      </c>
      <c r="N22" s="6"/>
      <c r="O22" s="6"/>
      <c r="P22" s="6"/>
      <c r="Q22" s="3"/>
    </row>
    <row r="23" spans="1:17" ht="18">
      <c r="A23" s="73">
        <v>40330</v>
      </c>
      <c r="B23" s="42">
        <f>AVERAGE(Monthly_Data!B58:B60)</f>
        <v>65.8034178384663</v>
      </c>
      <c r="C23" s="42">
        <f>AVERAGE(Monthly_Data!C58:C60)</f>
        <v>0</v>
      </c>
      <c r="D23" s="42">
        <f>AVERAGE(Monthly_Data!D58:D60)</f>
        <v>75.45498309437379</v>
      </c>
      <c r="E23" s="42">
        <f>AVERAGE(Monthly_Data!E58:E60)</f>
        <v>1.789377345599922</v>
      </c>
      <c r="F23" s="42">
        <f>AVERAGE(Monthly_Data!F58:F60)</f>
        <v>2.1806353650113235</v>
      </c>
      <c r="G23" s="42">
        <f>AVERAGE(Monthly_Data!G58:G60)</f>
        <v>6.496099309191592</v>
      </c>
      <c r="H23" s="42">
        <f>AVERAGE(Monthly_Data!H58:H60)</f>
        <v>0</v>
      </c>
      <c r="I23" s="42">
        <f>AVERAGE(Monthly_Data!I58:I60)</f>
        <v>0</v>
      </c>
      <c r="J23" s="42">
        <f>AVERAGE(Monthly_Data!J58:J60)</f>
        <v>0.3597963592804498</v>
      </c>
      <c r="K23" s="42">
        <f>AVERAGE(Monthly_Data!K58:K60)</f>
        <v>0</v>
      </c>
      <c r="L23" s="42">
        <f>AVERAGE(Monthly_Data!L58:L60)</f>
        <v>0.4023744155603972</v>
      </c>
      <c r="M23" s="42">
        <f>AVERAGE(Monthly_Data!M58:M60)</f>
        <v>82.08857224081441</v>
      </c>
      <c r="N23" s="6"/>
      <c r="O23" s="6"/>
      <c r="P23" s="6"/>
      <c r="Q23" s="3"/>
    </row>
    <row r="24" spans="1:17" ht="18">
      <c r="A24" s="73">
        <v>40422</v>
      </c>
      <c r="B24" s="42">
        <f>AVERAGE(Monthly_Data!B61:B63)</f>
        <v>80.22036402380763</v>
      </c>
      <c r="C24" s="42">
        <f>AVERAGE(Monthly_Data!C61:C63)</f>
        <v>24.380537074338733</v>
      </c>
      <c r="D24" s="42">
        <f>AVERAGE(Monthly_Data!D61:D63)</f>
        <v>136.86714243370287</v>
      </c>
      <c r="E24" s="42">
        <f>AVERAGE(Monthly_Data!E61:E63)</f>
        <v>1.8580561003554166</v>
      </c>
      <c r="F24" s="42">
        <f>AVERAGE(Monthly_Data!F61:F63)</f>
        <v>2.81208912887603</v>
      </c>
      <c r="G24" s="42">
        <f>AVERAGE(Monthly_Data!G61:G63)</f>
        <v>7.703860436543034</v>
      </c>
      <c r="H24" s="42">
        <f>AVERAGE(Monthly_Data!H61:H63)</f>
        <v>0</v>
      </c>
      <c r="I24" s="42">
        <f>AVERAGE(Monthly_Data!I61:I63)</f>
        <v>0</v>
      </c>
      <c r="J24" s="42">
        <f>AVERAGE(Monthly_Data!J61:J63)</f>
        <v>0.8521903694975542</v>
      </c>
      <c r="K24" s="42">
        <f>AVERAGE(Monthly_Data!K61:K63)</f>
        <v>0</v>
      </c>
      <c r="L24" s="42">
        <f>AVERAGE(Monthly_Data!L61:L63)</f>
        <v>0.9905632916900573</v>
      </c>
      <c r="M24" s="42">
        <f>AVERAGE(Monthly_Data!M61:M63)</f>
        <v>144.70849270749494</v>
      </c>
      <c r="N24" s="6"/>
      <c r="O24" s="6"/>
      <c r="P24" s="6"/>
      <c r="Q24" s="3"/>
    </row>
    <row r="25" spans="1:17" ht="18">
      <c r="A25" s="73">
        <v>40513</v>
      </c>
      <c r="B25" s="42">
        <f>AVERAGE(Monthly_Data!B64:B66)</f>
        <v>74.64086871390766</v>
      </c>
      <c r="C25" s="42">
        <f>AVERAGE(Monthly_Data!C64:C66)</f>
        <v>48.58090493722985</v>
      </c>
      <c r="D25" s="42">
        <f>AVERAGE(Monthly_Data!D64:D66)</f>
        <v>121.07016982223483</v>
      </c>
      <c r="E25" s="42">
        <f>AVERAGE(Monthly_Data!E64:E66)</f>
        <v>2.1247265543111076</v>
      </c>
      <c r="F25" s="42">
        <f>AVERAGE(Monthly_Data!F64:F66)</f>
        <v>3.133242628981543</v>
      </c>
      <c r="G25" s="42">
        <f>AVERAGE(Monthly_Data!G64:G66)</f>
        <v>7.247533097412948</v>
      </c>
      <c r="H25" s="42">
        <f>AVERAGE(Monthly_Data!H64:H66)</f>
        <v>0</v>
      </c>
      <c r="I25" s="42">
        <f>AVERAGE(Monthly_Data!I64:I66)</f>
        <v>0</v>
      </c>
      <c r="J25" s="42">
        <f>AVERAGE(Monthly_Data!J64:J66)</f>
        <v>0.8169341274207303</v>
      </c>
      <c r="K25" s="42">
        <f>AVERAGE(Monthly_Data!K64:K66)</f>
        <v>0</v>
      </c>
      <c r="L25" s="42">
        <f>AVERAGE(Monthly_Data!L64:L66)</f>
        <v>0.8680261548947952</v>
      </c>
      <c r="M25" s="42">
        <f>AVERAGE(Monthly_Data!M64:M66)</f>
        <v>128.80411273385593</v>
      </c>
      <c r="N25" s="6"/>
      <c r="O25" s="6"/>
      <c r="P25" s="6"/>
      <c r="Q25" s="3"/>
    </row>
    <row r="26" spans="1:17" ht="18">
      <c r="A26" s="73">
        <v>40603</v>
      </c>
      <c r="B26" s="42">
        <f>AVERAGE(Monthly_Data!B67:B69)</f>
        <v>70.40392619975673</v>
      </c>
      <c r="C26" s="42">
        <f>AVERAGE(Monthly_Data!C67:C69)</f>
        <v>0</v>
      </c>
      <c r="D26" s="42">
        <f>AVERAGE(Monthly_Data!D67:D69)</f>
        <v>83.10197904774752</v>
      </c>
      <c r="E26" s="42">
        <f>AVERAGE(Monthly_Data!E67:E69)</f>
        <v>1.9061972967532885</v>
      </c>
      <c r="F26" s="42">
        <f>AVERAGE(Monthly_Data!F67:F69)</f>
        <v>4.13610600540263</v>
      </c>
      <c r="G26" s="42">
        <f>AVERAGE(Monthly_Data!G67:G69)</f>
        <v>7.937443422210399</v>
      </c>
      <c r="H26" s="42">
        <f>AVERAGE(Monthly_Data!H67:H69)</f>
        <v>0</v>
      </c>
      <c r="I26" s="42">
        <f>AVERAGE(Monthly_Data!I67:I69)</f>
        <v>0</v>
      </c>
      <c r="J26" s="42">
        <f>AVERAGE(Monthly_Data!J67:J69)</f>
        <v>0.781361566281061</v>
      </c>
      <c r="K26" s="42">
        <f>AVERAGE(Monthly_Data!K67:K69)</f>
        <v>0.0373688097583361</v>
      </c>
      <c r="L26" s="42">
        <f>AVERAGE(Monthly_Data!L67:L69)</f>
        <v>0.8231897862730332</v>
      </c>
      <c r="M26" s="42">
        <f>AVERAGE(Monthly_Data!M67:M69)</f>
        <v>91.864217045898</v>
      </c>
      <c r="N26" s="6"/>
      <c r="O26" s="6"/>
      <c r="P26" s="6"/>
      <c r="Q26" s="3"/>
    </row>
    <row r="27" spans="1:17" ht="18">
      <c r="A27" s="73">
        <v>40695</v>
      </c>
      <c r="B27" s="42">
        <f>AVERAGE(Monthly_Data!B70:B72)</f>
        <v>71.98794584623916</v>
      </c>
      <c r="C27" s="42">
        <f>AVERAGE(Monthly_Data!C70:C72)</f>
        <v>5.278859442293908</v>
      </c>
      <c r="D27" s="42">
        <f>AVERAGE(Monthly_Data!D70:D72)</f>
        <v>92.95875570061668</v>
      </c>
      <c r="E27" s="42">
        <f>AVERAGE(Monthly_Data!E70:E72)</f>
        <v>1.9884846912172212</v>
      </c>
      <c r="F27" s="42">
        <f>AVERAGE(Monthly_Data!F70:F72)</f>
        <v>4.137020582607007</v>
      </c>
      <c r="G27" s="42">
        <f>AVERAGE(Monthly_Data!G70:G72)</f>
        <v>8.38876242608375</v>
      </c>
      <c r="H27" s="42">
        <f>AVERAGE(Monthly_Data!H70:H72)</f>
        <v>0</v>
      </c>
      <c r="I27" s="42">
        <f>AVERAGE(Monthly_Data!I70:I72)</f>
        <v>0</v>
      </c>
      <c r="J27" s="42">
        <f>AVERAGE(Monthly_Data!J70:J72)</f>
        <v>0.45447093471849803</v>
      </c>
      <c r="K27" s="42">
        <f>AVERAGE(Monthly_Data!K70:K72)</f>
        <v>0.03848405183143983</v>
      </c>
      <c r="L27" s="42">
        <f>AVERAGE(Monthly_Data!L70:L72)</f>
        <v>0.7001598458242082</v>
      </c>
      <c r="M27" s="42">
        <f>AVERAGE(Monthly_Data!M70:M72)</f>
        <v>101.98253677786606</v>
      </c>
      <c r="N27" s="6"/>
      <c r="O27" s="6"/>
      <c r="P27" s="6"/>
      <c r="Q27" s="3"/>
    </row>
    <row r="28" spans="1:17" ht="18">
      <c r="A28" s="73">
        <v>40787</v>
      </c>
      <c r="B28" s="42">
        <f>AVERAGE(Monthly_Data!B73:B75)</f>
        <v>85.99192513423277</v>
      </c>
      <c r="C28" s="42">
        <f>AVERAGE(Monthly_Data!C73:C75)</f>
        <v>44.434059480304576</v>
      </c>
      <c r="D28" s="42">
        <f>AVERAGE(Monthly_Data!D73:D75)</f>
        <v>145.79687633691057</v>
      </c>
      <c r="E28" s="42">
        <f>AVERAGE(Monthly_Data!E73:E75)</f>
        <v>2.0763924843491517</v>
      </c>
      <c r="F28" s="42">
        <f>AVERAGE(Monthly_Data!F73:F75)</f>
        <v>4.205049154786156</v>
      </c>
      <c r="G28" s="42">
        <f>AVERAGE(Monthly_Data!G73:G75)</f>
        <v>9.15454353004026</v>
      </c>
      <c r="H28" s="42">
        <f>AVERAGE(Monthly_Data!H73:H75)</f>
        <v>0</v>
      </c>
      <c r="I28" s="42">
        <f>AVERAGE(Monthly_Data!I73:I75)</f>
        <v>0</v>
      </c>
      <c r="J28" s="42">
        <f>AVERAGE(Monthly_Data!J73:J75)</f>
        <v>0.398072881184164</v>
      </c>
      <c r="K28" s="42">
        <f>AVERAGE(Monthly_Data!K73:K75)</f>
        <v>0</v>
      </c>
      <c r="L28" s="42">
        <f>AVERAGE(Monthly_Data!L73:L75)</f>
        <v>0.4480947682866108</v>
      </c>
      <c r="M28" s="42">
        <f>AVERAGE(Monthly_Data!M73:M75)</f>
        <v>155.39951463523744</v>
      </c>
      <c r="N28" s="6"/>
      <c r="O28" s="6"/>
      <c r="P28" s="6"/>
      <c r="Q28" s="3"/>
    </row>
    <row r="29" spans="1:17" ht="18">
      <c r="A29" s="73">
        <v>40878</v>
      </c>
      <c r="B29" s="42">
        <f>AVERAGE(Monthly_Data!B76:B78)</f>
        <v>73.58291028709658</v>
      </c>
      <c r="C29" s="42">
        <f>AVERAGE(Monthly_Data!C76:C78)</f>
        <v>31.75822015031576</v>
      </c>
      <c r="D29" s="42">
        <f>AVERAGE(Monthly_Data!D76:D78)</f>
        <v>119.01643238327847</v>
      </c>
      <c r="E29" s="42">
        <f>AVERAGE(Monthly_Data!E76:E78)</f>
        <v>2.1038545878358965</v>
      </c>
      <c r="F29" s="42">
        <f>AVERAGE(Monthly_Data!F76:F78)</f>
        <v>4.193205284919089</v>
      </c>
      <c r="G29" s="42">
        <f>AVERAGE(Monthly_Data!G76:G78)</f>
        <v>11.031276993423136</v>
      </c>
      <c r="H29" s="42">
        <f>AVERAGE(Monthly_Data!H76:H78)</f>
        <v>0</v>
      </c>
      <c r="I29" s="42">
        <f>AVERAGE(Monthly_Data!I76:I78)</f>
        <v>0</v>
      </c>
      <c r="J29" s="42">
        <f>AVERAGE(Monthly_Data!J76:J78)</f>
        <v>1.0881405228031684</v>
      </c>
      <c r="K29" s="42">
        <f>AVERAGE(Monthly_Data!K76:K78)</f>
        <v>0</v>
      </c>
      <c r="L29" s="42">
        <f>AVERAGE(Monthly_Data!L76:L78)</f>
        <v>1.1458050982301202</v>
      </c>
      <c r="M29" s="42">
        <f>AVERAGE(Monthly_Data!M76:M78)</f>
        <v>131.31552930750055</v>
      </c>
      <c r="N29" s="6"/>
      <c r="O29" s="6"/>
      <c r="P29" s="6"/>
      <c r="Q29" s="3"/>
    </row>
    <row r="30" spans="1:17" ht="18">
      <c r="A30" s="73">
        <v>40969</v>
      </c>
      <c r="B30" s="42">
        <f>AVERAGE(Monthly_Data!B79:B81)</f>
        <v>69.77345127959406</v>
      </c>
      <c r="C30" s="42">
        <f>AVERAGE(Monthly_Data!C79:C81)</f>
        <v>0</v>
      </c>
      <c r="D30" s="42">
        <f>AVERAGE(Monthly_Data!D79:D81)</f>
        <v>86.19242597394617</v>
      </c>
      <c r="E30" s="42">
        <f>AVERAGE(Monthly_Data!E79:E81)</f>
        <v>1.9128962134446692</v>
      </c>
      <c r="F30" s="42">
        <f>AVERAGE(Monthly_Data!F79:F81)</f>
        <v>4.2530026622588535</v>
      </c>
      <c r="G30" s="42">
        <f>AVERAGE(Monthly_Data!G79:G81)</f>
        <v>9.469023717754004</v>
      </c>
      <c r="H30" s="42">
        <f>AVERAGE(Monthly_Data!H79:H81)</f>
        <v>0</v>
      </c>
      <c r="I30" s="42">
        <f>AVERAGE(Monthly_Data!I79:I81)</f>
        <v>0</v>
      </c>
      <c r="J30" s="42">
        <f>AVERAGE(Monthly_Data!J79:J81)</f>
        <v>0.39222385147062505</v>
      </c>
      <c r="K30" s="42">
        <f>AVERAGE(Monthly_Data!K79:K81)</f>
        <v>0</v>
      </c>
      <c r="L30" s="42">
        <f>AVERAGE(Monthly_Data!L79:L81)</f>
        <v>0.4072304176013591</v>
      </c>
      <c r="M30" s="42">
        <f>AVERAGE(Monthly_Data!M79:M81)</f>
        <v>96.23883573897352</v>
      </c>
      <c r="N30" s="6"/>
      <c r="O30" s="6"/>
      <c r="P30" s="6"/>
      <c r="Q30" s="3"/>
    </row>
    <row r="31" spans="1:17" ht="18">
      <c r="A31" s="73">
        <v>41061</v>
      </c>
      <c r="B31" s="42">
        <f>AVERAGE(Monthly_Data!B82:B84)</f>
        <v>73.55920017878367</v>
      </c>
      <c r="C31" s="42">
        <f>AVERAGE(Monthly_Data!C82:C84)</f>
        <v>7.585419161307331</v>
      </c>
      <c r="D31" s="42">
        <f>AVERAGE(Monthly_Data!D82:D84)</f>
        <v>99.10311174038179</v>
      </c>
      <c r="E31" s="42">
        <f>AVERAGE(Monthly_Data!E82:E84)</f>
        <v>2.807076786901711</v>
      </c>
      <c r="F31" s="42">
        <f>AVERAGE(Monthly_Data!F82:F84)</f>
        <v>3.6648363508574078</v>
      </c>
      <c r="G31" s="42">
        <f>AVERAGE(Monthly_Data!G82:G84)</f>
        <v>11.05657478958524</v>
      </c>
      <c r="H31" s="42"/>
      <c r="I31" s="42"/>
      <c r="J31" s="42">
        <f>AVERAGE(Monthly_Data!J82:J84)</f>
        <v>0.2988603721388937</v>
      </c>
      <c r="K31" s="42">
        <f>AVERAGE(Monthly_Data!K82:K84)</f>
        <v>0</v>
      </c>
      <c r="L31" s="42">
        <f>AVERAGE(Monthly_Data!L82:L84)</f>
        <v>0.3242485299207258</v>
      </c>
      <c r="M31" s="42">
        <f>AVERAGE(Monthly_Data!M82:M84)</f>
        <v>110.30971555006204</v>
      </c>
      <c r="N31" s="6"/>
      <c r="O31" s="6"/>
      <c r="P31" s="6"/>
      <c r="Q31" s="3"/>
    </row>
    <row r="32" spans="1:17" ht="18">
      <c r="A32" s="73">
        <v>41153</v>
      </c>
      <c r="B32" s="42">
        <f>AVERAGE(Monthly_Data!B85:B87)</f>
        <v>84.56291283604517</v>
      </c>
      <c r="C32" s="42">
        <f>AVERAGE(Monthly_Data!C85:C87)</f>
        <v>46.85659697586734</v>
      </c>
      <c r="D32" s="42">
        <f>AVERAGE(Monthly_Data!D85:D87)</f>
        <v>152.43573099929299</v>
      </c>
      <c r="E32" s="42">
        <f>AVERAGE(Monthly_Data!E85:E87)</f>
        <v>2.2370063263717372</v>
      </c>
      <c r="F32" s="42">
        <f>AVERAGE(Monthly_Data!F85:F87)</f>
        <v>5.343967774157633</v>
      </c>
      <c r="G32" s="42">
        <f>AVERAGE(Monthly_Data!G85:G87)</f>
        <v>10.912390773470149</v>
      </c>
      <c r="H32" s="42"/>
      <c r="I32" s="42"/>
      <c r="J32" s="42">
        <f>AVERAGE(Monthly_Data!J85:J87)</f>
        <v>0.29685667430251755</v>
      </c>
      <c r="K32" s="42">
        <f>AVERAGE(Monthly_Data!K85:K87)</f>
        <v>0</v>
      </c>
      <c r="L32" s="42">
        <f>AVERAGE(Monthly_Data!L85:L87)</f>
        <v>0.3534306085844488</v>
      </c>
      <c r="M32" s="42">
        <f>AVERAGE(Monthly_Data!M85:M87)</f>
        <v>163.7015523813476</v>
      </c>
      <c r="N32" s="6"/>
      <c r="O32" s="6"/>
      <c r="P32" s="6"/>
      <c r="Q32" s="3"/>
    </row>
    <row r="33" spans="1:17" ht="18">
      <c r="A33" s="73">
        <v>41244</v>
      </c>
      <c r="B33" s="42">
        <f>AVERAGE(Monthly_Data!B88:B90)</f>
        <v>68.43986730527634</v>
      </c>
      <c r="C33" s="42">
        <f>AVERAGE(Monthly_Data!C88:C90)</f>
        <v>36.7980354147983</v>
      </c>
      <c r="D33" s="42">
        <f>AVERAGE(Monthly_Data!D88:D90)</f>
        <v>122.77652386820198</v>
      </c>
      <c r="E33" s="42">
        <f>AVERAGE(Monthly_Data!E88:E90)</f>
        <v>2.0956339520303238</v>
      </c>
      <c r="F33" s="42">
        <f>AVERAGE(Monthly_Data!F88:F90)</f>
        <v>5.109740939441864</v>
      </c>
      <c r="G33" s="42">
        <f>AVERAGE(Monthly_Data!G88:G90)</f>
        <v>9.415195548291106</v>
      </c>
      <c r="H33" s="42"/>
      <c r="I33" s="42"/>
      <c r="J33" s="42">
        <f>AVERAGE(Monthly_Data!J88:J90)</f>
        <v>0.1253047801351388</v>
      </c>
      <c r="K33" s="42">
        <f>AVERAGE(Monthly_Data!K88:K90)</f>
        <v>0</v>
      </c>
      <c r="L33" s="42">
        <f>AVERAGE(Monthly_Data!L88:L90)</f>
        <v>0.15075444023717877</v>
      </c>
      <c r="M33" s="42">
        <f>AVERAGE(Monthly_Data!M88:M90)</f>
        <v>132.19482651650867</v>
      </c>
      <c r="N33" s="6"/>
      <c r="O33" s="6"/>
      <c r="P33" s="6"/>
      <c r="Q33" s="3"/>
    </row>
    <row r="34" spans="1:17" ht="18">
      <c r="A34" s="73">
        <v>41334</v>
      </c>
      <c r="B34" s="42">
        <f>AVERAGE(Monthly_Data!B91:B93)</f>
        <v>73.3308366957794</v>
      </c>
      <c r="C34" s="42">
        <f>AVERAGE(Monthly_Data!C91:C93)</f>
        <v>0</v>
      </c>
      <c r="D34" s="42">
        <f>AVERAGE(Monthly_Data!D91:D93)</f>
        <v>85.84182843784147</v>
      </c>
      <c r="E34" s="42">
        <f>AVERAGE(Monthly_Data!E91:E93)</f>
        <v>1.9699451003924875</v>
      </c>
      <c r="F34" s="42">
        <f>AVERAGE(Monthly_Data!F91:F93)</f>
        <v>5.318207499802357</v>
      </c>
      <c r="G34" s="42">
        <f>AVERAGE(Monthly_Data!G91:G93)</f>
        <v>9.521117204848048</v>
      </c>
      <c r="H34" s="42"/>
      <c r="I34" s="42"/>
      <c r="J34" s="42">
        <f>AVERAGE(Monthly_Data!J91:J93)</f>
        <v>0.36319969898782384</v>
      </c>
      <c r="K34" s="42">
        <f>AVERAGE(Monthly_Data!K91:K93)</f>
        <v>0</v>
      </c>
      <c r="L34" s="42">
        <f>AVERAGE(Monthly_Data!L91:L93)</f>
        <v>0.1522558988620998</v>
      </c>
      <c r="M34" s="42">
        <f>AVERAGE(Monthly_Data!M91:M93)</f>
        <v>95.78338358876243</v>
      </c>
      <c r="N34" s="6"/>
      <c r="O34" s="6"/>
      <c r="P34" s="6"/>
      <c r="Q34" s="3"/>
    </row>
    <row r="35" spans="1:17" ht="18">
      <c r="A35" s="73">
        <v>41426</v>
      </c>
      <c r="B35" s="42">
        <f>AVERAGE(Monthly_Data!B94:B96)</f>
        <v>77.57926320148079</v>
      </c>
      <c r="C35" s="42">
        <f>AVERAGE(Monthly_Data!C94:C96)</f>
        <v>17.444514699210867</v>
      </c>
      <c r="D35" s="42">
        <f>AVERAGE(Monthly_Data!D94:D96)</f>
        <v>110.59214596447184</v>
      </c>
      <c r="E35" s="42">
        <f>AVERAGE(Monthly_Data!E94:E96)</f>
        <v>2.145736678822815</v>
      </c>
      <c r="F35" s="42">
        <f>AVERAGE(Monthly_Data!F94:F96)</f>
        <v>5.766949273438121</v>
      </c>
      <c r="G35" s="42">
        <f>AVERAGE(Monthly_Data!G94:G96)</f>
        <v>10.758145533077382</v>
      </c>
      <c r="H35" s="42"/>
      <c r="I35" s="42"/>
      <c r="J35" s="42">
        <f>AVERAGE(Monthly_Data!J94:J96)</f>
        <v>0.35750016762778536</v>
      </c>
      <c r="K35" s="42">
        <f>AVERAGE(Monthly_Data!K94:K96)</f>
        <v>0</v>
      </c>
      <c r="L35" s="42">
        <f>AVERAGE(Monthly_Data!L94:L96)</f>
        <v>0.4087250392558544</v>
      </c>
      <c r="M35" s="42">
        <f>AVERAGE(Monthly_Data!M94:M96)</f>
        <v>121.75901653680505</v>
      </c>
      <c r="N35" s="6"/>
      <c r="O35" s="6"/>
      <c r="P35" s="6"/>
      <c r="Q35" s="3"/>
    </row>
    <row r="36" spans="1:17" ht="18">
      <c r="A36" s="73">
        <v>41518</v>
      </c>
      <c r="B36" s="42">
        <f>AVERAGE(Monthly_Data!B97:B99)</f>
        <v>88.73866945666866</v>
      </c>
      <c r="C36" s="42">
        <f>AVERAGE(Monthly_Data!C97:C99)</f>
        <v>51.551629410574186</v>
      </c>
      <c r="D36" s="42">
        <f>AVERAGE(Monthly_Data!D97:D99)</f>
        <v>164.19289063453294</v>
      </c>
      <c r="E36" s="42">
        <f>AVERAGE(Monthly_Data!E97:E99)</f>
        <v>2.6733241080985892</v>
      </c>
      <c r="F36" s="42">
        <f>AVERAGE(Monthly_Data!F97:F99)</f>
        <v>7.83641882503187</v>
      </c>
      <c r="G36" s="42">
        <f>AVERAGE(Monthly_Data!G97:G99)</f>
        <v>12.088456796690922</v>
      </c>
      <c r="H36" s="42"/>
      <c r="I36" s="42"/>
      <c r="J36" s="42">
        <f>AVERAGE(Monthly_Data!J97:J99)</f>
        <v>0.1916772709650977</v>
      </c>
      <c r="K36" s="42">
        <f>AVERAGE(Monthly_Data!K97:K99)</f>
        <v>0</v>
      </c>
      <c r="L36" s="42">
        <f>AVERAGE(Monthly_Data!L97:L99)</f>
        <v>0.2835043351902124</v>
      </c>
      <c r="M36" s="42">
        <f>AVERAGE(Monthly_Data!M97:M99)</f>
        <v>176.56485176641408</v>
      </c>
      <c r="N36" s="6"/>
      <c r="O36" s="6"/>
      <c r="P36" s="6"/>
      <c r="Q36" s="3"/>
    </row>
    <row r="37" spans="1:17" ht="18">
      <c r="A37" s="73">
        <v>41609</v>
      </c>
      <c r="B37" s="42">
        <f>AVERAGE(Monthly_Data!B100:B102)</f>
        <v>69.01929118428318</v>
      </c>
      <c r="C37" s="42">
        <f>AVERAGE(Monthly_Data!C100:C102)</f>
        <v>32.6887990500987</v>
      </c>
      <c r="D37" s="42">
        <f>AVERAGE(Monthly_Data!D100:D102)</f>
        <v>125.49450932732877</v>
      </c>
      <c r="E37" s="42">
        <f>AVERAGE(Monthly_Data!E100:E102)</f>
        <v>2.7264710175484113</v>
      </c>
      <c r="F37" s="42">
        <f>AVERAGE(Monthly_Data!F100:F102)</f>
        <v>7.44209914857626</v>
      </c>
      <c r="G37" s="42">
        <f>AVERAGE(Monthly_Data!G100:G102)</f>
        <v>12.274298000810901</v>
      </c>
      <c r="H37" s="42"/>
      <c r="I37" s="42"/>
      <c r="J37" s="42">
        <f>AVERAGE(Monthly_Data!J100:J102)</f>
        <v>0.589592479039086</v>
      </c>
      <c r="K37" s="42">
        <f>AVERAGE(Monthly_Data!K100:K102)</f>
        <v>0</v>
      </c>
      <c r="L37" s="42">
        <f>AVERAGE(Monthly_Data!L100:L102)</f>
        <v>0.5849257465585461</v>
      </c>
      <c r="M37" s="42">
        <f>AVERAGE(Monthly_Data!M100:M102)</f>
        <v>129.81519228236843</v>
      </c>
      <c r="N37" s="6"/>
      <c r="O37" s="6"/>
      <c r="P37" s="6"/>
      <c r="Q37" s="3"/>
    </row>
    <row r="38" spans="1:17" ht="18">
      <c r="A38" s="73">
        <v>41699</v>
      </c>
      <c r="B38" s="42">
        <f>AVERAGE(Monthly_Data!B103:B105)</f>
        <v>71.29692099270716</v>
      </c>
      <c r="C38" s="42">
        <f>AVERAGE(Monthly_Data!C103:C105)</f>
        <v>0</v>
      </c>
      <c r="D38" s="42">
        <f>AVERAGE(Monthly_Data!D103:D105)</f>
        <v>79.71532648432829</v>
      </c>
      <c r="E38" s="42">
        <f>AVERAGE(Monthly_Data!E103:E105)</f>
        <v>2.369909723676802</v>
      </c>
      <c r="F38" s="42">
        <f>AVERAGE(Monthly_Data!F103:F105)</f>
        <v>9.904886854652295</v>
      </c>
      <c r="G38" s="42">
        <f>AVERAGE(Monthly_Data!G103:G105)</f>
        <v>13.203234825085625</v>
      </c>
      <c r="H38" s="42"/>
      <c r="I38" s="42"/>
      <c r="J38" s="42">
        <f>AVERAGE(Monthly_Data!J103:J105)</f>
        <v>0.4551046041592519</v>
      </c>
      <c r="K38" s="42">
        <f>AVERAGE(Monthly_Data!K103:K105)</f>
        <v>0</v>
      </c>
      <c r="L38" s="42">
        <f>AVERAGE(Monthly_Data!L103:L105)</f>
        <v>0.48410909836931</v>
      </c>
      <c r="M38" s="42">
        <f>AVERAGE(Monthly_Data!M103:M105)</f>
        <v>93.40267040778322</v>
      </c>
      <c r="N38" s="6"/>
      <c r="O38" s="6"/>
      <c r="P38" s="6"/>
      <c r="Q38" s="3"/>
    </row>
    <row r="39" spans="1:17" ht="18">
      <c r="A39" s="73">
        <v>41791</v>
      </c>
      <c r="B39" s="42">
        <f>AVERAGE(Monthly_Data!B106:B108)</f>
        <v>80.53963096784501</v>
      </c>
      <c r="C39" s="42">
        <f>AVERAGE(Monthly_Data!C106:C108)</f>
        <v>10.632346350313108</v>
      </c>
      <c r="D39" s="42">
        <f>AVERAGE(Monthly_Data!D106:D108)</f>
        <v>108.52450306000266</v>
      </c>
      <c r="E39" s="42">
        <f>AVERAGE(Monthly_Data!E106:E108)</f>
        <v>2.4536214842935453</v>
      </c>
      <c r="F39" s="42">
        <f>AVERAGE(Monthly_Data!F106:F108)</f>
        <v>7.564163832129978</v>
      </c>
      <c r="G39" s="42">
        <f>AVERAGE(Monthly_Data!G106:G108)</f>
        <v>16.028828832199007</v>
      </c>
      <c r="H39" s="42"/>
      <c r="I39" s="42"/>
      <c r="J39" s="42">
        <f>AVERAGE(Monthly_Data!J106:J108)</f>
        <v>0.6953568145841441</v>
      </c>
      <c r="K39" s="42">
        <f>AVERAGE(Monthly_Data!K106:K108)</f>
        <v>0</v>
      </c>
      <c r="L39" s="42">
        <f>AVERAGE(Monthly_Data!L106:L108)</f>
        <v>0.7494870566764803</v>
      </c>
      <c r="M39" s="42">
        <f>AVERAGE(Monthly_Data!M106:M108)</f>
        <v>125.30281894887814</v>
      </c>
      <c r="N39" s="6"/>
      <c r="O39" s="6"/>
      <c r="P39" s="6"/>
      <c r="Q39" s="3"/>
    </row>
    <row r="40" spans="1:17" ht="18">
      <c r="A40" s="73">
        <v>41883</v>
      </c>
      <c r="B40" s="42">
        <f>AVERAGE(Monthly_Data!B109:B111)</f>
        <v>89.19019101239097</v>
      </c>
      <c r="C40" s="42">
        <f>AVERAGE(Monthly_Data!C109:C111)</f>
        <v>51.456129883194855</v>
      </c>
      <c r="D40" s="42">
        <f>AVERAGE(Monthly_Data!D109:D111)</f>
        <v>157.21988570967042</v>
      </c>
      <c r="E40" s="42">
        <f>AVERAGE(Monthly_Data!E109:E111)</f>
        <v>2.8466207860873105</v>
      </c>
      <c r="F40" s="42">
        <f>AVERAGE(Monthly_Data!F109:F111)</f>
        <v>7.437235347144257</v>
      </c>
      <c r="G40" s="42">
        <f>AVERAGE(Monthly_Data!G109:G111)</f>
        <v>15.42543866127601</v>
      </c>
      <c r="H40" s="42"/>
      <c r="I40" s="42"/>
      <c r="J40" s="42">
        <f>AVERAGE(Monthly_Data!J109:J111)</f>
        <v>0.17487523329202112</v>
      </c>
      <c r="K40" s="42">
        <f>AVERAGE(Monthly_Data!K109:K111)</f>
        <v>0</v>
      </c>
      <c r="L40" s="42">
        <f>AVERAGE(Monthly_Data!L109:L111)</f>
        <v>0.22379434279159302</v>
      </c>
      <c r="M40" s="42">
        <f>AVERAGE(Monthly_Data!M109:M111)</f>
        <v>172.869118713738</v>
      </c>
      <c r="N40" s="6"/>
      <c r="O40" s="6"/>
      <c r="P40" s="6"/>
      <c r="Q40" s="3"/>
    </row>
    <row r="41" spans="1:17" ht="18">
      <c r="A41" s="73">
        <v>41974</v>
      </c>
      <c r="B41" s="42">
        <f>AVERAGE(Monthly_Data!B112:B114)</f>
        <v>79.84676709530447</v>
      </c>
      <c r="C41" s="42">
        <f>AVERAGE(Monthly_Data!C112:C114)</f>
        <v>22.751334827871506</v>
      </c>
      <c r="D41" s="42">
        <f>AVERAGE(Monthly_Data!D112:D114)</f>
        <v>120.21206175882095</v>
      </c>
      <c r="E41" s="42">
        <f>AVERAGE(Monthly_Data!E112:E114)</f>
        <v>2.770160980819312</v>
      </c>
      <c r="F41" s="42">
        <f>AVERAGE(Monthly_Data!F112:F114)</f>
        <v>6.322517847642424</v>
      </c>
      <c r="G41" s="42">
        <f>AVERAGE(Monthly_Data!G112:G114)</f>
        <v>11.550472197890338</v>
      </c>
      <c r="H41" s="42"/>
      <c r="I41" s="42"/>
      <c r="J41" s="42">
        <f>AVERAGE(Monthly_Data!J112:J114)</f>
        <v>0.08433888320898257</v>
      </c>
      <c r="K41" s="42">
        <f>AVERAGE(Monthly_Data!K112:K114)</f>
        <v>0</v>
      </c>
      <c r="L41" s="42">
        <f>AVERAGE(Monthly_Data!L112:L114)</f>
        <v>0.12083099789352808</v>
      </c>
      <c r="M41" s="42">
        <f>AVERAGE(Monthly_Data!M112:M114)</f>
        <v>131.8833649546048</v>
      </c>
      <c r="N41" s="6"/>
      <c r="O41" s="6"/>
      <c r="P41" s="6"/>
      <c r="Q41" s="3"/>
    </row>
    <row r="42" spans="1:17" ht="18">
      <c r="A42" s="73">
        <v>42064</v>
      </c>
      <c r="B42" s="42">
        <f>AVERAGE(Monthly_Data!B115:B117)</f>
        <v>73.57537667442175</v>
      </c>
      <c r="C42" s="42">
        <f>AVERAGE(Monthly_Data!C115:C117)</f>
        <v>0</v>
      </c>
      <c r="D42" s="42">
        <f>AVERAGE(Monthly_Data!D115:D117)</f>
        <v>95.01056985414137</v>
      </c>
      <c r="E42" s="42">
        <f>AVERAGE(Monthly_Data!E115:E117)</f>
        <v>2.4334299790491785</v>
      </c>
      <c r="F42" s="42">
        <f>AVERAGE(Monthly_Data!F115:F117)</f>
        <v>7.378000786545646</v>
      </c>
      <c r="G42" s="42">
        <f>AVERAGE(Monthly_Data!G115:G117)</f>
        <v>13.780920231824497</v>
      </c>
      <c r="H42" s="42"/>
      <c r="I42" s="42"/>
      <c r="J42" s="42">
        <f>AVERAGE(Monthly_Data!J115:J117)</f>
        <v>0.05851976328004366</v>
      </c>
      <c r="K42" s="42">
        <f>AVERAGE(Monthly_Data!K115:K117)</f>
        <v>0</v>
      </c>
      <c r="L42" s="42">
        <f>AVERAGE(Monthly_Data!L115:L117)</f>
        <v>0.08431793652992854</v>
      </c>
      <c r="M42" s="42">
        <f>AVERAGE(Monthly_Data!M115:M117)</f>
        <v>108.8758080224958</v>
      </c>
      <c r="N42" s="6"/>
      <c r="O42" s="6"/>
      <c r="P42" s="6"/>
      <c r="Q42" s="3"/>
    </row>
    <row r="43" spans="1:17" ht="18">
      <c r="A43" s="73">
        <v>42156</v>
      </c>
      <c r="B43" s="42">
        <f>AVERAGE(Monthly_Data!B118:B120)</f>
        <v>71.17910201353389</v>
      </c>
      <c r="C43" s="42">
        <f>AVERAGE(Monthly_Data!C118:C120)</f>
        <v>3.5594741369818705</v>
      </c>
      <c r="D43" s="42">
        <f>AVERAGE(Monthly_Data!D118:D120)</f>
        <v>94.842869576868</v>
      </c>
      <c r="E43" s="42">
        <f>AVERAGE(Monthly_Data!E118:E120)</f>
        <v>1.8547825006487397</v>
      </c>
      <c r="F43" s="42">
        <f>AVERAGE(Monthly_Data!F118:F120)</f>
        <v>7.900979229184446</v>
      </c>
      <c r="G43" s="42">
        <f>AVERAGE(Monthly_Data!G118:G120)</f>
        <v>12.03829102366854</v>
      </c>
      <c r="H43" s="42"/>
      <c r="I43" s="42"/>
      <c r="J43" s="42">
        <f>AVERAGE(Monthly_Data!J118:J120)</f>
        <v>0.9165052394464229</v>
      </c>
      <c r="K43" s="42">
        <f>AVERAGE(Monthly_Data!K118:K120)</f>
        <v>0</v>
      </c>
      <c r="L43" s="42">
        <f>AVERAGE(Monthly_Data!L118:L120)</f>
        <v>0.934491797998965</v>
      </c>
      <c r="M43" s="42">
        <f>AVERAGE(Monthly_Data!M118:M120)</f>
        <v>107.8156523985355</v>
      </c>
      <c r="N43" s="6"/>
      <c r="O43" s="6"/>
      <c r="P43" s="6"/>
      <c r="Q43" s="3"/>
    </row>
    <row r="44" spans="1:17" ht="18">
      <c r="A44" s="73">
        <v>42248</v>
      </c>
      <c r="B44" s="42">
        <f>AVERAGE(Monthly_Data!B121:B123)</f>
        <v>87.6669390558897</v>
      </c>
      <c r="C44" s="42">
        <f>AVERAGE(Monthly_Data!C121:C123)</f>
        <v>51.68985759247169</v>
      </c>
      <c r="D44" s="42">
        <f>AVERAGE(Monthly_Data!D121:D123)</f>
        <v>165.20948877713855</v>
      </c>
      <c r="E44" s="42">
        <f>AVERAGE(Monthly_Data!E121:E123)</f>
        <v>2.141586394390949</v>
      </c>
      <c r="F44" s="42">
        <f>AVERAGE(Monthly_Data!F121:F123)</f>
        <v>8.617939306730642</v>
      </c>
      <c r="G44" s="42">
        <f>AVERAGE(Monthly_Data!G121:G123)</f>
        <v>13.616824800316179</v>
      </c>
      <c r="H44" s="42"/>
      <c r="I44" s="42"/>
      <c r="J44" s="42">
        <f>AVERAGE(Monthly_Data!J121:J123)</f>
        <v>1.2178946907808483</v>
      </c>
      <c r="K44" s="42">
        <f>AVERAGE(Monthly_Data!K121:K123)</f>
        <v>0.014268538288238935</v>
      </c>
      <c r="L44" s="42">
        <f>AVERAGE(Monthly_Data!L121:L123)</f>
        <v>1.2404045399769494</v>
      </c>
      <c r="M44" s="42">
        <f>AVERAGE(Monthly_Data!M121:M123)</f>
        <v>180.06671811743172</v>
      </c>
      <c r="N44" s="6"/>
      <c r="O44" s="6"/>
      <c r="P44" s="6"/>
      <c r="Q44" s="3"/>
    </row>
    <row r="45" spans="1:17" ht="18">
      <c r="A45" s="73">
        <v>42339</v>
      </c>
      <c r="B45" s="42">
        <f>AVERAGE(Monthly_Data!B124:B126)</f>
        <v>66.74771497484579</v>
      </c>
      <c r="C45" s="42">
        <f>AVERAGE(Monthly_Data!C124:C126)</f>
        <v>35.31749738105561</v>
      </c>
      <c r="D45" s="42">
        <f>AVERAGE(Monthly_Data!D124:D126)</f>
        <v>124.48246449037555</v>
      </c>
      <c r="E45" s="42">
        <f>AVERAGE(Monthly_Data!E124:E126)</f>
        <v>2.512819511023943</v>
      </c>
      <c r="F45" s="42">
        <f>AVERAGE(Monthly_Data!F124:F126)</f>
        <v>7.704369848546385</v>
      </c>
      <c r="G45" s="42">
        <f>AVERAGE(Monthly_Data!G124:G126)</f>
        <v>12.21440738489306</v>
      </c>
      <c r="H45" s="42"/>
      <c r="I45" s="42"/>
      <c r="J45" s="42">
        <f>AVERAGE(Monthly_Data!J124:J126)</f>
        <v>0.47030913479998837</v>
      </c>
      <c r="K45" s="42">
        <f>AVERAGE(Monthly_Data!K124:K126)</f>
        <v>0.021402807432358405</v>
      </c>
      <c r="L45" s="42">
        <f>AVERAGE(Monthly_Data!L124:L126)</f>
        <v>0.48766098940798464</v>
      </c>
      <c r="M45" s="42">
        <f>AVERAGE(Monthly_Data!M124:M126)</f>
        <v>137.1845328646766</v>
      </c>
      <c r="N45" s="6"/>
      <c r="O45" s="6"/>
      <c r="P45" s="6"/>
      <c r="Q45" s="3"/>
    </row>
    <row r="46" spans="1:17" ht="18">
      <c r="A46" s="73">
        <v>42430</v>
      </c>
      <c r="B46" s="42">
        <f>AVERAGE(Monthly_Data!B127:B129)</f>
        <v>69.9740340217585</v>
      </c>
      <c r="C46" s="42">
        <f>AVERAGE(Monthly_Data!C127:C129)</f>
        <v>0</v>
      </c>
      <c r="D46" s="42">
        <f>AVERAGE(Monthly_Data!D127:D129)</f>
        <v>97.00693019877151</v>
      </c>
      <c r="E46" s="42">
        <f>AVERAGE(Monthly_Data!E127:E129)</f>
        <v>2.1422003754581724</v>
      </c>
      <c r="F46" s="42">
        <f>AVERAGE(Monthly_Data!F127:F129)</f>
        <v>8.036218768141744</v>
      </c>
      <c r="G46" s="42">
        <f>AVERAGE(Monthly_Data!G127:G129)</f>
        <v>13.021378809638046</v>
      </c>
      <c r="H46" s="42"/>
      <c r="I46" s="42"/>
      <c r="J46" s="42">
        <f>AVERAGE(Monthly_Data!J127:J129)</f>
        <v>0.0651643788992027</v>
      </c>
      <c r="K46" s="42">
        <f>AVERAGE(Monthly_Data!K127:K129)</f>
        <v>0.021402807432358405</v>
      </c>
      <c r="L46" s="42">
        <f>AVERAGE(Monthly_Data!L127:L129)</f>
        <v>0.09006871842873237</v>
      </c>
      <c r="M46" s="42">
        <f>AVERAGE(Monthly_Data!M127:M129)</f>
        <v>110.11837772683829</v>
      </c>
      <c r="N46" s="91"/>
      <c r="O46" s="6"/>
      <c r="P46" s="6"/>
      <c r="Q46" s="3"/>
    </row>
    <row r="47" spans="1:17" ht="18">
      <c r="A47" s="73">
        <v>42522</v>
      </c>
      <c r="B47" s="42">
        <f>AVERAGE(Monthly_Data!B130:B132)</f>
        <v>70.27740583584392</v>
      </c>
      <c r="C47" s="42">
        <f>AVERAGE(Monthly_Data!C130:C132)</f>
        <v>6.84583931628305</v>
      </c>
      <c r="D47" s="42">
        <f>AVERAGE(Monthly_Data!D130:D132)</f>
        <v>104.94566180130414</v>
      </c>
      <c r="E47" s="42">
        <f>AVERAGE(Monthly_Data!E130:E132)</f>
        <v>2.6923868064855445</v>
      </c>
      <c r="F47" s="42">
        <f>AVERAGE(Monthly_Data!F130:F132)</f>
        <v>8.481631176528314</v>
      </c>
      <c r="G47" s="42">
        <f>AVERAGE(Monthly_Data!G130:G132)</f>
        <v>13.42820522310537</v>
      </c>
      <c r="H47" s="42"/>
      <c r="I47" s="42"/>
      <c r="J47" s="42">
        <f>AVERAGE(Monthly_Data!J130:J132)</f>
        <v>1.1193746361349135</v>
      </c>
      <c r="K47" s="42">
        <f>AVERAGE(Monthly_Data!K130:K132)</f>
        <v>0.021402807432358405</v>
      </c>
      <c r="L47" s="42">
        <f>AVERAGE(Monthly_Data!L130:L132)</f>
        <v>1.1525284868816665</v>
      </c>
      <c r="M47" s="42">
        <f>AVERAGE(Monthly_Data!M130:M132)</f>
        <v>119.5263955112912</v>
      </c>
      <c r="N47" s="91"/>
      <c r="O47" s="6"/>
      <c r="P47" s="6"/>
      <c r="Q47" s="3"/>
    </row>
    <row r="48" spans="1:17" ht="18">
      <c r="A48" s="73">
        <v>42614</v>
      </c>
      <c r="B48" s="42">
        <f>AVERAGE(Monthly_Data!B133:B135)</f>
        <v>89.48478518049272</v>
      </c>
      <c r="C48" s="42">
        <f>AVERAGE(Monthly_Data!C133:C135)</f>
        <v>51.47148857007235</v>
      </c>
      <c r="D48" s="42">
        <f>AVERAGE(Monthly_Data!D133:D135)</f>
        <v>165.56082465668274</v>
      </c>
      <c r="E48" s="42">
        <f>AVERAGE(Monthly_Data!E133:E135)</f>
        <v>2.2797369998911043</v>
      </c>
      <c r="F48" s="42">
        <f>AVERAGE(Monthly_Data!F133:F135)</f>
        <v>8.892685143993724</v>
      </c>
      <c r="G48" s="42">
        <f>AVERAGE(Monthly_Data!G133:G135)</f>
        <v>12.848585681163462</v>
      </c>
      <c r="H48" s="42"/>
      <c r="I48" s="42"/>
      <c r="J48" s="42">
        <f>AVERAGE(Monthly_Data!J133:J135)</f>
        <v>0.3653654606197892</v>
      </c>
      <c r="K48" s="42">
        <f>AVERAGE(Monthly_Data!K133:K135)</f>
        <v>0.021402807432358405</v>
      </c>
      <c r="L48" s="42">
        <f>AVERAGE(Monthly_Data!L133:L135)</f>
        <v>0.3830112143152858</v>
      </c>
      <c r="M48" s="42">
        <f>AVERAGE(Monthly_Data!M133:M135)</f>
        <v>178.7924215521615</v>
      </c>
      <c r="N48" s="91"/>
      <c r="O48" s="6"/>
      <c r="P48" s="6"/>
      <c r="Q48" s="3"/>
    </row>
    <row r="49" spans="1:17" ht="18">
      <c r="A49" s="73">
        <v>42705</v>
      </c>
      <c r="B49" s="42">
        <f>AVERAGE(Monthly_Data!B136:B138)</f>
        <v>72.09070472416296</v>
      </c>
      <c r="C49" s="42">
        <f>AVERAGE(Monthly_Data!C136:C138)</f>
        <v>35.614274469027016</v>
      </c>
      <c r="D49" s="42">
        <f>AVERAGE(Monthly_Data!D136:D138)</f>
        <v>125.84068518661176</v>
      </c>
      <c r="E49" s="42">
        <f>AVERAGE(Monthly_Data!E136:E138)</f>
        <v>2.1440540035356315</v>
      </c>
      <c r="F49" s="42">
        <f>AVERAGE(Monthly_Data!F136:F138)</f>
        <v>7.376394096862282</v>
      </c>
      <c r="G49" s="42">
        <f>AVERAGE(Monthly_Data!G136:G138)</f>
        <v>10.969221658126756</v>
      </c>
      <c r="H49" s="42"/>
      <c r="I49" s="42"/>
      <c r="J49" s="42">
        <f>AVERAGE(Monthly_Data!J136:J138)</f>
        <v>0.5248657016242587</v>
      </c>
      <c r="K49" s="42">
        <f>AVERAGE(Monthly_Data!K136:K138)</f>
        <v>0.021402807432358405</v>
      </c>
      <c r="L49" s="42">
        <f>AVERAGE(Monthly_Data!L136:L138)</f>
        <v>0.5756907270255275</v>
      </c>
      <c r="M49" s="42">
        <f>AVERAGE(Monthly_Data!M136:M138)</f>
        <v>137.38559757176404</v>
      </c>
      <c r="N49" s="91"/>
      <c r="O49" s="6"/>
      <c r="P49" s="6"/>
      <c r="Q49" s="3"/>
    </row>
    <row r="50" spans="1:17" ht="18">
      <c r="A50" s="73">
        <v>42795</v>
      </c>
      <c r="B50" s="42">
        <f>AVERAGE(Monthly_Data!B139:B141)</f>
        <v>75.789180812737</v>
      </c>
      <c r="C50" s="42">
        <f>AVERAGE(Monthly_Data!C139:C141)</f>
        <v>0</v>
      </c>
      <c r="D50" s="42">
        <f>AVERAGE(Monthly_Data!D139:D141)</f>
        <v>91.76149778945268</v>
      </c>
      <c r="E50" s="42">
        <f>AVERAGE(Monthly_Data!E139:E141)</f>
        <v>2.3213276602387363</v>
      </c>
      <c r="F50" s="42">
        <f>AVERAGE(Monthly_Data!F139:F141)</f>
        <v>5.837672140624757</v>
      </c>
      <c r="G50" s="42">
        <f>AVERAGE(Monthly_Data!G139:G141)</f>
        <v>8.77136663402544</v>
      </c>
      <c r="H50" s="42"/>
      <c r="I50" s="42"/>
      <c r="J50" s="42">
        <f>AVERAGE(Monthly_Data!J139:J141)</f>
        <v>0.16094408209244637</v>
      </c>
      <c r="K50" s="42">
        <f>AVERAGE(Monthly_Data!K139:K141)</f>
        <v>0</v>
      </c>
      <c r="L50" s="42">
        <f>AVERAGE(Monthly_Data!L139:L141)</f>
        <v>0.18251638991929783</v>
      </c>
      <c r="M50" s="42">
        <v>100.71538081339743</v>
      </c>
      <c r="N50" s="91"/>
      <c r="O50" s="6"/>
      <c r="P50" s="6"/>
      <c r="Q50" s="3"/>
    </row>
    <row r="51" spans="1:17" ht="18">
      <c r="A51" s="73">
        <v>42887</v>
      </c>
      <c r="B51" s="42">
        <f>AVERAGE(Monthly_Data!B142:B144)</f>
        <v>85.8525354822429</v>
      </c>
      <c r="C51" s="42">
        <f>AVERAGE(Monthly_Data!C142:C144)</f>
        <v>7.526741101185594</v>
      </c>
      <c r="D51" s="42">
        <f>AVERAGE(Monthly_Data!D142:D144)</f>
        <v>114.58355315200487</v>
      </c>
      <c r="E51" s="42">
        <f>AVERAGE(Monthly_Data!E142:E144)</f>
        <v>2.8865232411041553</v>
      </c>
      <c r="F51" s="42">
        <f>AVERAGE(Monthly_Data!F142:F144)</f>
        <v>5.787535816872176</v>
      </c>
      <c r="G51" s="42">
        <f>AVERAGE(Monthly_Data!G142:G144)</f>
        <v>9.78110266197839</v>
      </c>
      <c r="H51" s="42"/>
      <c r="I51" s="42"/>
      <c r="J51" s="42">
        <f>AVERAGE(Monthly_Data!J142:J144)</f>
        <v>0.4758454959786027</v>
      </c>
      <c r="K51" s="42">
        <f>AVERAGE(Monthly_Data!K142:K144)</f>
        <v>0</v>
      </c>
      <c r="L51" s="42">
        <f>AVERAGE(Monthly_Data!L142:L144)</f>
        <v>0.31292255869386126</v>
      </c>
      <c r="M51" s="42">
        <v>124.67757837267713</v>
      </c>
      <c r="N51" s="91"/>
      <c r="O51" s="6"/>
      <c r="P51" s="6"/>
      <c r="Q51" s="3"/>
    </row>
    <row r="52" spans="1:17" ht="18">
      <c r="A52" s="73">
        <v>42979</v>
      </c>
      <c r="B52" s="42">
        <v>96.98707456496756</v>
      </c>
      <c r="C52" s="46">
        <v>46.325540841141425</v>
      </c>
      <c r="D52" s="46">
        <v>167.57862601392583</v>
      </c>
      <c r="E52" s="49">
        <v>3.1400278842277447</v>
      </c>
      <c r="F52" s="42">
        <v>5.6964070400028675</v>
      </c>
      <c r="G52" s="46">
        <v>10.117140931114372</v>
      </c>
      <c r="H52" s="42"/>
      <c r="I52" s="42"/>
      <c r="J52" s="52">
        <v>0.18634389878297888</v>
      </c>
      <c r="K52" s="42">
        <v>0</v>
      </c>
      <c r="L52" s="42">
        <v>0.2081773044598864</v>
      </c>
      <c r="M52" s="42">
        <v>177.9039442495001</v>
      </c>
      <c r="N52" s="91"/>
      <c r="O52" s="6"/>
      <c r="P52" s="6"/>
      <c r="Q52" s="3"/>
    </row>
    <row r="53" spans="1:17" ht="18">
      <c r="A53" s="73">
        <v>43070</v>
      </c>
      <c r="B53" s="54">
        <v>79.21258439291798</v>
      </c>
      <c r="C53" s="55">
        <v>32.5505708682012</v>
      </c>
      <c r="D53" s="46">
        <v>138.11878174021268</v>
      </c>
      <c r="E53" s="49">
        <v>3.1888145669893375</v>
      </c>
      <c r="F53" s="42">
        <v>7.772042857446496</v>
      </c>
      <c r="G53" s="46">
        <v>12.41104715922116</v>
      </c>
      <c r="H53" s="42"/>
      <c r="I53" s="42"/>
      <c r="J53" s="52">
        <v>0.1076987587052163</v>
      </c>
      <c r="K53" s="42">
        <v>0</v>
      </c>
      <c r="L53" s="42">
        <v>0.12998416543410526</v>
      </c>
      <c r="M53" s="42">
        <v>150.65981306486796</v>
      </c>
      <c r="N53" s="91"/>
      <c r="O53" s="6"/>
      <c r="P53" s="6"/>
      <c r="Q53" s="3"/>
    </row>
    <row r="54" spans="1:17" ht="18">
      <c r="A54" s="73">
        <v>43160</v>
      </c>
      <c r="B54" s="46">
        <v>96.98707456496756</v>
      </c>
      <c r="C54" s="89">
        <v>46.325540841141425</v>
      </c>
      <c r="D54" s="89">
        <v>167.57862601392583</v>
      </c>
      <c r="E54" s="49">
        <v>3.1400278842277447</v>
      </c>
      <c r="F54" s="45">
        <v>5.6964070400028675</v>
      </c>
      <c r="G54" s="46">
        <v>10.117140931114372</v>
      </c>
      <c r="H54" s="42"/>
      <c r="I54" s="42"/>
      <c r="J54" s="56">
        <v>0.18634389878297888</v>
      </c>
      <c r="K54" s="45">
        <v>0</v>
      </c>
      <c r="L54" s="45">
        <v>0.2081773044598864</v>
      </c>
      <c r="M54" s="45">
        <v>117.87086367936335</v>
      </c>
      <c r="N54" s="18"/>
      <c r="O54" s="18"/>
      <c r="Q54" s="19"/>
    </row>
    <row r="55" spans="1:17" ht="18">
      <c r="A55" s="73">
        <v>43252</v>
      </c>
      <c r="B55" s="89">
        <v>79.21258439291798</v>
      </c>
      <c r="C55" s="90">
        <v>32.5505708682012</v>
      </c>
      <c r="D55" s="45">
        <v>138.11878174021268</v>
      </c>
      <c r="E55" s="49">
        <v>3.1888145669893375</v>
      </c>
      <c r="F55" s="45">
        <v>7.772042857446496</v>
      </c>
      <c r="G55" s="45">
        <v>12.41104715922116</v>
      </c>
      <c r="H55" s="42"/>
      <c r="I55" s="42"/>
      <c r="J55" s="56">
        <v>0.1076987587052163</v>
      </c>
      <c r="K55" s="45">
        <v>0</v>
      </c>
      <c r="L55" s="45">
        <v>0.12998416543410526</v>
      </c>
      <c r="M55" s="45">
        <v>118.5507959389048</v>
      </c>
      <c r="N55" s="18"/>
      <c r="O55" s="18"/>
      <c r="Q55" s="19"/>
    </row>
    <row r="56" spans="1:17" ht="18">
      <c r="A56" s="73">
        <v>43344</v>
      </c>
      <c r="B56" s="54">
        <v>100.56746679132557</v>
      </c>
      <c r="C56" s="55">
        <v>49.48765818172848</v>
      </c>
      <c r="D56" s="42">
        <v>167.5646194030094</v>
      </c>
      <c r="E56" s="49">
        <v>2.491842965575085</v>
      </c>
      <c r="F56" s="42">
        <v>8.141575780396389</v>
      </c>
      <c r="G56" s="42">
        <v>11.460253520822903</v>
      </c>
      <c r="H56" s="42"/>
      <c r="I56" s="42"/>
      <c r="J56" s="52">
        <v>0.20291860515006077</v>
      </c>
      <c r="K56" s="42">
        <v>0</v>
      </c>
      <c r="L56" s="42">
        <v>0.22163876337804303</v>
      </c>
      <c r="M56" s="42">
        <v>179.24651168721036</v>
      </c>
      <c r="N56" s="18"/>
      <c r="O56" s="18"/>
      <c r="Q56" s="19"/>
    </row>
    <row r="57" spans="1:17" ht="18">
      <c r="A57" s="73">
        <v>43435</v>
      </c>
      <c r="B57" s="54">
        <v>83.95021952498946</v>
      </c>
      <c r="C57" s="55">
        <v>26.701864761503597</v>
      </c>
      <c r="D57" s="42">
        <v>125.42857227509957</v>
      </c>
      <c r="E57" s="56">
        <v>2.638070080119368</v>
      </c>
      <c r="F57" s="45">
        <v>9.375051415097657</v>
      </c>
      <c r="G57" s="42">
        <v>15.025316855827882</v>
      </c>
      <c r="H57" s="42"/>
      <c r="I57" s="42"/>
      <c r="J57" s="56">
        <v>0.14263087319086168</v>
      </c>
      <c r="K57" s="42">
        <v>0</v>
      </c>
      <c r="L57" s="42">
        <v>0.1987014724842113</v>
      </c>
      <c r="M57" s="42">
        <v>140.65259060341168</v>
      </c>
      <c r="N57" s="18"/>
      <c r="O57" s="18"/>
      <c r="Q57" s="19"/>
    </row>
    <row r="58" spans="1:17" ht="18">
      <c r="A58" s="73">
        <v>43525</v>
      </c>
      <c r="B58" s="54">
        <v>81.01459690729409</v>
      </c>
      <c r="C58" s="55">
        <v>0</v>
      </c>
      <c r="D58" s="42">
        <v>97.25884220670366</v>
      </c>
      <c r="E58" s="56">
        <v>2.63674074271442</v>
      </c>
      <c r="F58" s="45">
        <v>9.245287930919156</v>
      </c>
      <c r="G58" s="42">
        <v>14.08726265282237</v>
      </c>
      <c r="H58" s="42"/>
      <c r="I58" s="42"/>
      <c r="J58" s="56">
        <v>0.6661853313780801</v>
      </c>
      <c r="K58" s="42">
        <v>0</v>
      </c>
      <c r="L58" s="42">
        <v>0.6887282278209063</v>
      </c>
      <c r="M58" s="42">
        <v>112.03483308734694</v>
      </c>
      <c r="N58" s="18"/>
      <c r="O58" s="18"/>
      <c r="Q58" s="19"/>
    </row>
    <row r="59" spans="1:17" ht="18">
      <c r="A59" s="73">
        <v>43617</v>
      </c>
      <c r="B59" s="54">
        <v>86.26728872958923</v>
      </c>
      <c r="C59" s="55">
        <v>1.369482913243841</v>
      </c>
      <c r="D59" s="42">
        <v>103.97136143544991</v>
      </c>
      <c r="E59" s="56">
        <v>3.0734280802398484</v>
      </c>
      <c r="F59" s="45">
        <v>5.5578381357963735</v>
      </c>
      <c r="G59" s="42">
        <v>9.835955356160651</v>
      </c>
      <c r="H59" s="42"/>
      <c r="I59" s="42"/>
      <c r="J59" s="56">
        <v>0.18205657473602707</v>
      </c>
      <c r="K59" s="42">
        <v>0</v>
      </c>
      <c r="L59" s="42">
        <v>0.21568284530507043</v>
      </c>
      <c r="M59" s="42">
        <v>114.0229996369156</v>
      </c>
      <c r="N59" s="18"/>
      <c r="O59" s="18"/>
      <c r="Q59" s="19"/>
    </row>
    <row r="60" spans="1:17" ht="18">
      <c r="A60" s="73">
        <v>43709</v>
      </c>
      <c r="B60" s="54">
        <v>106.39161629762161</v>
      </c>
      <c r="C60" s="55">
        <v>45.79172801902726</v>
      </c>
      <c r="D60" s="42">
        <v>170.81684570486698</v>
      </c>
      <c r="E60" s="56">
        <v>3.0348772954963557</v>
      </c>
      <c r="F60" s="45">
        <v>7.565184888177277</v>
      </c>
      <c r="G60" s="42">
        <v>11.535114495429745</v>
      </c>
      <c r="H60" s="42"/>
      <c r="I60" s="42"/>
      <c r="J60" s="56">
        <v>0.03569823424661273</v>
      </c>
      <c r="K60" s="42">
        <v>0</v>
      </c>
      <c r="L60" s="42">
        <v>0.10984936763778215</v>
      </c>
      <c r="M60" s="42">
        <v>182.46180956793452</v>
      </c>
      <c r="N60" s="18"/>
      <c r="O60" s="18"/>
      <c r="Q60" s="19"/>
    </row>
    <row r="61" spans="1:17" ht="18">
      <c r="A61" s="73">
        <v>43800</v>
      </c>
      <c r="B61" s="54">
        <v>88.74973380824524</v>
      </c>
      <c r="C61" s="55">
        <v>25.98709510297374</v>
      </c>
      <c r="D61" s="42">
        <v>133.46781099907406</v>
      </c>
      <c r="E61" s="56">
        <v>3.2169965199742356</v>
      </c>
      <c r="F61" s="45">
        <v>6.180035845958581</v>
      </c>
      <c r="G61" s="42">
        <v>10.992764609272399</v>
      </c>
      <c r="H61" s="42"/>
      <c r="I61" s="42"/>
      <c r="J61" s="56">
        <v>0.16098828130942525</v>
      </c>
      <c r="K61" s="42">
        <v>0</v>
      </c>
      <c r="L61" s="42">
        <v>0.19320754279829847</v>
      </c>
      <c r="M61" s="42">
        <v>144.65378315114472</v>
      </c>
      <c r="N61" s="18"/>
      <c r="O61" s="18"/>
      <c r="Q61" s="19"/>
    </row>
    <row r="62" spans="1:17" ht="18">
      <c r="A62" s="73">
        <v>43891</v>
      </c>
      <c r="B62" s="54">
        <v>86.99103559118232</v>
      </c>
      <c r="C62" s="55">
        <v>0</v>
      </c>
      <c r="D62" s="42">
        <v>110.41283438042018</v>
      </c>
      <c r="E62" s="56">
        <v>3.379175683377895</v>
      </c>
      <c r="F62" s="45">
        <v>6.839831996119401</v>
      </c>
      <c r="G62" s="42">
        <v>11.356612046224479</v>
      </c>
      <c r="H62" s="42"/>
      <c r="I62" s="42"/>
      <c r="J62" s="56">
        <v>0.24359661784296116</v>
      </c>
      <c r="K62" s="42">
        <v>0</v>
      </c>
      <c r="L62" s="42">
        <v>0.2690641546194083</v>
      </c>
      <c r="M62" s="42">
        <v>122.03851058126406</v>
      </c>
      <c r="N62" s="18"/>
      <c r="O62" s="18"/>
      <c r="Q62" s="19"/>
    </row>
    <row r="63" spans="1:17" ht="18">
      <c r="A63" s="73">
        <v>43983</v>
      </c>
      <c r="B63" s="54">
        <v>90.39383116616948</v>
      </c>
      <c r="C63" s="55">
        <v>2.3185709997765955</v>
      </c>
      <c r="D63" s="42">
        <v>112.11271703929636</v>
      </c>
      <c r="E63" s="56">
        <v>2.778315176341385</v>
      </c>
      <c r="F63" s="45">
        <v>8.155475072213417</v>
      </c>
      <c r="G63" s="42">
        <v>12.943984891492853</v>
      </c>
      <c r="H63" s="42"/>
      <c r="I63" s="42"/>
      <c r="J63" s="56">
        <v>0.047558357469280194</v>
      </c>
      <c r="K63" s="42">
        <v>0</v>
      </c>
      <c r="L63" s="42">
        <v>0.06274729848020415</v>
      </c>
      <c r="M63" s="42">
        <v>125.11944922926943</v>
      </c>
      <c r="N63" s="18"/>
      <c r="O63" s="18"/>
      <c r="Q63" s="19"/>
    </row>
    <row r="64" spans="1:17" ht="18">
      <c r="A64" s="73">
        <v>44075</v>
      </c>
      <c r="B64" s="54">
        <v>111.19418982332003</v>
      </c>
      <c r="C64" s="55">
        <v>51.70895749794756</v>
      </c>
      <c r="D64" s="42">
        <v>196.71601114985188</v>
      </c>
      <c r="E64" s="56">
        <v>3.080074767264588</v>
      </c>
      <c r="F64" s="45">
        <v>10.148671546933263</v>
      </c>
      <c r="G64" s="42">
        <v>14.174138707046373</v>
      </c>
      <c r="H64" s="42"/>
      <c r="I64" s="42"/>
      <c r="J64" s="56">
        <v>0.14625520898313027</v>
      </c>
      <c r="K64" s="42">
        <v>0</v>
      </c>
      <c r="L64" s="42">
        <v>0.2958470564155889</v>
      </c>
      <c r="M64" s="42">
        <v>211.18599691331383</v>
      </c>
      <c r="N64" s="18"/>
      <c r="O64" s="18"/>
      <c r="Q64" s="19"/>
    </row>
    <row r="65" spans="1:17" ht="18">
      <c r="A65" s="73">
        <v>44166</v>
      </c>
      <c r="B65" s="54">
        <v>92.96686787049737</v>
      </c>
      <c r="C65" s="55">
        <v>26.450415490445025</v>
      </c>
      <c r="D65" s="42">
        <v>150.17229158819376</v>
      </c>
      <c r="E65" s="56">
        <v>3.7022046727802667</v>
      </c>
      <c r="F65" s="45">
        <v>6.485164280204461</v>
      </c>
      <c r="G65" s="42">
        <v>11.572206563716799</v>
      </c>
      <c r="H65" s="42"/>
      <c r="I65" s="42"/>
      <c r="J65" s="56">
        <v>0.1329659777448122</v>
      </c>
      <c r="K65" s="42">
        <v>0</v>
      </c>
      <c r="L65" s="42">
        <v>0.19649902256291074</v>
      </c>
      <c r="M65" s="42">
        <v>161.9409971744735</v>
      </c>
      <c r="N65" s="18"/>
      <c r="O65" s="18"/>
      <c r="Q65" s="19"/>
    </row>
    <row r="66" spans="1:17" ht="18">
      <c r="A66" s="73">
        <v>44256</v>
      </c>
      <c r="B66" s="54">
        <v>93.8292710080179</v>
      </c>
      <c r="C66" s="55">
        <v>0</v>
      </c>
      <c r="D66" s="42">
        <v>114.51344638442801</v>
      </c>
      <c r="E66" s="56">
        <v>3.5386961719716594</v>
      </c>
      <c r="F66" s="45">
        <v>9.613487966924628</v>
      </c>
      <c r="G66" s="42">
        <v>14.31583117246862</v>
      </c>
      <c r="H66" s="42"/>
      <c r="I66" s="42"/>
      <c r="J66" s="56">
        <v>0.0845236359359543</v>
      </c>
      <c r="K66" s="42">
        <v>0</v>
      </c>
      <c r="L66" s="42">
        <v>0.14399334546255557</v>
      </c>
      <c r="M66" s="42">
        <v>128.9732709023592</v>
      </c>
      <c r="N66" s="18"/>
      <c r="O66" s="18"/>
      <c r="Q66" s="19"/>
    </row>
    <row r="67" spans="1:17" ht="18">
      <c r="A67" s="73">
        <v>44348</v>
      </c>
      <c r="B67" s="54">
        <v>96.33789799660168</v>
      </c>
      <c r="C67" s="55">
        <v>1.780032427853964</v>
      </c>
      <c r="D67" s="42">
        <v>124.72908940060678</v>
      </c>
      <c r="E67" s="56">
        <v>3.992000227058938</v>
      </c>
      <c r="F67" s="45">
        <v>8.576766219862531</v>
      </c>
      <c r="G67" s="42">
        <v>14.717178346906357</v>
      </c>
      <c r="H67" s="42"/>
      <c r="I67" s="42"/>
      <c r="J67" s="56">
        <v>0.09807320056227802</v>
      </c>
      <c r="K67" s="42">
        <v>0</v>
      </c>
      <c r="L67" s="42">
        <v>0.16401959642533562</v>
      </c>
      <c r="M67" s="42">
        <v>139.6102873439385</v>
      </c>
      <c r="N67" s="18"/>
      <c r="O67" s="18"/>
      <c r="Q67" s="19"/>
    </row>
    <row r="68" spans="1:17" ht="18">
      <c r="A68" s="73">
        <v>44440</v>
      </c>
      <c r="B68" s="54">
        <v>107.39154287756573</v>
      </c>
      <c r="C68" s="55">
        <v>37.16900677476256</v>
      </c>
      <c r="D68" s="42">
        <v>167.57175097069896</v>
      </c>
      <c r="E68" s="56">
        <v>5.1458650945538285</v>
      </c>
      <c r="F68" s="45">
        <v>7.881333882665497</v>
      </c>
      <c r="G68" s="42">
        <v>14.434528986571275</v>
      </c>
      <c r="H68" s="42"/>
      <c r="I68" s="42"/>
      <c r="J68" s="56">
        <v>0.07633204772253428</v>
      </c>
      <c r="K68" s="42">
        <v>0</v>
      </c>
      <c r="L68" s="42">
        <v>0.23225953617043904</v>
      </c>
      <c r="M68" s="42">
        <v>182.2385394934407</v>
      </c>
      <c r="N68" s="18"/>
      <c r="O68" s="18"/>
      <c r="Q68" s="19"/>
    </row>
    <row r="69" spans="1:17" ht="18">
      <c r="A69" s="73">
        <v>44531</v>
      </c>
      <c r="B69" s="54">
        <v>106.39786086892461</v>
      </c>
      <c r="C69" s="55">
        <v>11.381180788712292</v>
      </c>
      <c r="D69" s="42">
        <v>144.31290450195846</v>
      </c>
      <c r="E69" s="56">
        <v>3.029804149217423</v>
      </c>
      <c r="F69" s="45">
        <v>7.496656245717978</v>
      </c>
      <c r="G69" s="42">
        <v>15.040930521462826</v>
      </c>
      <c r="H69" s="42"/>
      <c r="I69" s="42"/>
      <c r="J69" s="56">
        <v>0</v>
      </c>
      <c r="K69" s="42">
        <v>0</v>
      </c>
      <c r="L69" s="42">
        <v>0.04908090160326556</v>
      </c>
      <c r="M69" s="42">
        <v>159.40291592502453</v>
      </c>
      <c r="N69" s="18"/>
      <c r="O69" s="18"/>
      <c r="Q69" s="19"/>
    </row>
    <row r="70" spans="1:17" ht="18">
      <c r="A70" s="73">
        <v>44621</v>
      </c>
      <c r="B70" s="54">
        <v>89.34776136819498</v>
      </c>
      <c r="C70" s="55">
        <v>0</v>
      </c>
      <c r="D70" s="42">
        <v>124.99295033601565</v>
      </c>
      <c r="E70" s="56">
        <v>3.8590664865641346</v>
      </c>
      <c r="F70" s="45">
        <v>12.604379791368068</v>
      </c>
      <c r="G70" s="42">
        <v>18.20514950667463</v>
      </c>
      <c r="H70" s="42"/>
      <c r="I70" s="42"/>
      <c r="J70" s="56">
        <v>0</v>
      </c>
      <c r="K70" s="42">
        <v>0</v>
      </c>
      <c r="L70" s="42">
        <v>0.16713763935684392</v>
      </c>
      <c r="M70" s="42">
        <v>143.3652374820471</v>
      </c>
      <c r="N70" s="18"/>
      <c r="O70" s="18"/>
      <c r="Q70" s="19"/>
    </row>
    <row r="71" spans="1:17" ht="18">
      <c r="A71" s="73">
        <v>44713</v>
      </c>
      <c r="B71" s="54">
        <v>107.66674184962007</v>
      </c>
      <c r="C71" s="55">
        <v>0</v>
      </c>
      <c r="D71" s="42">
        <v>152.3199548997217</v>
      </c>
      <c r="E71" s="56">
        <v>4.6034954333350315</v>
      </c>
      <c r="F71" s="45">
        <v>10.506248416949441</v>
      </c>
      <c r="G71" s="42">
        <v>16.112063798935623</v>
      </c>
      <c r="H71" s="42"/>
      <c r="I71" s="42"/>
      <c r="J71" s="56">
        <v>0</v>
      </c>
      <c r="K71" s="42">
        <v>0</v>
      </c>
      <c r="L71" s="42">
        <v>0.02277119305543796</v>
      </c>
      <c r="M71" s="42">
        <v>168.45478989171275</v>
      </c>
      <c r="N71" s="18"/>
      <c r="O71" s="18"/>
      <c r="Q71" s="19"/>
    </row>
    <row r="72" spans="1:17" ht="18">
      <c r="A72" s="73">
        <v>44805</v>
      </c>
      <c r="B72" s="54">
        <v>109.85984727016569</v>
      </c>
      <c r="C72" s="55">
        <v>39.653175924077345</v>
      </c>
      <c r="D72" s="42">
        <v>186.35738714242174</v>
      </c>
      <c r="E72" s="56">
        <v>4.818848092936614</v>
      </c>
      <c r="F72" s="45">
        <v>8.184817599069827</v>
      </c>
      <c r="G72" s="42">
        <v>14.314253056277138</v>
      </c>
      <c r="H72" s="42"/>
      <c r="I72" s="42"/>
      <c r="J72" s="56">
        <v>0.0871671911034614</v>
      </c>
      <c r="K72" s="42">
        <v>0</v>
      </c>
      <c r="L72" s="42">
        <v>0.13851588826052724</v>
      </c>
      <c r="M72" s="42">
        <v>200.81015608695938</v>
      </c>
      <c r="N72" s="18"/>
      <c r="O72" s="18"/>
      <c r="Q72" s="19"/>
    </row>
    <row r="73" spans="1:17" ht="18">
      <c r="A73" s="73">
        <v>44896</v>
      </c>
      <c r="B73" s="54">
        <v>101.90992614673739</v>
      </c>
      <c r="C73" s="55">
        <v>37.05913309171582</v>
      </c>
      <c r="D73" s="42">
        <v>175.6274273854856</v>
      </c>
      <c r="E73" s="56">
        <v>4.897637920927883</v>
      </c>
      <c r="F73" s="45">
        <v>7.243261317868495</v>
      </c>
      <c r="G73" s="42">
        <v>13.42054465887662</v>
      </c>
      <c r="H73" s="42"/>
      <c r="I73" s="42"/>
      <c r="J73" s="56">
        <v>0.07970592128525585</v>
      </c>
      <c r="K73" s="42">
        <v>0</v>
      </c>
      <c r="L73" s="42">
        <v>0.11018032094828338</v>
      </c>
      <c r="M73" s="42">
        <v>189.15815236531049</v>
      </c>
      <c r="N73" s="18"/>
      <c r="O73" s="18"/>
      <c r="Q73" s="19"/>
    </row>
    <row r="74" spans="1:17" ht="18">
      <c r="A74" s="73">
        <v>44986</v>
      </c>
      <c r="B74" s="54">
        <v>93.69150020986946</v>
      </c>
      <c r="C74" s="55">
        <v>0</v>
      </c>
      <c r="D74" s="42">
        <v>124.93256988708185</v>
      </c>
      <c r="E74" s="56">
        <v>3.8598640890071025</v>
      </c>
      <c r="F74" s="45">
        <v>12.94509497604452</v>
      </c>
      <c r="G74" s="42">
        <v>18.01484920310633</v>
      </c>
      <c r="H74" s="42"/>
      <c r="I74" s="42"/>
      <c r="J74" s="56">
        <v>0.02251213451457873</v>
      </c>
      <c r="K74" s="42">
        <v>0</v>
      </c>
      <c r="L74" s="42">
        <v>0.08342993667124904</v>
      </c>
      <c r="M74" s="42">
        <v>143.0308490268594</v>
      </c>
      <c r="N74" s="18"/>
      <c r="O74" s="18"/>
      <c r="Q74" s="19"/>
    </row>
    <row r="75" spans="1:17" ht="18">
      <c r="A75" s="73">
        <v>45078</v>
      </c>
      <c r="B75" s="54">
        <v>100.7604973488227</v>
      </c>
      <c r="C75" s="55">
        <v>0</v>
      </c>
      <c r="D75" s="42">
        <v>137.48387510621015</v>
      </c>
      <c r="E75" s="56">
        <v>4.436929456495044</v>
      </c>
      <c r="F75" s="45">
        <v>7.668459858771231</v>
      </c>
      <c r="G75" s="42">
        <v>13.359302352095492</v>
      </c>
      <c r="H75" s="42"/>
      <c r="I75" s="42"/>
      <c r="J75" s="56">
        <v>0.036582218586190436</v>
      </c>
      <c r="K75" s="42">
        <v>0</v>
      </c>
      <c r="L75" s="42">
        <v>0.09454446524294861</v>
      </c>
      <c r="M75" s="42">
        <v>150.9377219235486</v>
      </c>
      <c r="N75" s="18"/>
      <c r="O75" s="18"/>
      <c r="Q75" s="19"/>
    </row>
    <row r="76" spans="1:17" ht="18">
      <c r="A76" s="73">
        <v>45170</v>
      </c>
      <c r="B76" s="54">
        <v>116.60806849069245</v>
      </c>
      <c r="C76" s="55">
        <v>34.646244002012004</v>
      </c>
      <c r="D76" s="42">
        <v>189.5586176115313</v>
      </c>
      <c r="E76" s="56">
        <v>4.25999464789646</v>
      </c>
      <c r="F76" s="45">
        <v>10.225336313836483</v>
      </c>
      <c r="G76" s="42">
        <v>16.665168852929543</v>
      </c>
      <c r="H76" s="42"/>
      <c r="I76" s="42"/>
      <c r="J76" s="56">
        <v>0.039484633834470546</v>
      </c>
      <c r="K76" s="42">
        <v>0</v>
      </c>
      <c r="L76" s="42">
        <v>0.11000631030243618</v>
      </c>
      <c r="M76" s="42">
        <v>206.33379277476328</v>
      </c>
      <c r="N76" s="18"/>
      <c r="O76" s="18"/>
      <c r="Q76" s="19"/>
    </row>
    <row r="77" spans="1:17" ht="18">
      <c r="A77" s="73">
        <v>45261</v>
      </c>
      <c r="B77" s="54">
        <v>111.85142567880416</v>
      </c>
      <c r="C77" s="55">
        <v>19.55617661987364</v>
      </c>
      <c r="D77" s="42">
        <v>167.15098840726597</v>
      </c>
      <c r="E77" s="56">
        <v>4.059929368451782</v>
      </c>
      <c r="F77" s="45">
        <v>8.293062849938709</v>
      </c>
      <c r="G77" s="42">
        <v>15.067135544639982</v>
      </c>
      <c r="H77" s="42"/>
      <c r="I77" s="42"/>
      <c r="J77" s="56">
        <v>0</v>
      </c>
      <c r="K77" s="42">
        <v>0</v>
      </c>
      <c r="L77" s="42">
        <v>0.09160967402395309</v>
      </c>
      <c r="M77" s="42">
        <v>182.3097336259299</v>
      </c>
      <c r="N77" s="18"/>
      <c r="O77" s="18"/>
      <c r="Q77" s="19"/>
    </row>
    <row r="78" spans="1:17" ht="18">
      <c r="A78" s="73"/>
      <c r="B78" s="54"/>
      <c r="C78" s="55"/>
      <c r="D78" s="42"/>
      <c r="E78" s="56"/>
      <c r="F78" s="45"/>
      <c r="G78" s="42"/>
      <c r="H78" s="42"/>
      <c r="I78" s="42"/>
      <c r="J78" s="56"/>
      <c r="K78" s="42"/>
      <c r="L78" s="42"/>
      <c r="M78" s="42"/>
      <c r="N78" s="18"/>
      <c r="O78" s="18"/>
      <c r="Q78" s="19"/>
    </row>
    <row r="79" spans="1:17" ht="18">
      <c r="A79" s="73"/>
      <c r="B79" s="54"/>
      <c r="C79" s="55"/>
      <c r="D79" s="42"/>
      <c r="E79" s="56"/>
      <c r="F79" s="45"/>
      <c r="G79" s="42"/>
      <c r="H79" s="42"/>
      <c r="I79" s="42"/>
      <c r="J79" s="56"/>
      <c r="K79" s="42"/>
      <c r="L79" s="42"/>
      <c r="M79" s="42"/>
      <c r="N79" s="18"/>
      <c r="O79" s="18"/>
      <c r="Q79" s="19"/>
    </row>
    <row r="80" spans="1:17" s="69" customFormat="1" ht="18">
      <c r="A80" s="73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4"/>
      <c r="O80" s="14"/>
      <c r="P80" s="14"/>
      <c r="Q80" s="68"/>
    </row>
    <row r="81" spans="1:17" s="69" customFormat="1" ht="18">
      <c r="A81" s="70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4"/>
      <c r="O81" s="14"/>
      <c r="P81" s="14"/>
      <c r="Q81" s="68"/>
    </row>
    <row r="82" spans="1:16" ht="12.75">
      <c r="A82" s="60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2"/>
      <c r="N82" s="1"/>
      <c r="O82" s="1"/>
      <c r="P82" s="1"/>
    </row>
    <row r="83" spans="1:16" ht="12.75">
      <c r="A83" s="71" t="s">
        <v>7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63"/>
      <c r="N83" s="1"/>
      <c r="O83" s="1"/>
      <c r="P83" s="1"/>
    </row>
    <row r="84" spans="1:16" ht="12.75">
      <c r="A84" s="64"/>
      <c r="B84" s="65"/>
      <c r="C84" s="66"/>
      <c r="D84" s="65"/>
      <c r="E84" s="65"/>
      <c r="F84" s="65"/>
      <c r="G84" s="66"/>
      <c r="H84" s="65"/>
      <c r="I84" s="65"/>
      <c r="J84" s="65"/>
      <c r="K84" s="65"/>
      <c r="L84" s="66"/>
      <c r="M84" s="67"/>
      <c r="N84" s="5"/>
      <c r="O84" s="5"/>
      <c r="P84" s="5"/>
    </row>
    <row r="85" spans="1:16" ht="12.75">
      <c r="A85" s="1"/>
      <c r="B85" s="5"/>
      <c r="C85" s="1"/>
      <c r="D85" s="5"/>
      <c r="E85" s="5"/>
      <c r="F85" s="5"/>
      <c r="G85" s="1"/>
      <c r="H85" s="5"/>
      <c r="I85" s="5"/>
      <c r="J85" s="5"/>
      <c r="K85" s="5"/>
      <c r="L85" s="1"/>
      <c r="M85" s="5"/>
      <c r="N85" s="5"/>
      <c r="O85" s="5"/>
      <c r="P85" s="5"/>
    </row>
    <row r="86" spans="1:16" ht="12.75">
      <c r="A86" s="1"/>
      <c r="B86" s="5"/>
      <c r="C86" s="1"/>
      <c r="D86" s="5"/>
      <c r="E86" s="5"/>
      <c r="F86" s="5"/>
      <c r="G86" s="1"/>
      <c r="H86" s="5"/>
      <c r="I86" s="5"/>
      <c r="J86" s="5"/>
      <c r="K86" s="5"/>
      <c r="L86" s="1"/>
      <c r="M86" s="5"/>
      <c r="N86" s="5"/>
      <c r="O86" s="5"/>
      <c r="P86" s="5"/>
    </row>
    <row r="87" spans="1:16" ht="12.75">
      <c r="A87" s="1"/>
      <c r="B87" s="5"/>
      <c r="C87" s="1"/>
      <c r="D87" s="5"/>
      <c r="E87" s="5"/>
      <c r="F87" s="5"/>
      <c r="G87" s="1"/>
      <c r="H87" s="5"/>
      <c r="I87" s="5"/>
      <c r="J87" s="5"/>
      <c r="K87" s="5"/>
      <c r="L87" s="1"/>
      <c r="M87" s="5"/>
      <c r="N87" s="5"/>
      <c r="O87" s="5"/>
      <c r="P87" s="5"/>
    </row>
    <row r="88" spans="1:16" ht="12.75">
      <c r="A88" s="1"/>
      <c r="B88" s="5"/>
      <c r="C88" s="1"/>
      <c r="D88" s="5"/>
      <c r="E88" s="5"/>
      <c r="F88" s="5"/>
      <c r="G88" s="1"/>
      <c r="H88" s="5"/>
      <c r="I88" s="5"/>
      <c r="J88" s="5"/>
      <c r="K88" s="5"/>
      <c r="L88" s="1"/>
      <c r="M88" s="5"/>
      <c r="N88" s="5"/>
      <c r="O88" s="5"/>
      <c r="P88" s="5"/>
    </row>
    <row r="89" spans="1:16" ht="12.75">
      <c r="A89" s="1"/>
      <c r="B89" s="5"/>
      <c r="C89" s="1"/>
      <c r="D89" s="5"/>
      <c r="E89" s="5"/>
      <c r="F89" s="5"/>
      <c r="G89" s="1"/>
      <c r="H89" s="5"/>
      <c r="I89" s="5"/>
      <c r="J89" s="5"/>
      <c r="K89" s="5"/>
      <c r="L89" s="1"/>
      <c r="M89" s="5"/>
      <c r="N89" s="5"/>
      <c r="O89" s="5"/>
      <c r="P89" s="5"/>
    </row>
    <row r="90" spans="1:16" ht="12.75">
      <c r="A90" s="1"/>
      <c r="B90" s="5"/>
      <c r="C90" s="1"/>
      <c r="D90" s="5"/>
      <c r="E90" s="5"/>
      <c r="F90" s="5"/>
      <c r="G90" s="1"/>
      <c r="H90" s="5"/>
      <c r="I90" s="5"/>
      <c r="J90" s="5"/>
      <c r="K90" s="5"/>
      <c r="L90" s="1"/>
      <c r="M90" s="5"/>
      <c r="N90" s="5"/>
      <c r="O90" s="5"/>
      <c r="P90" s="5"/>
    </row>
    <row r="91" spans="2:8" ht="12.75">
      <c r="B91" s="3"/>
      <c r="C91" s="1"/>
      <c r="D91" s="1"/>
      <c r="E91" s="1"/>
      <c r="F91" s="1"/>
      <c r="G91" s="1"/>
      <c r="H91" s="1"/>
    </row>
    <row r="92" spans="2:11" ht="12.75">
      <c r="B92" s="3"/>
      <c r="C92" s="1"/>
      <c r="D92" s="1"/>
      <c r="E92" s="1"/>
      <c r="F92" s="1"/>
      <c r="G92" s="1"/>
      <c r="H92" s="7"/>
      <c r="I92" s="8"/>
      <c r="J92" s="9"/>
      <c r="K92" s="12"/>
    </row>
    <row r="93" spans="3:10" ht="12.75">
      <c r="C93" s="1"/>
      <c r="D93" s="7"/>
      <c r="E93" s="8"/>
      <c r="F93" s="9"/>
      <c r="G93" s="1"/>
      <c r="H93" s="7"/>
      <c r="I93" s="8"/>
      <c r="J93" s="9"/>
    </row>
    <row r="94" spans="3:10" ht="12.75">
      <c r="C94" s="1"/>
      <c r="D94" s="7"/>
      <c r="E94" s="8"/>
      <c r="F94" s="9"/>
      <c r="G94" s="1"/>
      <c r="H94" s="7"/>
      <c r="I94" s="8"/>
      <c r="J94" s="9"/>
    </row>
    <row r="95" spans="3:10" ht="12.75">
      <c r="C95" s="1"/>
      <c r="D95" s="7"/>
      <c r="E95" s="8"/>
      <c r="F95" s="9"/>
      <c r="G95" s="1"/>
      <c r="H95" s="7"/>
      <c r="I95" s="8"/>
      <c r="J95" s="9"/>
    </row>
    <row r="96" spans="3:10" ht="12.75">
      <c r="C96" s="1"/>
      <c r="D96" s="7"/>
      <c r="E96" s="8"/>
      <c r="F96" s="9"/>
      <c r="G96" s="1"/>
      <c r="H96" s="7"/>
      <c r="I96" s="8"/>
      <c r="J96" s="9"/>
    </row>
    <row r="97" spans="2:10" ht="12.75">
      <c r="B97" s="21"/>
      <c r="C97" s="1"/>
      <c r="D97" s="7"/>
      <c r="E97" s="8"/>
      <c r="F97" s="9"/>
      <c r="G97" s="1"/>
      <c r="H97" s="7"/>
      <c r="I97" s="8"/>
      <c r="J97" s="9"/>
    </row>
    <row r="98" spans="2:10" ht="12.75">
      <c r="B98" s="22"/>
      <c r="C98" s="1"/>
      <c r="D98" s="7"/>
      <c r="E98" s="8"/>
      <c r="F98" s="9"/>
      <c r="G98" s="1"/>
      <c r="H98" s="7"/>
      <c r="I98" s="8"/>
      <c r="J98" s="9"/>
    </row>
    <row r="99" spans="2:10" ht="12.75">
      <c r="B99" s="21"/>
      <c r="C99" s="1"/>
      <c r="D99" s="7"/>
      <c r="E99" s="8"/>
      <c r="F99" s="9"/>
      <c r="G99" s="1"/>
      <c r="H99" s="7"/>
      <c r="I99" s="8"/>
      <c r="J99" s="9"/>
    </row>
    <row r="100" spans="2:10" ht="12.75">
      <c r="B100" s="21"/>
      <c r="C100" s="1"/>
      <c r="D100" s="7"/>
      <c r="E100" s="8"/>
      <c r="F100" s="9"/>
      <c r="G100" s="1"/>
      <c r="H100" s="7"/>
      <c r="I100" s="8"/>
      <c r="J100" s="9"/>
    </row>
    <row r="101" spans="2:10" ht="12.75">
      <c r="B101" s="21"/>
      <c r="C101" s="1"/>
      <c r="D101" s="7"/>
      <c r="E101" s="8"/>
      <c r="F101" s="9"/>
      <c r="G101" s="1"/>
      <c r="H101" s="7"/>
      <c r="I101" s="8"/>
      <c r="J101" s="9"/>
    </row>
    <row r="102" spans="2:10" ht="12.75">
      <c r="B102" s="21"/>
      <c r="C102" s="1"/>
      <c r="D102" s="7"/>
      <c r="E102" s="8"/>
      <c r="F102" s="9"/>
      <c r="G102" s="1"/>
      <c r="H102" s="7"/>
      <c r="I102" s="8"/>
      <c r="J102" s="9"/>
    </row>
    <row r="103" spans="2:10" ht="12.75">
      <c r="B103" s="21"/>
      <c r="C103" s="1"/>
      <c r="D103" s="7"/>
      <c r="E103" s="8"/>
      <c r="F103" s="9"/>
      <c r="G103" s="1"/>
      <c r="H103" s="7"/>
      <c r="I103" s="8"/>
      <c r="J103" s="9"/>
    </row>
    <row r="104" spans="2:10" ht="12.75">
      <c r="B104" s="21"/>
      <c r="C104" s="1"/>
      <c r="D104" s="7"/>
      <c r="E104" s="8"/>
      <c r="F104" s="9"/>
      <c r="G104" s="1"/>
      <c r="H104" s="7"/>
      <c r="I104" s="8"/>
      <c r="J104" s="9"/>
    </row>
    <row r="105" spans="2:10" ht="12.75">
      <c r="B105" s="21"/>
      <c r="C105" s="1"/>
      <c r="D105" s="7"/>
      <c r="E105" s="8"/>
      <c r="F105" s="9"/>
      <c r="G105" s="1"/>
      <c r="H105" s="7"/>
      <c r="I105" s="8"/>
      <c r="J105" s="9"/>
    </row>
    <row r="106" spans="2:10" ht="12.75">
      <c r="B106" s="21"/>
      <c r="C106" s="1"/>
      <c r="D106" s="7"/>
      <c r="E106" s="8"/>
      <c r="F106" s="9"/>
      <c r="G106" s="1"/>
      <c r="H106" s="7"/>
      <c r="I106" s="8"/>
      <c r="J106" s="9"/>
    </row>
    <row r="107" spans="2:10" ht="12.75">
      <c r="B107" s="21"/>
      <c r="C107" s="1"/>
      <c r="D107" s="7"/>
      <c r="E107" s="8"/>
      <c r="F107" s="9"/>
      <c r="G107" s="1"/>
      <c r="H107" s="7"/>
      <c r="I107" s="8"/>
      <c r="J107" s="9"/>
    </row>
    <row r="108" spans="2:10" ht="12.75">
      <c r="B108" s="21"/>
      <c r="C108" s="1"/>
      <c r="D108" s="7"/>
      <c r="E108" s="8"/>
      <c r="F108" s="9"/>
      <c r="G108" s="1"/>
      <c r="H108" s="7"/>
      <c r="I108" s="8"/>
      <c r="J108" s="9"/>
    </row>
    <row r="109" spans="2:10" ht="12.75">
      <c r="B109" s="21"/>
      <c r="C109" s="1"/>
      <c r="D109" s="7"/>
      <c r="E109" s="8"/>
      <c r="F109" s="9"/>
      <c r="G109" s="1"/>
      <c r="H109" s="7"/>
      <c r="I109" s="8"/>
      <c r="J109" s="9"/>
    </row>
    <row r="110" spans="2:10" ht="12.75">
      <c r="B110" s="22"/>
      <c r="C110" s="1"/>
      <c r="D110" s="7"/>
      <c r="E110" s="8"/>
      <c r="F110" s="9"/>
      <c r="G110" s="1"/>
      <c r="H110" s="7"/>
      <c r="I110" s="8"/>
      <c r="J110" s="9"/>
    </row>
    <row r="111" spans="2:10" ht="12.75">
      <c r="B111" s="21"/>
      <c r="C111" s="1"/>
      <c r="D111" s="7"/>
      <c r="E111" s="8"/>
      <c r="F111" s="9"/>
      <c r="G111" s="1"/>
      <c r="H111" s="7"/>
      <c r="I111" s="8"/>
      <c r="J111" s="9"/>
    </row>
    <row r="112" spans="2:10" ht="12.75">
      <c r="B112" s="22"/>
      <c r="C112" s="1"/>
      <c r="D112" s="7"/>
      <c r="E112" s="8"/>
      <c r="F112" s="9"/>
      <c r="G112" s="1"/>
      <c r="H112" s="7"/>
      <c r="I112" s="8"/>
      <c r="J112" s="9"/>
    </row>
    <row r="113" spans="2:10" ht="12.75">
      <c r="B113" s="21"/>
      <c r="C113" s="1"/>
      <c r="D113" s="7"/>
      <c r="E113" s="8"/>
      <c r="F113" s="9"/>
      <c r="G113" s="1"/>
      <c r="H113" s="10"/>
      <c r="I113" s="10"/>
      <c r="J113" s="11"/>
    </row>
    <row r="114" spans="2:10" ht="12.75">
      <c r="B114" s="21"/>
      <c r="C114" s="1"/>
      <c r="D114" s="10"/>
      <c r="E114" s="10"/>
      <c r="F114" s="11"/>
      <c r="G114" s="1"/>
      <c r="H114" s="8"/>
      <c r="I114" s="8"/>
      <c r="J114" s="9"/>
    </row>
    <row r="115" spans="2:10" ht="12.75">
      <c r="B115" s="23"/>
      <c r="C115" s="1"/>
      <c r="D115" s="1"/>
      <c r="E115" s="1"/>
      <c r="F115" s="1"/>
      <c r="G115" s="1"/>
      <c r="H115" s="10"/>
      <c r="I115" s="10"/>
      <c r="J115" s="24"/>
    </row>
    <row r="116" spans="2:8" ht="12.75">
      <c r="B116" s="21"/>
      <c r="C116" s="1"/>
      <c r="D116" s="1"/>
      <c r="E116" s="1"/>
      <c r="F116" s="1"/>
      <c r="G116" s="1"/>
      <c r="H116" s="1"/>
    </row>
    <row r="117" spans="2:8" ht="12.75">
      <c r="B117" s="21"/>
      <c r="C117" s="1"/>
      <c r="D117" s="1"/>
      <c r="E117" s="1"/>
      <c r="F117" s="1"/>
      <c r="G117" s="1"/>
      <c r="H117" s="1"/>
    </row>
    <row r="118" spans="2:8" ht="12.75">
      <c r="B118" s="21"/>
      <c r="C118" s="1"/>
      <c r="D118" s="1"/>
      <c r="E118" s="1"/>
      <c r="F118" s="1"/>
      <c r="G118" s="1"/>
      <c r="H118" s="1"/>
    </row>
    <row r="119" spans="2:8" ht="12.75">
      <c r="B119" s="21"/>
      <c r="C119" s="1"/>
      <c r="D119" s="1"/>
      <c r="E119" s="1"/>
      <c r="F119" s="1"/>
      <c r="G119" s="1"/>
      <c r="H119" s="1"/>
    </row>
    <row r="120" spans="2:8" ht="12.75">
      <c r="B120" s="21"/>
      <c r="C120" s="1"/>
      <c r="D120" s="1"/>
      <c r="E120" s="1"/>
      <c r="F120" s="1"/>
      <c r="G120" s="1"/>
      <c r="H120" s="1"/>
    </row>
    <row r="121" spans="2:8" ht="12.75">
      <c r="B121" s="21"/>
      <c r="C121" s="1"/>
      <c r="D121" s="1"/>
      <c r="E121" s="1"/>
      <c r="F121" s="1"/>
      <c r="G121" s="1"/>
      <c r="H121" s="1"/>
    </row>
    <row r="122" spans="2:8" ht="12.75">
      <c r="B122" s="21"/>
      <c r="C122" s="1"/>
      <c r="D122" s="1"/>
      <c r="E122" s="1"/>
      <c r="F122" s="1"/>
      <c r="G122" s="1"/>
      <c r="H122" s="1"/>
    </row>
    <row r="123" spans="2:8" ht="12.75">
      <c r="B123" s="25"/>
      <c r="C123" s="1"/>
      <c r="D123" s="1"/>
      <c r="E123" s="1"/>
      <c r="F123" s="1"/>
      <c r="G123" s="1"/>
      <c r="H123" s="1"/>
    </row>
    <row r="124" spans="2:8" ht="12.75">
      <c r="B124" s="25"/>
      <c r="C124" s="1"/>
      <c r="D124" s="1"/>
      <c r="E124" s="1"/>
      <c r="F124" s="1"/>
      <c r="G124" s="1"/>
      <c r="H124" s="1"/>
    </row>
    <row r="125" spans="2:8" ht="12.75">
      <c r="B125" s="26"/>
      <c r="C125" s="1"/>
      <c r="D125" s="1"/>
      <c r="E125" s="1"/>
      <c r="F125" s="1"/>
      <c r="G125" s="1"/>
      <c r="H125" s="1"/>
    </row>
    <row r="126" spans="2:8" ht="12.75">
      <c r="B126" s="25"/>
      <c r="C126" s="1"/>
      <c r="D126" s="1"/>
      <c r="E126" s="1"/>
      <c r="F126" s="1"/>
      <c r="G126" s="1"/>
      <c r="H126" s="1"/>
    </row>
    <row r="127" spans="2:8" ht="12.75">
      <c r="B127" s="25"/>
      <c r="C127" s="1"/>
      <c r="D127" s="1"/>
      <c r="E127" s="1"/>
      <c r="F127" s="1"/>
      <c r="G127" s="1"/>
      <c r="H127" s="1"/>
    </row>
    <row r="128" spans="2:8" ht="12.75">
      <c r="B128" s="26"/>
      <c r="C128" s="1"/>
      <c r="D128" s="1"/>
      <c r="E128" s="1"/>
      <c r="F128" s="1"/>
      <c r="G128" s="1"/>
      <c r="H128" s="1"/>
    </row>
    <row r="129" spans="2:8" ht="12.75">
      <c r="B129" s="25"/>
      <c r="C129" s="1"/>
      <c r="D129" s="1"/>
      <c r="E129" s="1"/>
      <c r="F129" s="1"/>
      <c r="G129" s="1"/>
      <c r="H129" s="1"/>
    </row>
    <row r="130" spans="2:8" ht="12.75">
      <c r="B130" s="25"/>
      <c r="C130" s="1"/>
      <c r="D130" s="1"/>
      <c r="E130" s="1"/>
      <c r="F130" s="1"/>
      <c r="G130" s="1"/>
      <c r="H130" s="1"/>
    </row>
    <row r="131" spans="2:8" ht="12.75">
      <c r="B131" s="25"/>
      <c r="C131" s="1"/>
      <c r="D131" s="1"/>
      <c r="E131" s="1"/>
      <c r="F131" s="1"/>
      <c r="G131" s="1"/>
      <c r="H131" s="1"/>
    </row>
    <row r="132" spans="2:8" ht="12.75">
      <c r="B132" s="26"/>
      <c r="C132" s="1"/>
      <c r="D132" s="1"/>
      <c r="E132" s="1"/>
      <c r="F132" s="1"/>
      <c r="G132" s="1"/>
      <c r="H132" s="1"/>
    </row>
    <row r="133" spans="2:8" ht="12.75">
      <c r="B133" s="25"/>
      <c r="C133" s="1"/>
      <c r="D133" s="1"/>
      <c r="E133" s="1"/>
      <c r="F133" s="1"/>
      <c r="G133" s="1"/>
      <c r="H133" s="1"/>
    </row>
    <row r="134" spans="2:8" ht="12.75">
      <c r="B134" s="26"/>
      <c r="C134" s="1"/>
      <c r="D134" s="1"/>
      <c r="E134" s="1"/>
      <c r="F134" s="1"/>
      <c r="G134" s="1"/>
      <c r="H134" s="1"/>
    </row>
    <row r="135" spans="2:8" ht="12.75">
      <c r="B135" s="25"/>
      <c r="C135" s="1"/>
      <c r="D135" s="1"/>
      <c r="E135" s="1"/>
      <c r="F135" s="1"/>
      <c r="G135" s="1"/>
      <c r="H135" s="1"/>
    </row>
    <row r="136" spans="2:8" ht="12.75">
      <c r="B136" s="25"/>
      <c r="C136" s="1"/>
      <c r="D136" s="1"/>
      <c r="E136" s="1"/>
      <c r="F136" s="1"/>
      <c r="G136" s="1"/>
      <c r="H136" s="1"/>
    </row>
    <row r="137" spans="2:8" ht="12.75">
      <c r="B137" s="25"/>
      <c r="C137" s="1"/>
      <c r="D137" s="1"/>
      <c r="E137" s="1"/>
      <c r="F137" s="1"/>
      <c r="G137" s="1"/>
      <c r="H137" s="1"/>
    </row>
    <row r="138" spans="2:8" ht="12.75">
      <c r="B138" s="25"/>
      <c r="C138" s="1"/>
      <c r="D138" s="1"/>
      <c r="E138" s="1"/>
      <c r="F138" s="1"/>
      <c r="G138" s="1"/>
      <c r="H138" s="1"/>
    </row>
    <row r="139" spans="2:4" ht="12.75">
      <c r="B139" s="25"/>
      <c r="C139" s="1"/>
      <c r="D139" s="1"/>
    </row>
    <row r="140" spans="2:4" ht="12.75">
      <c r="B140" s="26"/>
      <c r="C140" s="1"/>
      <c r="D140" s="1"/>
    </row>
  </sheetData>
  <sheetProtection/>
  <mergeCells count="5">
    <mergeCell ref="C2:M2"/>
    <mergeCell ref="A4:A5"/>
    <mergeCell ref="H4:I4"/>
    <mergeCell ref="J4:L4"/>
    <mergeCell ref="M4:M5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04"/>
  <sheetViews>
    <sheetView tabSelected="1" zoomScalePageLayoutView="0" workbookViewId="0" topLeftCell="A18">
      <selection activeCell="D39" sqref="D39"/>
    </sheetView>
  </sheetViews>
  <sheetFormatPr defaultColWidth="31.8515625" defaultRowHeight="12.75"/>
  <sheetData>
    <row r="1" spans="1:16" ht="18.75">
      <c r="A1" s="8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6</v>
      </c>
      <c r="N1" s="13"/>
      <c r="O1" s="13"/>
      <c r="P1" s="13"/>
    </row>
    <row r="2" spans="2:17" s="87" customFormat="1" ht="15.75">
      <c r="B2" s="88"/>
      <c r="C2" s="113" t="s">
        <v>50</v>
      </c>
      <c r="D2" s="113"/>
      <c r="E2" s="113"/>
      <c r="F2" s="113"/>
      <c r="G2" s="113"/>
      <c r="H2" s="113"/>
      <c r="I2" s="88"/>
      <c r="J2" s="88"/>
      <c r="K2" s="88"/>
      <c r="L2" s="88"/>
      <c r="M2" s="88"/>
      <c r="N2" s="88"/>
      <c r="O2" s="88"/>
      <c r="P2" s="88"/>
      <c r="Q2" s="88"/>
    </row>
    <row r="3" spans="1:16" ht="15.75">
      <c r="A3" s="30"/>
      <c r="B3" s="31"/>
      <c r="C3" s="31"/>
      <c r="D3" s="31" t="s">
        <v>5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15" t="s">
        <v>36</v>
      </c>
      <c r="B5" s="92" t="s">
        <v>38</v>
      </c>
      <c r="C5" s="92"/>
      <c r="D5" s="92"/>
      <c r="E5" s="92"/>
      <c r="F5" s="98" t="s">
        <v>33</v>
      </c>
      <c r="G5" s="94"/>
      <c r="H5" s="110" t="s">
        <v>41</v>
      </c>
      <c r="I5" s="111"/>
      <c r="J5" s="110" t="s">
        <v>34</v>
      </c>
      <c r="K5" s="112"/>
      <c r="L5" s="111"/>
      <c r="M5" s="109" t="s">
        <v>35</v>
      </c>
      <c r="N5" s="4"/>
      <c r="O5" s="4"/>
      <c r="P5" s="4"/>
    </row>
    <row r="6" spans="1:16" ht="18">
      <c r="A6" s="108"/>
      <c r="B6" s="97" t="s">
        <v>26</v>
      </c>
      <c r="C6" s="97" t="s">
        <v>43</v>
      </c>
      <c r="D6" s="97" t="s">
        <v>4</v>
      </c>
      <c r="E6" s="97" t="s">
        <v>44</v>
      </c>
      <c r="F6" s="97" t="s">
        <v>45</v>
      </c>
      <c r="G6" s="97" t="s">
        <v>2</v>
      </c>
      <c r="H6" s="97" t="s">
        <v>47</v>
      </c>
      <c r="I6" s="97" t="s">
        <v>0</v>
      </c>
      <c r="J6" s="97" t="s">
        <v>1</v>
      </c>
      <c r="K6" s="94" t="s">
        <v>46</v>
      </c>
      <c r="L6" s="95" t="s">
        <v>3</v>
      </c>
      <c r="M6" s="109"/>
      <c r="N6" s="4"/>
      <c r="O6" s="4"/>
      <c r="P6" s="4"/>
    </row>
    <row r="7" spans="1:17" ht="18">
      <c r="A7" s="73"/>
      <c r="B7" s="42"/>
      <c r="C7" s="46"/>
      <c r="D7" s="46"/>
      <c r="E7" s="49"/>
      <c r="F7" s="47"/>
      <c r="G7" s="50"/>
      <c r="H7" s="42"/>
      <c r="I7" s="42"/>
      <c r="J7" s="42"/>
      <c r="K7" s="42"/>
      <c r="L7" s="42"/>
      <c r="M7" s="42"/>
      <c r="N7" s="6"/>
      <c r="O7" s="6"/>
      <c r="P7" s="6"/>
      <c r="Q7" s="3"/>
    </row>
    <row r="8" spans="1:16" ht="18">
      <c r="A8" s="72">
        <v>1999</v>
      </c>
      <c r="B8" s="38">
        <v>39.2</v>
      </c>
      <c r="C8" s="38">
        <v>19.7</v>
      </c>
      <c r="D8" s="38">
        <v>68.9</v>
      </c>
      <c r="E8" s="29">
        <v>1.4</v>
      </c>
      <c r="F8" s="29">
        <v>1.3</v>
      </c>
      <c r="G8" s="29">
        <v>10.6</v>
      </c>
      <c r="H8" s="38">
        <v>15.4</v>
      </c>
      <c r="I8" s="29">
        <v>16.1</v>
      </c>
      <c r="J8" s="38">
        <v>0.2</v>
      </c>
      <c r="K8" s="29">
        <v>0.5</v>
      </c>
      <c r="L8" s="38">
        <v>1.6</v>
      </c>
      <c r="M8" s="38">
        <f>SUM(D8,G8,I8,L8)</f>
        <v>97.19999999999999</v>
      </c>
      <c r="N8" s="4"/>
      <c r="O8" s="4"/>
      <c r="P8" s="4"/>
    </row>
    <row r="9" spans="1:16" ht="18">
      <c r="A9" s="72">
        <v>2000</v>
      </c>
      <c r="B9" s="38">
        <v>35.6</v>
      </c>
      <c r="C9" s="38">
        <v>17.5</v>
      </c>
      <c r="D9" s="38">
        <v>61.5</v>
      </c>
      <c r="E9" s="29">
        <v>1.4</v>
      </c>
      <c r="F9" s="29">
        <v>1.5</v>
      </c>
      <c r="G9" s="29">
        <v>9.9</v>
      </c>
      <c r="H9" s="38">
        <v>7.7</v>
      </c>
      <c r="I9" s="29">
        <v>8.5</v>
      </c>
      <c r="J9" s="38">
        <v>0.2</v>
      </c>
      <c r="K9" s="29">
        <v>0.9</v>
      </c>
      <c r="L9" s="38">
        <v>1.9</v>
      </c>
      <c r="M9" s="38">
        <f>SUM(D9,G9,I9,L9)</f>
        <v>81.80000000000001</v>
      </c>
      <c r="N9" s="4"/>
      <c r="O9" s="4"/>
      <c r="P9" s="4"/>
    </row>
    <row r="10" spans="1:16" ht="18">
      <c r="A10" s="72">
        <v>2001</v>
      </c>
      <c r="B10" s="38">
        <v>28.9</v>
      </c>
      <c r="C10" s="38">
        <v>17.9</v>
      </c>
      <c r="D10" s="38">
        <v>55.6</v>
      </c>
      <c r="E10" s="29">
        <v>1.6</v>
      </c>
      <c r="F10" s="29">
        <v>1.5</v>
      </c>
      <c r="G10" s="29">
        <v>13.1</v>
      </c>
      <c r="H10" s="38">
        <v>11.6</v>
      </c>
      <c r="I10" s="29">
        <v>12.3</v>
      </c>
      <c r="J10" s="38">
        <v>0.3</v>
      </c>
      <c r="K10" s="29">
        <v>1.2</v>
      </c>
      <c r="L10" s="38">
        <v>2.3</v>
      </c>
      <c r="M10" s="38">
        <f>SUM(D10,G10,I10,L10)</f>
        <v>83.3</v>
      </c>
      <c r="N10" s="4"/>
      <c r="O10" s="4"/>
      <c r="P10" s="4"/>
    </row>
    <row r="11" spans="1:16" ht="18">
      <c r="A11" s="72">
        <v>2002</v>
      </c>
      <c r="B11" s="38">
        <v>31.3</v>
      </c>
      <c r="C11" s="38">
        <v>17.4</v>
      </c>
      <c r="D11" s="39">
        <v>57.8</v>
      </c>
      <c r="E11" s="39">
        <v>1.6</v>
      </c>
      <c r="F11" s="40">
        <v>1.5</v>
      </c>
      <c r="G11" s="41">
        <v>10.4</v>
      </c>
      <c r="H11" s="38">
        <v>12.6</v>
      </c>
      <c r="I11" s="29">
        <v>13.2</v>
      </c>
      <c r="J11" s="38">
        <v>0.4</v>
      </c>
      <c r="K11" s="29">
        <v>0.8</v>
      </c>
      <c r="L11" s="38">
        <v>1.9</v>
      </c>
      <c r="M11" s="38">
        <v>83.4</v>
      </c>
      <c r="N11" s="4"/>
      <c r="O11" s="4"/>
      <c r="P11" s="4"/>
    </row>
    <row r="12" spans="1:16" ht="18">
      <c r="A12" s="72">
        <v>2003</v>
      </c>
      <c r="B12" s="38">
        <v>36.2</v>
      </c>
      <c r="C12" s="42">
        <v>20</v>
      </c>
      <c r="D12" s="39">
        <v>66.5</v>
      </c>
      <c r="E12" s="39">
        <v>1.6</v>
      </c>
      <c r="F12" s="40">
        <v>1.5</v>
      </c>
      <c r="G12" s="41">
        <v>11.8</v>
      </c>
      <c r="H12" s="38">
        <v>13.8</v>
      </c>
      <c r="I12" s="29">
        <v>14.5</v>
      </c>
      <c r="J12" s="38">
        <v>0.2</v>
      </c>
      <c r="K12" s="29">
        <v>0.4</v>
      </c>
      <c r="L12" s="38">
        <v>1.2</v>
      </c>
      <c r="M12" s="42">
        <v>94</v>
      </c>
      <c r="N12" s="6"/>
      <c r="O12" s="6"/>
      <c r="P12" s="6"/>
    </row>
    <row r="13" spans="1:16" ht="18">
      <c r="A13" s="72">
        <v>2004</v>
      </c>
      <c r="B13" s="38">
        <v>39.6</v>
      </c>
      <c r="C13" s="42">
        <v>19.9</v>
      </c>
      <c r="D13" s="39">
        <v>70.4</v>
      </c>
      <c r="E13" s="39">
        <v>1.7</v>
      </c>
      <c r="F13" s="43">
        <v>1.5</v>
      </c>
      <c r="G13" s="41">
        <v>10.8</v>
      </c>
      <c r="H13" s="38">
        <v>10.7</v>
      </c>
      <c r="I13" s="29">
        <v>11.3</v>
      </c>
      <c r="J13" s="38">
        <v>0.3</v>
      </c>
      <c r="K13" s="29">
        <v>0.2</v>
      </c>
      <c r="L13" s="38">
        <v>0.6</v>
      </c>
      <c r="M13" s="42">
        <v>93</v>
      </c>
      <c r="N13" s="6"/>
      <c r="O13" s="6"/>
      <c r="P13" s="6"/>
    </row>
    <row r="14" spans="1:16" ht="18">
      <c r="A14" s="72">
        <v>2005</v>
      </c>
      <c r="B14" s="38">
        <v>41.9</v>
      </c>
      <c r="C14" s="42">
        <v>18.8</v>
      </c>
      <c r="D14" s="39">
        <v>72.7</v>
      </c>
      <c r="E14" s="39">
        <v>1.8</v>
      </c>
      <c r="F14" s="43">
        <v>1.5</v>
      </c>
      <c r="G14" s="41">
        <v>8.9</v>
      </c>
      <c r="H14" s="38">
        <v>9.3</v>
      </c>
      <c r="I14" s="29">
        <v>9.5</v>
      </c>
      <c r="J14" s="38">
        <v>0.4</v>
      </c>
      <c r="K14" s="29">
        <v>0.2</v>
      </c>
      <c r="L14" s="38">
        <v>0.7</v>
      </c>
      <c r="M14" s="42">
        <v>91.8</v>
      </c>
      <c r="N14" s="6"/>
      <c r="O14" s="6"/>
      <c r="P14" s="6"/>
    </row>
    <row r="15" spans="1:17" ht="18">
      <c r="A15" s="72">
        <v>2006</v>
      </c>
      <c r="B15" s="42">
        <f>AVERAGE(Monthly_Data!B7:B18)</f>
        <v>6551.170594523912</v>
      </c>
      <c r="C15" s="42">
        <f>AVERAGE(Monthly_Data!C7:C18)</f>
        <v>17.863281386938734</v>
      </c>
      <c r="D15" s="42">
        <f>AVERAGE(Monthly_Data!D7:D18)</f>
        <v>83.03249153079864</v>
      </c>
      <c r="E15" s="42">
        <f>AVERAGE(Monthly_Data!E7:E18)</f>
        <v>1.624167836401525</v>
      </c>
      <c r="F15" s="42">
        <f>AVERAGE(Monthly_Data!F7:F18)</f>
        <v>1.398323213629325</v>
      </c>
      <c r="G15" s="42">
        <f>AVERAGE(Monthly_Data!G7:G18)</f>
        <v>6.034699710156926</v>
      </c>
      <c r="H15" s="42">
        <f>AVERAGE(Monthly_Data!H7:H18)</f>
        <v>5.532135886150748</v>
      </c>
      <c r="I15" s="42">
        <f>AVERAGE(Monthly_Data!I7:I18)</f>
        <v>5.532135886150748</v>
      </c>
      <c r="J15" s="42">
        <f>AVERAGE(Monthly_Data!J7:J18)</f>
        <v>0.5049723707156787</v>
      </c>
      <c r="K15" s="42">
        <f>AVERAGE(Monthly_Data!K7:K18)</f>
        <v>0.014573717948717946</v>
      </c>
      <c r="L15" s="42">
        <f>AVERAGE(Monthly_Data!L7:L18)</f>
        <v>0.5624357567000645</v>
      </c>
      <c r="M15" s="42">
        <f>AVERAGE(Monthly_Data!M7:M18)</f>
        <v>95.16176288380638</v>
      </c>
      <c r="N15" s="6"/>
      <c r="O15" s="6"/>
      <c r="P15" s="6"/>
      <c r="Q15" s="3"/>
    </row>
    <row r="16" spans="1:17" ht="18">
      <c r="A16" s="72">
        <v>2007</v>
      </c>
      <c r="B16" s="42">
        <f>AVERAGE(Monthly_Data!B19:B30)</f>
        <v>57.44517875869361</v>
      </c>
      <c r="C16" s="42">
        <f>AVERAGE(Monthly_Data!C19:C30)</f>
        <v>19.900280123114374</v>
      </c>
      <c r="D16" s="42">
        <f>AVERAGE(Monthly_Data!D19:D30)</f>
        <v>90.49889619967325</v>
      </c>
      <c r="E16" s="42">
        <f>AVERAGE(Monthly_Data!E19:E30)</f>
        <v>1.6571034312351232</v>
      </c>
      <c r="F16" s="42">
        <f>AVERAGE(Monthly_Data!F19:F30)</f>
        <v>1.3411648661053217</v>
      </c>
      <c r="G16" s="42">
        <f>AVERAGE(Monthly_Data!G19:G30)</f>
        <v>5.280442898611825</v>
      </c>
      <c r="H16" s="42">
        <f>AVERAGE(Monthly_Data!H19:H30)</f>
        <v>0.0016341272219039477</v>
      </c>
      <c r="I16" s="42">
        <f>AVERAGE(Monthly_Data!I19:I30)</f>
        <v>0</v>
      </c>
      <c r="J16" s="42">
        <f>AVERAGE(Monthly_Data!J19:J30)</f>
        <v>0.6561627947207543</v>
      </c>
      <c r="K16" s="42">
        <f>AVERAGE(Monthly_Data!K19:K30)</f>
        <v>0.0422505341880342</v>
      </c>
      <c r="L16" s="42">
        <f>AVERAGE(Monthly_Data!L19:L30)</f>
        <v>0.7114272198647859</v>
      </c>
      <c r="M16" s="42">
        <f>AVERAGE(Monthly_Data!M19:M30)</f>
        <v>96.49076631814988</v>
      </c>
      <c r="N16" s="6"/>
      <c r="O16" s="6"/>
      <c r="P16" s="6"/>
      <c r="Q16" s="3"/>
    </row>
    <row r="17" spans="1:17" ht="18">
      <c r="A17" s="72">
        <v>2008</v>
      </c>
      <c r="B17" s="42">
        <f>AVERAGE(Monthly_Data!B31:B42)</f>
        <v>59.984561291989785</v>
      </c>
      <c r="C17" s="42">
        <f>AVERAGE(Monthly_Data!C31:C42)</f>
        <v>17.95381269419364</v>
      </c>
      <c r="D17" s="42">
        <f>AVERAGE(Monthly_Data!D31:D42)</f>
        <v>90.16781272651569</v>
      </c>
      <c r="E17" s="42">
        <f>AVERAGE(Monthly_Data!E31:E42)</f>
        <v>1.6780603926816358</v>
      </c>
      <c r="F17" s="42">
        <f>AVERAGE(Monthly_Data!F31:F42)</f>
        <v>2.6958874366106573</v>
      </c>
      <c r="G17" s="42">
        <f>AVERAGE(Monthly_Data!G31:G42)</f>
        <v>7.631485790220748</v>
      </c>
      <c r="H17" s="42">
        <f>AVERAGE(Monthly_Data!H31:H42)</f>
        <v>0</v>
      </c>
      <c r="I17" s="42">
        <f>AVERAGE(Monthly_Data!I31:I42)</f>
        <v>0</v>
      </c>
      <c r="J17" s="42">
        <f>AVERAGE(Monthly_Data!J31:J42)</f>
        <v>0.3846024331562326</v>
      </c>
      <c r="K17" s="42">
        <f>AVERAGE(Monthly_Data!K31:K42)</f>
        <v>0</v>
      </c>
      <c r="L17" s="42">
        <f>AVERAGE(Monthly_Data!L31:L42)</f>
        <v>0.41878942037861155</v>
      </c>
      <c r="M17" s="42">
        <f>AVERAGE(Monthly_Data!M31:M42)</f>
        <v>98.21808793711504</v>
      </c>
      <c r="N17" s="6"/>
      <c r="O17" s="6"/>
      <c r="P17" s="6"/>
      <c r="Q17" s="3"/>
    </row>
    <row r="18" spans="1:17" ht="18">
      <c r="A18" s="72">
        <v>2009</v>
      </c>
      <c r="B18" s="42">
        <f>AVERAGE(Monthly_Data!B43:B54)</f>
        <v>59.97919282541332</v>
      </c>
      <c r="C18" s="42">
        <f>AVERAGE(Monthly_Data!C43:C54)</f>
        <v>14.092678194438292</v>
      </c>
      <c r="D18" s="42">
        <f>AVERAGE(Monthly_Data!D43:D54)</f>
        <v>88.48038164615042</v>
      </c>
      <c r="E18" s="42">
        <f>AVERAGE(Monthly_Data!E43:E54)</f>
        <v>1.4958211290360885</v>
      </c>
      <c r="F18" s="42">
        <f>AVERAGE(Monthly_Data!F43:F54)</f>
        <v>2.852502127932397</v>
      </c>
      <c r="G18" s="42">
        <f>AVERAGE(Monthly_Data!G43:G54)</f>
        <v>6.896406590611158</v>
      </c>
      <c r="H18" s="42">
        <f>AVERAGE(Monthly_Data!H43:H54)</f>
        <v>0</v>
      </c>
      <c r="I18" s="42">
        <f>AVERAGE(Monthly_Data!I43:I54)</f>
        <v>0</v>
      </c>
      <c r="J18" s="42">
        <f>AVERAGE(Monthly_Data!J43:J54)</f>
        <v>0.5198899747728606</v>
      </c>
      <c r="K18" s="42">
        <f>AVERAGE(Monthly_Data!K43:K54)</f>
        <v>0</v>
      </c>
      <c r="L18" s="42">
        <f>AVERAGE(Monthly_Data!L43:L54)</f>
        <v>0.5706782012858717</v>
      </c>
      <c r="M18" s="42">
        <f>AVERAGE(Monthly_Data!M43:M54)</f>
        <v>95.97120067097819</v>
      </c>
      <c r="N18" s="6"/>
      <c r="O18" s="6"/>
      <c r="P18" s="6"/>
      <c r="Q18" s="3"/>
    </row>
    <row r="19" spans="1:17" ht="18">
      <c r="A19" s="72">
        <v>2010</v>
      </c>
      <c r="B19" s="42">
        <f>AVERAGE(Monthly_Data!B55:B66)</f>
        <v>71.5141995668046</v>
      </c>
      <c r="C19" s="42">
        <f>AVERAGE(Monthly_Data!C55:C66)</f>
        <v>18.24036050289215</v>
      </c>
      <c r="D19" s="42">
        <f>AVERAGE(Monthly_Data!D55:D66)</f>
        <v>103.53570516756531</v>
      </c>
      <c r="E19" s="42">
        <f>AVERAGE(Monthly_Data!E55:E66)</f>
        <v>1.80196109940258</v>
      </c>
      <c r="F19" s="42">
        <f>AVERAGE(Monthly_Data!F55:F66)</f>
        <v>2.575875318783883</v>
      </c>
      <c r="G19" s="42">
        <f>AVERAGE(Monthly_Data!G55:G66)</f>
        <v>6.881545878909086</v>
      </c>
      <c r="H19" s="42">
        <f>AVERAGE(Monthly_Data!H55:H66)</f>
        <v>0</v>
      </c>
      <c r="I19" s="42">
        <f>AVERAGE(Monthly_Data!I55:I66)</f>
        <v>0</v>
      </c>
      <c r="J19" s="42">
        <f>AVERAGE(Monthly_Data!J55:J66)</f>
        <v>0.5272671924134448</v>
      </c>
      <c r="K19" s="42">
        <f>AVERAGE(Monthly_Data!K55:K66)</f>
        <v>0</v>
      </c>
      <c r="L19" s="42">
        <f>AVERAGE(Monthly_Data!L55:L66)</f>
        <v>0.6074659309537532</v>
      </c>
      <c r="M19" s="42">
        <f>AVERAGE(Monthly_Data!M55:M66)</f>
        <v>110.63792889907245</v>
      </c>
      <c r="N19" s="6"/>
      <c r="O19" s="6"/>
      <c r="P19" s="6"/>
      <c r="Q19" s="3"/>
    </row>
    <row r="20" spans="1:17" ht="18">
      <c r="A20" s="72">
        <v>2011</v>
      </c>
      <c r="B20" s="42">
        <f>AVERAGE(Monthly_Data!B67:B78)</f>
        <v>75.49167686683131</v>
      </c>
      <c r="C20" s="42">
        <f>AVERAGE(Monthly_Data!C67:C78)</f>
        <v>20.367784768228564</v>
      </c>
      <c r="D20" s="42">
        <f>AVERAGE(Monthly_Data!D67:D78)</f>
        <v>110.21851086713832</v>
      </c>
      <c r="E20" s="42">
        <f>AVERAGE(Monthly_Data!E67:E78)</f>
        <v>2.01873226503889</v>
      </c>
      <c r="F20" s="42">
        <f>AVERAGE(Monthly_Data!F67:F78)</f>
        <v>4.167845256928721</v>
      </c>
      <c r="G20" s="42">
        <f>AVERAGE(Monthly_Data!G67:G78)</f>
        <v>9.128006592939387</v>
      </c>
      <c r="H20" s="42">
        <f>AVERAGE(Monthly_Data!H67:H78)</f>
        <v>0</v>
      </c>
      <c r="I20" s="42">
        <f>AVERAGE(Monthly_Data!I67:I78)</f>
        <v>0</v>
      </c>
      <c r="J20" s="42">
        <f>AVERAGE(Monthly_Data!J67:J78)</f>
        <v>0.6805114762467229</v>
      </c>
      <c r="K20" s="42">
        <f>AVERAGE(Monthly_Data!K67:K78)</f>
        <v>0.018963215397443983</v>
      </c>
      <c r="L20" s="42">
        <f>AVERAGE(Monthly_Data!L67:L78)</f>
        <v>0.7793123746534931</v>
      </c>
      <c r="M20" s="42">
        <f>AVERAGE(Monthly_Data!M67:M78)</f>
        <v>120.14044944162553</v>
      </c>
      <c r="N20" s="6"/>
      <c r="O20" s="6"/>
      <c r="P20" s="6"/>
      <c r="Q20" s="3"/>
    </row>
    <row r="21" spans="1:17" ht="18">
      <c r="A21" s="72">
        <v>2012</v>
      </c>
      <c r="B21" s="42">
        <f>AVERAGE(Monthly_Data!B79:B90)</f>
        <v>74.08385789992481</v>
      </c>
      <c r="C21" s="42">
        <f>AVERAGE(Monthly_Data!C79:C90)</f>
        <v>22.81001288799324</v>
      </c>
      <c r="D21" s="42">
        <f>AVERAGE(Monthly_Data!D79:D90)</f>
        <v>115.12694814545574</v>
      </c>
      <c r="E21" s="42">
        <f>AVERAGE(Monthly_Data!E79:E90)</f>
        <v>2.26315331968711</v>
      </c>
      <c r="F21" s="42">
        <f>AVERAGE(Monthly_Data!F79:F90)</f>
        <v>4.592886931678939</v>
      </c>
      <c r="G21" s="42">
        <f>AVERAGE(Monthly_Data!G79:G90)</f>
        <v>10.213296207275123</v>
      </c>
      <c r="H21" s="42">
        <f>AVERAGE(Monthly_Data!H79:H90)</f>
        <v>0</v>
      </c>
      <c r="I21" s="42">
        <f>AVERAGE(Monthly_Data!I79:I90)</f>
        <v>0</v>
      </c>
      <c r="J21" s="42">
        <f>AVERAGE(Monthly_Data!J79:J90)</f>
        <v>0.2783114195117938</v>
      </c>
      <c r="K21" s="42">
        <f>AVERAGE(Monthly_Data!K79:K90)</f>
        <v>0</v>
      </c>
      <c r="L21" s="42">
        <f>AVERAGE(Monthly_Data!L79:L90)</f>
        <v>0.3089159990859281</v>
      </c>
      <c r="M21" s="42">
        <f>AVERAGE(Monthly_Data!M79:M90)</f>
        <v>125.61123254672297</v>
      </c>
      <c r="N21" s="6"/>
      <c r="O21" s="6"/>
      <c r="P21" s="6"/>
      <c r="Q21" s="3"/>
    </row>
    <row r="22" spans="1:17" ht="18">
      <c r="A22" s="72">
        <v>2013</v>
      </c>
      <c r="B22" s="42">
        <f>AVERAGE(Monthly_Data!B91:B102)</f>
        <v>77.16701513455301</v>
      </c>
      <c r="C22" s="42">
        <f>AVERAGE(Monthly_Data!C91:C102)</f>
        <v>25.421235789970936</v>
      </c>
      <c r="D22" s="42">
        <f>AVERAGE(Monthly_Data!D91:D102)</f>
        <v>121.53034359104375</v>
      </c>
      <c r="E22" s="42">
        <f>AVERAGE(Monthly_Data!E91:E102)</f>
        <v>2.3788692262155764</v>
      </c>
      <c r="F22" s="42">
        <f>AVERAGE(Monthly_Data!F91:F102)</f>
        <v>6.590918686712151</v>
      </c>
      <c r="G22" s="42">
        <f>AVERAGE(Monthly_Data!G91:G102)</f>
        <v>11.160504383856813</v>
      </c>
      <c r="H22" s="42"/>
      <c r="I22" s="42"/>
      <c r="J22" s="42">
        <f>AVERAGE(Monthly_Data!J91:J102)</f>
        <v>0.3754924041549483</v>
      </c>
      <c r="K22" s="42">
        <f>AVERAGE(Monthly_Data!K91:K102)</f>
        <v>0</v>
      </c>
      <c r="L22" s="42">
        <f>AVERAGE(Monthly_Data!L91:L102)</f>
        <v>0.3573527549666782</v>
      </c>
      <c r="M22" s="42">
        <f>AVERAGE(Monthly_Data!M91:M102)</f>
        <v>130.9806110435875</v>
      </c>
      <c r="N22" s="6"/>
      <c r="O22" s="6"/>
      <c r="P22" s="6"/>
      <c r="Q22" s="3"/>
    </row>
    <row r="23" spans="1:17" ht="18">
      <c r="A23" s="72">
        <v>2014</v>
      </c>
      <c r="B23" s="42">
        <f>AVERAGE(Monthly_Data!B103:B114)</f>
        <v>80.21837751706191</v>
      </c>
      <c r="C23" s="42">
        <f>AVERAGE(Monthly_Data!C103:C114)</f>
        <v>21.20995276534487</v>
      </c>
      <c r="D23" s="42">
        <f>AVERAGE(Monthly_Data!D103:D114)</f>
        <v>116.41794425320558</v>
      </c>
      <c r="E23" s="42">
        <f>AVERAGE(Monthly_Data!E103:E114)</f>
        <v>2.610078243719243</v>
      </c>
      <c r="F23" s="42">
        <f>AVERAGE(Monthly_Data!F103:F114)</f>
        <v>7.807200970392238</v>
      </c>
      <c r="G23" s="42">
        <f>AVERAGE(Monthly_Data!G103:G114)</f>
        <v>14.051993629112744</v>
      </c>
      <c r="H23" s="42"/>
      <c r="I23" s="42"/>
      <c r="J23" s="42">
        <f>AVERAGE(Monthly_Data!J103:J114)</f>
        <v>0.3524188838111</v>
      </c>
      <c r="K23" s="42">
        <f>AVERAGE(Monthly_Data!K103:K114)</f>
        <v>0</v>
      </c>
      <c r="L23" s="42">
        <f>AVERAGE(Monthly_Data!L103:L114)</f>
        <v>0.39455537393272794</v>
      </c>
      <c r="M23" s="42">
        <f>AVERAGE(Monthly_Data!M103:M114)</f>
        <v>130.86449325625105</v>
      </c>
      <c r="N23" s="6"/>
      <c r="O23" s="6"/>
      <c r="P23" s="6"/>
      <c r="Q23" s="3"/>
    </row>
    <row r="24" spans="1:17" ht="18">
      <c r="A24" s="72">
        <v>2015</v>
      </c>
      <c r="B24" s="42">
        <f>AVERAGE(Monthly_Data!B115:B126)</f>
        <v>74.7922831796728</v>
      </c>
      <c r="C24" s="42">
        <f>AVERAGE(Monthly_Data!C115:C126)</f>
        <v>22.641707277627294</v>
      </c>
      <c r="D24" s="42">
        <f>AVERAGE(Monthly_Data!D115:D126)</f>
        <v>119.88634817463087</v>
      </c>
      <c r="E24" s="42">
        <f>AVERAGE(Monthly_Data!E115:E126)</f>
        <v>2.2356545962782026</v>
      </c>
      <c r="F24" s="42">
        <f>AVERAGE(Monthly_Data!F115:F126)</f>
        <v>7.90032229275178</v>
      </c>
      <c r="G24" s="42">
        <f>AVERAGE(Monthly_Data!G115:G126)</f>
        <v>12.912610860175569</v>
      </c>
      <c r="H24" s="42"/>
      <c r="I24" s="42"/>
      <c r="J24" s="42">
        <f>AVERAGE(Monthly_Data!J115:J126)</f>
        <v>0.6658072070768258</v>
      </c>
      <c r="K24" s="42">
        <f>AVERAGE(Monthly_Data!K115:K126)</f>
        <v>0.008917836430149333</v>
      </c>
      <c r="L24" s="42">
        <f>AVERAGE(Monthly_Data!L115:L126)</f>
        <v>0.6867188159784569</v>
      </c>
      <c r="M24" s="42">
        <f>AVERAGE(Monthly_Data!M115:M126)</f>
        <v>133.48567785078487</v>
      </c>
      <c r="N24" s="6"/>
      <c r="O24" s="6"/>
      <c r="P24" s="6"/>
      <c r="Q24" s="3"/>
    </row>
    <row r="25" spans="1:17" ht="18">
      <c r="A25" s="102">
        <v>2016</v>
      </c>
      <c r="B25" s="96">
        <v>75.45673244056452</v>
      </c>
      <c r="C25" s="96">
        <v>23.482900588845606</v>
      </c>
      <c r="D25" s="96">
        <v>123.33852546084252</v>
      </c>
      <c r="E25" s="96">
        <v>2.314594546342613</v>
      </c>
      <c r="F25" s="96">
        <v>8.196732296381516</v>
      </c>
      <c r="G25" s="96">
        <v>12.566847843008409</v>
      </c>
      <c r="H25" s="96"/>
      <c r="I25" s="96"/>
      <c r="J25" s="96">
        <v>0.518692544319541</v>
      </c>
      <c r="K25" s="96">
        <v>0.0214028074323584</v>
      </c>
      <c r="L25" s="96">
        <v>0.550324786662803</v>
      </c>
      <c r="M25" s="96">
        <v>136.45569809051375</v>
      </c>
      <c r="N25" s="6"/>
      <c r="O25" s="6"/>
      <c r="P25" s="6"/>
      <c r="Q25" s="3"/>
    </row>
    <row r="26" spans="1:17" ht="18">
      <c r="A26" s="102">
        <v>2017</v>
      </c>
      <c r="B26" s="96">
        <v>84.46034381321635</v>
      </c>
      <c r="C26" s="96">
        <v>21.600713202632054</v>
      </c>
      <c r="D26" s="96">
        <v>128.01061467389897</v>
      </c>
      <c r="E26" s="96">
        <v>2.8841733381399934</v>
      </c>
      <c r="F26" s="96">
        <v>6.273414463736575</v>
      </c>
      <c r="G26" s="96">
        <v>10.270164346584842</v>
      </c>
      <c r="H26" s="96"/>
      <c r="I26" s="96"/>
      <c r="J26" s="96">
        <v>0.23270805888981108</v>
      </c>
      <c r="K26" s="96">
        <v>0</v>
      </c>
      <c r="L26" s="96">
        <v>0.20840010462678762</v>
      </c>
      <c r="M26" s="96">
        <v>138.48917912511067</v>
      </c>
      <c r="N26" s="6"/>
      <c r="O26" s="6"/>
      <c r="P26" s="6"/>
      <c r="Q26" s="3"/>
    </row>
    <row r="27" spans="1:17" ht="18">
      <c r="A27" s="72">
        <v>2018</v>
      </c>
      <c r="B27" s="42">
        <v>88.90162286096508</v>
      </c>
      <c r="C27" s="46">
        <v>19.232324923624592</v>
      </c>
      <c r="D27" s="46">
        <v>127.62973452779407</v>
      </c>
      <c r="E27" s="49">
        <v>2.438603002506916</v>
      </c>
      <c r="F27" s="42">
        <v>7.182063078251548</v>
      </c>
      <c r="G27" s="48">
        <v>11.235019094604944</v>
      </c>
      <c r="H27" s="42"/>
      <c r="I27" s="42"/>
      <c r="J27" s="52">
        <v>0.17618912868208012</v>
      </c>
      <c r="K27" s="42">
        <v>0</v>
      </c>
      <c r="L27" s="42">
        <v>0.21543685482354172</v>
      </c>
      <c r="M27" s="42">
        <v>139.08019047722254</v>
      </c>
      <c r="N27" s="6"/>
      <c r="O27" s="6"/>
      <c r="P27" s="6"/>
      <c r="Q27" s="3"/>
    </row>
    <row r="28" spans="1:17" ht="18">
      <c r="A28" s="102">
        <v>2019</v>
      </c>
      <c r="B28" s="42">
        <v>90.60580893568753</v>
      </c>
      <c r="C28" s="46">
        <v>18.28707650881121</v>
      </c>
      <c r="D28" s="46">
        <v>126.37837849785974</v>
      </c>
      <c r="E28" s="49">
        <v>2.990510659606215</v>
      </c>
      <c r="F28" s="42">
        <v>7.137086700212845</v>
      </c>
      <c r="G28" s="48">
        <v>11.612774278421291</v>
      </c>
      <c r="H28" s="42"/>
      <c r="I28" s="42"/>
      <c r="J28" s="52">
        <v>0.2612321054175363</v>
      </c>
      <c r="K28" s="42">
        <v>0</v>
      </c>
      <c r="L28" s="42">
        <v>0.30186699589051424</v>
      </c>
      <c r="M28" s="42">
        <v>138.29301977217156</v>
      </c>
      <c r="N28" s="6"/>
      <c r="O28" s="6"/>
      <c r="P28" s="6"/>
      <c r="Q28" s="3"/>
    </row>
    <row r="29" spans="1:17" ht="18">
      <c r="A29" s="72">
        <v>2020</v>
      </c>
      <c r="B29" s="42">
        <v>95.38648111279231</v>
      </c>
      <c r="C29" s="46">
        <v>20.119485997042297</v>
      </c>
      <c r="D29" s="46">
        <v>142.35346353944058</v>
      </c>
      <c r="E29" s="49">
        <v>3.2349425749410337</v>
      </c>
      <c r="F29" s="42">
        <v>7.907285723867634</v>
      </c>
      <c r="G29" s="48">
        <v>12.511735552120124</v>
      </c>
      <c r="H29" s="42"/>
      <c r="I29" s="42"/>
      <c r="J29" s="52">
        <v>0.14259404051004596</v>
      </c>
      <c r="K29" s="42">
        <v>0</v>
      </c>
      <c r="L29" s="42">
        <v>0.20603938301952804</v>
      </c>
      <c r="M29" s="42">
        <v>155.0712384745802</v>
      </c>
      <c r="N29" s="6"/>
      <c r="O29" s="6"/>
      <c r="P29" s="6"/>
      <c r="Q29" s="3"/>
    </row>
    <row r="30" spans="1:17" ht="18">
      <c r="A30" s="102">
        <v>2021</v>
      </c>
      <c r="B30" s="42">
        <v>100.98914318777749</v>
      </c>
      <c r="C30" s="46">
        <v>12.582554997832203</v>
      </c>
      <c r="D30" s="46">
        <v>137.7811449376551</v>
      </c>
      <c r="E30" s="49">
        <v>3.926591410700462</v>
      </c>
      <c r="F30" s="42">
        <v>8.392061078792658</v>
      </c>
      <c r="G30" s="48">
        <v>14.627117256852268</v>
      </c>
      <c r="H30" s="42"/>
      <c r="I30" s="42"/>
      <c r="J30" s="52">
        <v>0.06473222105519165</v>
      </c>
      <c r="K30" s="42">
        <v>0</v>
      </c>
      <c r="L30" s="42">
        <v>0.14733834491539893</v>
      </c>
      <c r="M30" s="42">
        <v>152.55560053942276</v>
      </c>
      <c r="N30" s="6"/>
      <c r="O30" s="6"/>
      <c r="P30" s="6"/>
      <c r="Q30" s="3"/>
    </row>
    <row r="31" spans="1:17" ht="18">
      <c r="A31" s="72">
        <v>2022</v>
      </c>
      <c r="B31" s="42">
        <v>102.19606915867955</v>
      </c>
      <c r="C31" s="46">
        <v>19.17807725394829</v>
      </c>
      <c r="D31" s="46">
        <v>160.2674425233878</v>
      </c>
      <c r="E31" s="49">
        <v>4.544761983440915</v>
      </c>
      <c r="F31" s="42">
        <v>9.634676781313956</v>
      </c>
      <c r="G31" s="53">
        <v>15.513002755191001</v>
      </c>
      <c r="H31" s="42"/>
      <c r="I31" s="42"/>
      <c r="J31" s="52">
        <v>0.04171827809717931</v>
      </c>
      <c r="K31" s="42">
        <v>0</v>
      </c>
      <c r="L31" s="42">
        <v>0.10965126040527313</v>
      </c>
      <c r="M31" s="42">
        <v>175.89009653898407</v>
      </c>
      <c r="N31" s="6"/>
      <c r="O31" s="6"/>
      <c r="P31" s="6"/>
      <c r="Q31" s="3"/>
    </row>
    <row r="32" spans="1:17" ht="18">
      <c r="A32" s="102">
        <v>2023</v>
      </c>
      <c r="B32" s="42">
        <v>105.7278729320472</v>
      </c>
      <c r="C32" s="46">
        <v>13.55060515547141</v>
      </c>
      <c r="D32" s="46">
        <v>154.7815127530223</v>
      </c>
      <c r="E32" s="49">
        <v>4.154179390462597</v>
      </c>
      <c r="F32" s="42">
        <v>9.782988499647738</v>
      </c>
      <c r="G32" s="53">
        <v>15.776613988192837</v>
      </c>
      <c r="H32" s="42"/>
      <c r="I32" s="42"/>
      <c r="J32" s="52">
        <v>0.024644746733809925</v>
      </c>
      <c r="K32" s="42">
        <v>0</v>
      </c>
      <c r="L32" s="42">
        <v>0.09489759656014674</v>
      </c>
      <c r="M32" s="42">
        <v>170.6530243377753</v>
      </c>
      <c r="N32" s="6"/>
      <c r="O32" s="6"/>
      <c r="P32" s="6"/>
      <c r="Q32" s="3"/>
    </row>
    <row r="33" spans="1:17" ht="18">
      <c r="A33" s="73"/>
      <c r="B33" s="42"/>
      <c r="C33" s="46"/>
      <c r="D33" s="46"/>
      <c r="E33" s="49"/>
      <c r="F33" s="42"/>
      <c r="G33" s="53"/>
      <c r="H33" s="42"/>
      <c r="I33" s="42"/>
      <c r="J33" s="52"/>
      <c r="K33" s="42"/>
      <c r="L33" s="42"/>
      <c r="M33" s="42"/>
      <c r="N33" s="6"/>
      <c r="O33" s="6"/>
      <c r="P33" s="6"/>
      <c r="Q33" s="3"/>
    </row>
    <row r="34" spans="1:17" ht="18">
      <c r="A34" s="73"/>
      <c r="B34" s="42"/>
      <c r="C34" s="46"/>
      <c r="D34" s="46"/>
      <c r="E34" s="49"/>
      <c r="F34" s="42"/>
      <c r="G34" s="53"/>
      <c r="H34" s="42"/>
      <c r="I34" s="42"/>
      <c r="J34" s="52"/>
      <c r="K34" s="42"/>
      <c r="L34" s="42"/>
      <c r="M34" s="42"/>
      <c r="N34" s="6"/>
      <c r="O34" s="6"/>
      <c r="P34" s="6"/>
      <c r="Q34" s="3"/>
    </row>
    <row r="35" spans="1:17" ht="18">
      <c r="A35" s="73"/>
      <c r="B35" s="42"/>
      <c r="C35" s="46"/>
      <c r="D35" s="46"/>
      <c r="E35" s="49"/>
      <c r="F35" s="42"/>
      <c r="G35" s="53"/>
      <c r="H35" s="42"/>
      <c r="I35" s="42"/>
      <c r="J35" s="52"/>
      <c r="K35" s="42"/>
      <c r="L35" s="42"/>
      <c r="M35" s="42"/>
      <c r="N35" s="6"/>
      <c r="O35" s="6"/>
      <c r="P35" s="6"/>
      <c r="Q35" s="3"/>
    </row>
    <row r="36" spans="1:17" ht="18">
      <c r="A36" s="73"/>
      <c r="B36" s="42"/>
      <c r="C36" s="46"/>
      <c r="D36" s="46"/>
      <c r="E36" s="49"/>
      <c r="F36" s="42"/>
      <c r="G36" s="53"/>
      <c r="H36" s="42"/>
      <c r="I36" s="42"/>
      <c r="J36" s="52"/>
      <c r="K36" s="42"/>
      <c r="L36" s="42"/>
      <c r="M36" s="42"/>
      <c r="N36" s="6"/>
      <c r="O36" s="6"/>
      <c r="P36" s="6"/>
      <c r="Q36" s="3"/>
    </row>
    <row r="37" spans="1:17" ht="18">
      <c r="A37" s="73"/>
      <c r="B37" s="42"/>
      <c r="C37" s="46"/>
      <c r="D37" s="46"/>
      <c r="E37" s="49"/>
      <c r="F37" s="42"/>
      <c r="G37" s="53"/>
      <c r="H37" s="42"/>
      <c r="I37" s="42"/>
      <c r="J37" s="52"/>
      <c r="K37" s="42"/>
      <c r="L37" s="42"/>
      <c r="M37" s="42"/>
      <c r="N37" s="6"/>
      <c r="O37" s="6"/>
      <c r="P37" s="6"/>
      <c r="Q37" s="3"/>
    </row>
    <row r="38" spans="1:17" ht="18">
      <c r="A38" s="73"/>
      <c r="B38" s="42"/>
      <c r="C38" s="46"/>
      <c r="D38" s="46"/>
      <c r="E38" s="49"/>
      <c r="F38" s="42"/>
      <c r="G38" s="53"/>
      <c r="H38" s="42"/>
      <c r="I38" s="42"/>
      <c r="J38" s="52"/>
      <c r="K38" s="42"/>
      <c r="L38" s="42"/>
      <c r="M38" s="42"/>
      <c r="N38" s="6"/>
      <c r="O38" s="6"/>
      <c r="P38" s="6"/>
      <c r="Q38" s="3"/>
    </row>
    <row r="39" spans="1:17" ht="18">
      <c r="A39" s="73"/>
      <c r="B39" s="42"/>
      <c r="C39" s="46"/>
      <c r="D39" s="46"/>
      <c r="E39" s="49"/>
      <c r="F39" s="42"/>
      <c r="G39" s="53"/>
      <c r="H39" s="42"/>
      <c r="I39" s="42"/>
      <c r="J39" s="52"/>
      <c r="K39" s="42"/>
      <c r="L39" s="42"/>
      <c r="M39" s="42"/>
      <c r="N39" s="6"/>
      <c r="O39" s="6"/>
      <c r="P39" s="6"/>
      <c r="Q39" s="3"/>
    </row>
    <row r="40" spans="1:17" ht="18">
      <c r="A40" s="73"/>
      <c r="B40" s="42"/>
      <c r="C40" s="46"/>
      <c r="D40" s="46"/>
      <c r="E40" s="49"/>
      <c r="F40" s="42"/>
      <c r="G40" s="53"/>
      <c r="H40" s="42"/>
      <c r="I40" s="42"/>
      <c r="J40" s="52"/>
      <c r="K40" s="42"/>
      <c r="L40" s="42"/>
      <c r="M40" s="42"/>
      <c r="N40" s="6"/>
      <c r="O40" s="6"/>
      <c r="P40" s="6"/>
      <c r="Q40" s="3"/>
    </row>
    <row r="41" spans="1:17" ht="18">
      <c r="A41" s="73"/>
      <c r="B41" s="42"/>
      <c r="C41" s="46"/>
      <c r="D41" s="46"/>
      <c r="E41" s="49"/>
      <c r="F41" s="42"/>
      <c r="G41" s="53"/>
      <c r="H41" s="42"/>
      <c r="I41" s="42"/>
      <c r="J41" s="52"/>
      <c r="K41" s="42"/>
      <c r="L41" s="42"/>
      <c r="M41" s="42"/>
      <c r="N41" s="6"/>
      <c r="O41" s="6"/>
      <c r="P41" s="6"/>
      <c r="Q41" s="3"/>
    </row>
    <row r="42" spans="1:17" ht="18">
      <c r="A42" s="73"/>
      <c r="B42" s="42"/>
      <c r="C42" s="46"/>
      <c r="D42" s="46"/>
      <c r="E42" s="49"/>
      <c r="F42" s="42"/>
      <c r="G42" s="46"/>
      <c r="H42" s="42"/>
      <c r="I42" s="42"/>
      <c r="J42" s="52"/>
      <c r="K42" s="42"/>
      <c r="L42" s="42"/>
      <c r="M42" s="42"/>
      <c r="N42" s="6"/>
      <c r="O42" s="6"/>
      <c r="P42" s="6"/>
      <c r="Q42" s="3"/>
    </row>
    <row r="43" spans="1:17" ht="18">
      <c r="A43" s="73"/>
      <c r="B43" s="42"/>
      <c r="C43" s="46"/>
      <c r="D43" s="46"/>
      <c r="E43" s="49"/>
      <c r="F43" s="42"/>
      <c r="G43" s="46"/>
      <c r="H43" s="42"/>
      <c r="I43" s="42"/>
      <c r="J43" s="52"/>
      <c r="K43" s="42"/>
      <c r="L43" s="42"/>
      <c r="M43" s="42"/>
      <c r="N43" s="6"/>
      <c r="O43" s="6"/>
      <c r="P43" s="6"/>
      <c r="Q43" s="3"/>
    </row>
    <row r="44" spans="1:17" ht="18">
      <c r="A44" s="73"/>
      <c r="B44" s="42"/>
      <c r="C44" s="46"/>
      <c r="D44" s="46"/>
      <c r="E44" s="49"/>
      <c r="F44" s="42"/>
      <c r="G44" s="46"/>
      <c r="H44" s="42"/>
      <c r="I44" s="42"/>
      <c r="J44" s="52"/>
      <c r="K44" s="42"/>
      <c r="L44" s="42"/>
      <c r="M44" s="42"/>
      <c r="N44" s="6"/>
      <c r="O44" s="6"/>
      <c r="P44" s="6"/>
      <c r="Q44" s="3"/>
    </row>
    <row r="45" spans="1:17" ht="18">
      <c r="A45" s="73"/>
      <c r="B45" s="42"/>
      <c r="C45" s="46"/>
      <c r="D45" s="46"/>
      <c r="E45" s="49"/>
      <c r="F45" s="42"/>
      <c r="G45" s="46"/>
      <c r="H45" s="42"/>
      <c r="I45" s="42"/>
      <c r="J45" s="52"/>
      <c r="K45" s="42"/>
      <c r="L45" s="42"/>
      <c r="M45" s="42"/>
      <c r="N45" s="6"/>
      <c r="O45" s="6"/>
      <c r="P45" s="6"/>
      <c r="Q45" s="3"/>
    </row>
    <row r="46" spans="1:17" ht="18">
      <c r="A46" s="73"/>
      <c r="B46" s="42"/>
      <c r="C46" s="46"/>
      <c r="D46" s="46"/>
      <c r="E46" s="49"/>
      <c r="F46" s="42"/>
      <c r="G46" s="46"/>
      <c r="H46" s="42"/>
      <c r="I46" s="42"/>
      <c r="J46" s="52"/>
      <c r="K46" s="42"/>
      <c r="L46" s="42"/>
      <c r="M46" s="42"/>
      <c r="N46" s="6"/>
      <c r="O46" s="6"/>
      <c r="P46" s="6"/>
      <c r="Q46" s="3"/>
    </row>
    <row r="47" spans="1:17" ht="18">
      <c r="A47" s="73"/>
      <c r="B47" s="42"/>
      <c r="C47" s="46"/>
      <c r="D47" s="46"/>
      <c r="E47" s="49"/>
      <c r="F47" s="42"/>
      <c r="G47" s="46"/>
      <c r="H47" s="42"/>
      <c r="I47" s="42"/>
      <c r="J47" s="52"/>
      <c r="K47" s="42"/>
      <c r="L47" s="42"/>
      <c r="M47" s="42"/>
      <c r="N47" s="6"/>
      <c r="O47" s="6"/>
      <c r="P47" s="6"/>
      <c r="Q47" s="3"/>
    </row>
    <row r="48" spans="1:17" ht="18">
      <c r="A48" s="73"/>
      <c r="B48" s="42"/>
      <c r="C48" s="46"/>
      <c r="D48" s="46"/>
      <c r="E48" s="49"/>
      <c r="F48" s="42"/>
      <c r="G48" s="46"/>
      <c r="H48" s="42"/>
      <c r="I48" s="42"/>
      <c r="J48" s="52"/>
      <c r="K48" s="42"/>
      <c r="L48" s="42"/>
      <c r="M48" s="42"/>
      <c r="N48" s="6"/>
      <c r="O48" s="6"/>
      <c r="P48" s="6"/>
      <c r="Q48" s="3"/>
    </row>
    <row r="49" spans="1:17" ht="18">
      <c r="A49" s="73"/>
      <c r="B49" s="42"/>
      <c r="C49" s="46"/>
      <c r="D49" s="46"/>
      <c r="E49" s="49"/>
      <c r="F49" s="42"/>
      <c r="G49" s="46"/>
      <c r="H49" s="42"/>
      <c r="I49" s="42"/>
      <c r="J49" s="52"/>
      <c r="K49" s="42"/>
      <c r="L49" s="42"/>
      <c r="M49" s="42"/>
      <c r="N49" s="6"/>
      <c r="O49" s="6"/>
      <c r="P49" s="6"/>
      <c r="Q49" s="3"/>
    </row>
    <row r="50" spans="1:17" ht="18">
      <c r="A50" s="73"/>
      <c r="B50" s="42"/>
      <c r="C50" s="46"/>
      <c r="D50" s="46"/>
      <c r="E50" s="49"/>
      <c r="F50" s="42"/>
      <c r="G50" s="46"/>
      <c r="H50" s="42"/>
      <c r="I50" s="42"/>
      <c r="J50" s="52"/>
      <c r="K50" s="42"/>
      <c r="L50" s="42"/>
      <c r="M50" s="42"/>
      <c r="N50" s="6"/>
      <c r="O50" s="6"/>
      <c r="P50" s="6"/>
      <c r="Q50" s="3"/>
    </row>
    <row r="51" spans="1:17" ht="18">
      <c r="A51" s="73"/>
      <c r="B51" s="42"/>
      <c r="C51" s="46"/>
      <c r="D51" s="46"/>
      <c r="E51" s="49"/>
      <c r="F51" s="42"/>
      <c r="G51" s="46"/>
      <c r="H51" s="42"/>
      <c r="I51" s="42"/>
      <c r="J51" s="52"/>
      <c r="K51" s="42"/>
      <c r="L51" s="42"/>
      <c r="M51" s="42"/>
      <c r="N51" s="6"/>
      <c r="O51" s="6"/>
      <c r="P51" s="6"/>
      <c r="Q51" s="3"/>
    </row>
    <row r="52" spans="1:17" ht="18">
      <c r="A52" s="73"/>
      <c r="B52" s="42"/>
      <c r="C52" s="46"/>
      <c r="D52" s="46"/>
      <c r="E52" s="49"/>
      <c r="F52" s="42"/>
      <c r="G52" s="46"/>
      <c r="H52" s="42"/>
      <c r="I52" s="42"/>
      <c r="J52" s="52"/>
      <c r="K52" s="42"/>
      <c r="L52" s="42"/>
      <c r="M52" s="42"/>
      <c r="O52" s="6"/>
      <c r="P52" s="6"/>
      <c r="Q52" s="3"/>
    </row>
    <row r="53" spans="1:17" ht="18">
      <c r="A53" s="73"/>
      <c r="B53" s="54"/>
      <c r="C53" s="55"/>
      <c r="D53" s="46"/>
      <c r="E53" s="49"/>
      <c r="F53" s="42"/>
      <c r="G53" s="46"/>
      <c r="H53" s="42"/>
      <c r="I53" s="42"/>
      <c r="J53" s="52"/>
      <c r="K53" s="42"/>
      <c r="L53" s="42"/>
      <c r="M53" s="42"/>
      <c r="O53" s="6"/>
      <c r="P53" s="6"/>
      <c r="Q53" s="3"/>
    </row>
    <row r="54" spans="1:17" ht="18">
      <c r="A54" s="73"/>
      <c r="B54" s="46"/>
      <c r="C54" s="54"/>
      <c r="D54" s="54"/>
      <c r="E54" s="49"/>
      <c r="F54" s="42"/>
      <c r="G54" s="46"/>
      <c r="H54" s="42"/>
      <c r="I54" s="42"/>
      <c r="J54" s="52"/>
      <c r="K54" s="42"/>
      <c r="L54" s="42"/>
      <c r="M54" s="42"/>
      <c r="N54" s="18"/>
      <c r="O54" s="18"/>
      <c r="Q54" s="19"/>
    </row>
    <row r="55" spans="1:17" ht="18">
      <c r="A55" s="73"/>
      <c r="B55" s="54"/>
      <c r="C55" s="55"/>
      <c r="D55" s="42"/>
      <c r="E55" s="49"/>
      <c r="F55" s="42"/>
      <c r="G55" s="42"/>
      <c r="H55" s="42"/>
      <c r="I55" s="42"/>
      <c r="J55" s="52"/>
      <c r="K55" s="42"/>
      <c r="L55" s="42"/>
      <c r="M55" s="42"/>
      <c r="N55" s="18"/>
      <c r="O55" s="18"/>
      <c r="Q55" s="19"/>
    </row>
    <row r="56" spans="1:17" ht="18">
      <c r="A56" s="73"/>
      <c r="B56" s="54"/>
      <c r="C56" s="55"/>
      <c r="D56" s="42"/>
      <c r="E56" s="49"/>
      <c r="F56" s="42"/>
      <c r="G56" s="42"/>
      <c r="H56" s="42"/>
      <c r="I56" s="42"/>
      <c r="J56" s="52"/>
      <c r="K56" s="42"/>
      <c r="L56" s="42"/>
      <c r="M56" s="42"/>
      <c r="N56" s="18"/>
      <c r="O56" s="18"/>
      <c r="Q56" s="19"/>
    </row>
    <row r="57" spans="1:17" ht="18">
      <c r="A57" s="73"/>
      <c r="B57" s="54"/>
      <c r="C57" s="55"/>
      <c r="D57" s="42"/>
      <c r="E57" s="56"/>
      <c r="F57" s="45"/>
      <c r="G57" s="42"/>
      <c r="H57" s="42"/>
      <c r="I57" s="42"/>
      <c r="J57" s="56"/>
      <c r="K57" s="42"/>
      <c r="L57" s="42"/>
      <c r="M57" s="42"/>
      <c r="N57" s="18"/>
      <c r="O57" s="18"/>
      <c r="Q57" s="19"/>
    </row>
    <row r="58" spans="1:17" ht="18">
      <c r="A58" s="73"/>
      <c r="B58" s="45"/>
      <c r="C58" s="54"/>
      <c r="D58" s="42"/>
      <c r="E58" s="56"/>
      <c r="F58" s="45"/>
      <c r="G58" s="42"/>
      <c r="H58" s="42"/>
      <c r="I58" s="42"/>
      <c r="J58" s="56"/>
      <c r="K58" s="42"/>
      <c r="L58" s="42"/>
      <c r="M58" s="42"/>
      <c r="N58" s="18"/>
      <c r="O58" s="18"/>
      <c r="Q58" s="19"/>
    </row>
    <row r="59" spans="1:17" ht="18">
      <c r="A59" s="73"/>
      <c r="B59" s="45"/>
      <c r="C59" s="54"/>
      <c r="D59" s="42"/>
      <c r="E59" s="56"/>
      <c r="F59" s="45"/>
      <c r="G59" s="42"/>
      <c r="H59" s="42"/>
      <c r="I59" s="42"/>
      <c r="J59" s="56"/>
      <c r="K59" s="42"/>
      <c r="L59" s="42"/>
      <c r="M59" s="42"/>
      <c r="N59" s="18"/>
      <c r="O59" s="18"/>
      <c r="Q59" s="19"/>
    </row>
    <row r="60" spans="1:17" ht="18">
      <c r="A60" s="73"/>
      <c r="B60" s="45"/>
      <c r="C60" s="54"/>
      <c r="D60" s="42"/>
      <c r="E60" s="56"/>
      <c r="F60" s="45"/>
      <c r="G60" s="42"/>
      <c r="H60" s="42"/>
      <c r="I60" s="42"/>
      <c r="J60" s="56"/>
      <c r="K60" s="42"/>
      <c r="L60" s="42"/>
      <c r="M60" s="42"/>
      <c r="N60" s="18"/>
      <c r="O60" s="18"/>
      <c r="Q60" s="19"/>
    </row>
    <row r="61" spans="1:17" ht="18">
      <c r="A61" s="73"/>
      <c r="B61" s="45"/>
      <c r="C61" s="54"/>
      <c r="D61" s="42"/>
      <c r="E61" s="56"/>
      <c r="F61" s="45"/>
      <c r="G61" s="42"/>
      <c r="H61" s="42"/>
      <c r="I61" s="42"/>
      <c r="J61" s="56"/>
      <c r="K61" s="42"/>
      <c r="L61" s="42"/>
      <c r="M61" s="42"/>
      <c r="N61" s="18"/>
      <c r="O61" s="18"/>
      <c r="Q61" s="19"/>
    </row>
    <row r="62" spans="1:17" ht="18">
      <c r="A62" s="73"/>
      <c r="B62" s="45"/>
      <c r="C62" s="54"/>
      <c r="D62" s="42"/>
      <c r="E62" s="56"/>
      <c r="F62" s="45"/>
      <c r="G62" s="42"/>
      <c r="H62" s="42"/>
      <c r="I62" s="42"/>
      <c r="J62" s="56"/>
      <c r="K62" s="42"/>
      <c r="L62" s="42"/>
      <c r="M62" s="42"/>
      <c r="N62" s="18"/>
      <c r="O62" s="18"/>
      <c r="Q62" s="19"/>
    </row>
    <row r="63" spans="1:17" ht="18">
      <c r="A63" s="73"/>
      <c r="B63" s="45"/>
      <c r="C63" s="54"/>
      <c r="D63" s="42"/>
      <c r="E63" s="54"/>
      <c r="F63" s="54"/>
      <c r="G63" s="42"/>
      <c r="H63" s="42"/>
      <c r="I63" s="42"/>
      <c r="J63" s="56"/>
      <c r="K63" s="42"/>
      <c r="L63" s="42"/>
      <c r="M63" s="42"/>
      <c r="N63" s="20"/>
      <c r="O63" s="18"/>
      <c r="Q63" s="19"/>
    </row>
    <row r="64" spans="1:17" ht="18">
      <c r="A64" s="73"/>
      <c r="B64" s="45"/>
      <c r="C64" s="54"/>
      <c r="D64" s="42"/>
      <c r="E64" s="54"/>
      <c r="F64" s="54"/>
      <c r="G64" s="42"/>
      <c r="H64" s="42"/>
      <c r="I64" s="42"/>
      <c r="J64" s="56"/>
      <c r="K64" s="42"/>
      <c r="L64" s="42"/>
      <c r="M64" s="42"/>
      <c r="N64" s="20"/>
      <c r="O64" s="18"/>
      <c r="Q64" s="19"/>
    </row>
    <row r="65" spans="1:17" s="16" customFormat="1" ht="18">
      <c r="A65" s="73"/>
      <c r="B65" s="45"/>
      <c r="C65" s="54"/>
      <c r="D65" s="42"/>
      <c r="E65" s="57"/>
      <c r="F65" s="57"/>
      <c r="G65" s="42"/>
      <c r="H65" s="44"/>
      <c r="I65" s="44"/>
      <c r="J65" s="58"/>
      <c r="K65" s="44"/>
      <c r="L65" s="42"/>
      <c r="M65" s="42"/>
      <c r="N65" s="14"/>
      <c r="O65" s="6"/>
      <c r="Q65" s="15"/>
    </row>
    <row r="66" spans="1:17" s="16" customFormat="1" ht="18">
      <c r="A66" s="73"/>
      <c r="B66" s="59"/>
      <c r="C66" s="59"/>
      <c r="D66" s="59"/>
      <c r="E66" s="57"/>
      <c r="F66" s="57"/>
      <c r="G66" s="57"/>
      <c r="H66" s="44"/>
      <c r="I66" s="44"/>
      <c r="J66" s="58"/>
      <c r="K66" s="44"/>
      <c r="L66" s="44"/>
      <c r="M66" s="44"/>
      <c r="N66" s="14"/>
      <c r="O66" s="14"/>
      <c r="P66" s="14"/>
      <c r="Q66" s="15"/>
    </row>
    <row r="67" spans="1:17" s="16" customFormat="1" ht="18">
      <c r="A67" s="73"/>
      <c r="B67" s="59"/>
      <c r="C67" s="59"/>
      <c r="D67" s="59"/>
      <c r="E67" s="57"/>
      <c r="F67" s="57"/>
      <c r="G67" s="57"/>
      <c r="H67" s="44"/>
      <c r="I67" s="44"/>
      <c r="J67" s="58"/>
      <c r="K67" s="44"/>
      <c r="L67" s="44"/>
      <c r="M67" s="44"/>
      <c r="N67" s="17"/>
      <c r="O67" s="14"/>
      <c r="P67" s="14"/>
      <c r="Q67" s="15"/>
    </row>
    <row r="68" spans="1:17" s="16" customFormat="1" ht="18">
      <c r="A68" s="73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14"/>
      <c r="O68" s="14"/>
      <c r="P68" s="14"/>
      <c r="Q68" s="15"/>
    </row>
    <row r="69" spans="1:17" s="16" customFormat="1" ht="18">
      <c r="A69" s="73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4"/>
      <c r="O69" s="14"/>
      <c r="P69" s="14"/>
      <c r="Q69" s="15"/>
    </row>
    <row r="70" spans="1:17" s="16" customFormat="1" ht="18">
      <c r="A70" s="73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4"/>
      <c r="O70" s="14"/>
      <c r="P70" s="14"/>
      <c r="Q70" s="15"/>
    </row>
    <row r="71" spans="1:17" s="16" customFormat="1" ht="18">
      <c r="A71" s="73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4"/>
      <c r="O71" s="14"/>
      <c r="P71" s="14"/>
      <c r="Q71" s="15"/>
    </row>
    <row r="72" spans="1:17" s="16" customFormat="1" ht="18">
      <c r="A72" s="73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4"/>
      <c r="O72" s="14"/>
      <c r="P72" s="14"/>
      <c r="Q72" s="15"/>
    </row>
    <row r="73" spans="1:17" s="16" customFormat="1" ht="18">
      <c r="A73" s="73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4"/>
      <c r="O73" s="14"/>
      <c r="P73" s="14"/>
      <c r="Q73" s="15"/>
    </row>
    <row r="74" spans="1:17" s="16" customFormat="1" ht="18">
      <c r="A74" s="73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4"/>
      <c r="O74" s="14"/>
      <c r="P74" s="14"/>
      <c r="Q74" s="15"/>
    </row>
    <row r="75" spans="1:17" s="16" customFormat="1" ht="18">
      <c r="A75" s="73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4"/>
      <c r="O75" s="14"/>
      <c r="P75" s="14"/>
      <c r="Q75" s="15"/>
    </row>
    <row r="76" spans="1:17" s="16" customFormat="1" ht="18">
      <c r="A76" s="73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4"/>
      <c r="O76" s="14"/>
      <c r="P76" s="14"/>
      <c r="Q76" s="15"/>
    </row>
    <row r="77" spans="1:17" s="16" customFormat="1" ht="18">
      <c r="A77" s="73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14"/>
      <c r="O77" s="14"/>
      <c r="P77" s="14"/>
      <c r="Q77" s="15"/>
    </row>
    <row r="78" spans="1:17" s="16" customFormat="1" ht="18">
      <c r="A78" s="73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4"/>
      <c r="O78" s="14"/>
      <c r="P78" s="14"/>
      <c r="Q78" s="15"/>
    </row>
    <row r="79" spans="1:17" s="16" customFormat="1" ht="18">
      <c r="A79" s="73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4"/>
      <c r="O79" s="14"/>
      <c r="P79" s="14"/>
      <c r="Q79" s="15"/>
    </row>
    <row r="80" spans="1:17" s="16" customFormat="1" ht="18">
      <c r="A80" s="73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4"/>
      <c r="O80" s="14"/>
      <c r="P80" s="14"/>
      <c r="Q80" s="15"/>
    </row>
    <row r="81" spans="1:17" s="16" customFormat="1" ht="18">
      <c r="A81" s="73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4"/>
      <c r="O81" s="14"/>
      <c r="P81" s="14"/>
      <c r="Q81" s="15"/>
    </row>
    <row r="82" spans="1:17" s="16" customFormat="1" ht="18">
      <c r="A82" s="73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4"/>
      <c r="O82" s="14"/>
      <c r="P82" s="14"/>
      <c r="Q82" s="15"/>
    </row>
    <row r="83" spans="1:17" s="16" customFormat="1" ht="18">
      <c r="A83" s="73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14"/>
      <c r="O83" s="14"/>
      <c r="P83" s="14"/>
      <c r="Q83" s="15"/>
    </row>
    <row r="84" spans="1:17" s="16" customFormat="1" ht="18">
      <c r="A84" s="7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14"/>
      <c r="O84" s="14"/>
      <c r="P84" s="14"/>
      <c r="Q84" s="15"/>
    </row>
    <row r="85" spans="1:17" s="16" customFormat="1" ht="18">
      <c r="A85" s="73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14"/>
      <c r="O85" s="14"/>
      <c r="P85" s="14"/>
      <c r="Q85" s="15"/>
    </row>
    <row r="86" spans="1:17" s="16" customFormat="1" ht="18">
      <c r="A86" s="73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14"/>
      <c r="O86" s="14"/>
      <c r="P86" s="14"/>
      <c r="Q86" s="15"/>
    </row>
    <row r="87" spans="1:17" s="16" customFormat="1" ht="18">
      <c r="A87" s="73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14"/>
      <c r="O87" s="14"/>
      <c r="P87" s="14"/>
      <c r="Q87" s="15"/>
    </row>
    <row r="88" spans="1:17" s="16" customFormat="1" ht="18">
      <c r="A88" s="73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14"/>
      <c r="O88" s="14"/>
      <c r="P88" s="14"/>
      <c r="Q88" s="15"/>
    </row>
    <row r="89" spans="1:17" s="16" customFormat="1" ht="18">
      <c r="A89" s="73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14"/>
      <c r="O89" s="14"/>
      <c r="P89" s="14"/>
      <c r="Q89" s="15"/>
    </row>
    <row r="90" spans="1:17" s="16" customFormat="1" ht="18">
      <c r="A90" s="73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4"/>
      <c r="O90" s="14"/>
      <c r="P90" s="14"/>
      <c r="Q90" s="15"/>
    </row>
    <row r="91" spans="1:17" s="16" customFormat="1" ht="18">
      <c r="A91" s="73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14"/>
      <c r="O91" s="14"/>
      <c r="P91" s="14"/>
      <c r="Q91" s="15"/>
    </row>
    <row r="92" spans="1:17" s="16" customFormat="1" ht="18">
      <c r="A92" s="73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14"/>
      <c r="O92" s="14"/>
      <c r="P92" s="14"/>
      <c r="Q92" s="15"/>
    </row>
    <row r="93" spans="1:17" s="16" customFormat="1" ht="18">
      <c r="A93" s="73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14"/>
      <c r="O93" s="14"/>
      <c r="P93" s="14"/>
      <c r="Q93" s="15"/>
    </row>
    <row r="94" spans="1:17" s="16" customFormat="1" ht="18">
      <c r="A94" s="73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14"/>
      <c r="O94" s="14"/>
      <c r="P94" s="14"/>
      <c r="Q94" s="15"/>
    </row>
    <row r="95" spans="1:17" s="16" customFormat="1" ht="18">
      <c r="A95" s="7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14"/>
      <c r="O95" s="14"/>
      <c r="P95" s="14"/>
      <c r="Q95" s="15"/>
    </row>
    <row r="96" spans="1:17" s="16" customFormat="1" ht="18">
      <c r="A96" s="73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14"/>
      <c r="O96" s="14"/>
      <c r="P96" s="14"/>
      <c r="Q96" s="15"/>
    </row>
    <row r="97" spans="1:17" s="16" customFormat="1" ht="18">
      <c r="A97" s="73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14"/>
      <c r="O97" s="14"/>
      <c r="P97" s="14"/>
      <c r="Q97" s="15"/>
    </row>
    <row r="98" spans="1:17" s="16" customFormat="1" ht="18">
      <c r="A98" s="73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14"/>
      <c r="O98" s="14"/>
      <c r="P98" s="14"/>
      <c r="Q98" s="15"/>
    </row>
    <row r="99" spans="1:17" s="16" customFormat="1" ht="18">
      <c r="A99" s="73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14"/>
      <c r="O99" s="14"/>
      <c r="P99" s="14"/>
      <c r="Q99" s="15"/>
    </row>
    <row r="100" spans="1:17" s="16" customFormat="1" ht="18">
      <c r="A100" s="73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14"/>
      <c r="O100" s="14"/>
      <c r="P100" s="14"/>
      <c r="Q100" s="15"/>
    </row>
    <row r="101" spans="1:17" s="16" customFormat="1" ht="18">
      <c r="A101" s="73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14"/>
      <c r="O101" s="14"/>
      <c r="P101" s="14"/>
      <c r="Q101" s="15"/>
    </row>
    <row r="102" spans="1:17" s="16" customFormat="1" ht="18">
      <c r="A102" s="73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14"/>
      <c r="O102" s="14"/>
      <c r="P102" s="14"/>
      <c r="Q102" s="15"/>
    </row>
    <row r="103" spans="1:17" s="16" customFormat="1" ht="18">
      <c r="A103" s="73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14"/>
      <c r="O103" s="14"/>
      <c r="P103" s="14"/>
      <c r="Q103" s="15"/>
    </row>
    <row r="104" spans="1:17" s="16" customFormat="1" ht="18">
      <c r="A104" s="73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14"/>
      <c r="O104" s="14"/>
      <c r="P104" s="14"/>
      <c r="Q104" s="15"/>
    </row>
    <row r="105" spans="1:17" s="16" customFormat="1" ht="18">
      <c r="A105" s="73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14"/>
      <c r="O105" s="14"/>
      <c r="P105" s="14"/>
      <c r="Q105" s="15"/>
    </row>
    <row r="106" spans="1:17" s="16" customFormat="1" ht="18">
      <c r="A106" s="73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14"/>
      <c r="O106" s="14"/>
      <c r="P106" s="14"/>
      <c r="Q106" s="15"/>
    </row>
    <row r="107" spans="1:17" s="16" customFormat="1" ht="18">
      <c r="A107" s="73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14"/>
      <c r="O107" s="14"/>
      <c r="P107" s="14"/>
      <c r="Q107" s="15"/>
    </row>
    <row r="108" spans="1:17" s="16" customFormat="1" ht="18">
      <c r="A108" s="73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14"/>
      <c r="O108" s="14"/>
      <c r="P108" s="14"/>
      <c r="Q108" s="15"/>
    </row>
    <row r="109" spans="1:17" s="16" customFormat="1" ht="18">
      <c r="A109" s="73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14"/>
      <c r="O109" s="14"/>
      <c r="P109" s="14"/>
      <c r="Q109" s="15"/>
    </row>
    <row r="110" spans="1:17" s="16" customFormat="1" ht="18">
      <c r="A110" s="73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14"/>
      <c r="O110" s="14"/>
      <c r="P110" s="14"/>
      <c r="Q110" s="15"/>
    </row>
    <row r="111" spans="1:17" s="16" customFormat="1" ht="18">
      <c r="A111" s="73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14"/>
      <c r="O111" s="14"/>
      <c r="P111" s="14"/>
      <c r="Q111" s="15"/>
    </row>
    <row r="112" spans="1:17" s="16" customFormat="1" ht="18">
      <c r="A112" s="73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14"/>
      <c r="O112" s="14"/>
      <c r="P112" s="14"/>
      <c r="Q112" s="15"/>
    </row>
    <row r="113" spans="1:17" s="16" customFormat="1" ht="18">
      <c r="A113" s="73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14"/>
      <c r="O113" s="14"/>
      <c r="P113" s="14"/>
      <c r="Q113" s="15"/>
    </row>
    <row r="114" spans="1:17" s="16" customFormat="1" ht="18">
      <c r="A114" s="73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14"/>
      <c r="O114" s="14"/>
      <c r="P114" s="14"/>
      <c r="Q114" s="15"/>
    </row>
    <row r="115" spans="1:17" s="16" customFormat="1" ht="18">
      <c r="A115" s="73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14"/>
      <c r="O115" s="14"/>
      <c r="P115" s="14"/>
      <c r="Q115" s="15"/>
    </row>
    <row r="116" spans="1:17" s="16" customFormat="1" ht="18">
      <c r="A116" s="73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14"/>
      <c r="O116" s="14"/>
      <c r="P116" s="14"/>
      <c r="Q116" s="15"/>
    </row>
    <row r="117" spans="1:17" s="16" customFormat="1" ht="18">
      <c r="A117" s="73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14"/>
      <c r="O117" s="14"/>
      <c r="P117" s="14"/>
      <c r="Q117" s="15"/>
    </row>
    <row r="118" spans="1:17" s="69" customFormat="1" ht="18">
      <c r="A118" s="73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14"/>
      <c r="O118" s="14"/>
      <c r="P118" s="14"/>
      <c r="Q118" s="68"/>
    </row>
    <row r="119" spans="1:17" s="69" customFormat="1" ht="18">
      <c r="A119" s="73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14"/>
      <c r="O119" s="14"/>
      <c r="P119" s="14"/>
      <c r="Q119" s="68"/>
    </row>
    <row r="120" spans="1:17" s="69" customFormat="1" ht="18">
      <c r="A120" s="73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14"/>
      <c r="O120" s="14"/>
      <c r="P120" s="14"/>
      <c r="Q120" s="68"/>
    </row>
    <row r="121" spans="1:17" s="69" customFormat="1" ht="18">
      <c r="A121" s="73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14"/>
      <c r="O121" s="14"/>
      <c r="P121" s="14"/>
      <c r="Q121" s="68"/>
    </row>
    <row r="122" spans="1:17" s="69" customFormat="1" ht="18">
      <c r="A122" s="73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14"/>
      <c r="O122" s="14"/>
      <c r="P122" s="14"/>
      <c r="Q122" s="68"/>
    </row>
    <row r="123" spans="1:17" s="69" customFormat="1" ht="18">
      <c r="A123" s="73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14"/>
      <c r="O123" s="14"/>
      <c r="P123" s="14"/>
      <c r="Q123" s="68"/>
    </row>
    <row r="124" spans="1:17" s="69" customFormat="1" ht="18">
      <c r="A124" s="73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14"/>
      <c r="O124" s="14"/>
      <c r="P124" s="14"/>
      <c r="Q124" s="68"/>
    </row>
    <row r="125" spans="1:17" s="69" customFormat="1" ht="18">
      <c r="A125" s="73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14"/>
      <c r="O125" s="14"/>
      <c r="P125" s="14"/>
      <c r="Q125" s="68"/>
    </row>
    <row r="126" spans="1:17" s="69" customFormat="1" ht="18">
      <c r="A126" s="73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14"/>
      <c r="O126" s="14"/>
      <c r="P126" s="14"/>
      <c r="Q126" s="68"/>
    </row>
    <row r="127" spans="1:17" s="69" customFormat="1" ht="18">
      <c r="A127" s="73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14"/>
      <c r="O127" s="14"/>
      <c r="P127" s="14"/>
      <c r="Q127" s="68"/>
    </row>
    <row r="128" spans="1:17" s="69" customFormat="1" ht="18">
      <c r="A128" s="73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14"/>
      <c r="O128" s="14"/>
      <c r="P128" s="14"/>
      <c r="Q128" s="68"/>
    </row>
    <row r="129" spans="1:17" s="69" customFormat="1" ht="18">
      <c r="A129" s="73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14"/>
      <c r="O129" s="14"/>
      <c r="P129" s="14"/>
      <c r="Q129" s="68"/>
    </row>
    <row r="130" spans="1:17" s="69" customFormat="1" ht="18">
      <c r="A130" s="73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14"/>
      <c r="O130" s="14"/>
      <c r="P130" s="14"/>
      <c r="Q130" s="68"/>
    </row>
    <row r="131" spans="1:17" s="69" customFormat="1" ht="18">
      <c r="A131" s="73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14"/>
      <c r="O131" s="14"/>
      <c r="P131" s="14"/>
      <c r="Q131" s="68"/>
    </row>
    <row r="132" spans="1:17" s="69" customFormat="1" ht="18">
      <c r="A132" s="73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14"/>
      <c r="O132" s="14"/>
      <c r="P132" s="14"/>
      <c r="Q132" s="68"/>
    </row>
    <row r="133" spans="1:17" s="69" customFormat="1" ht="18">
      <c r="A133" s="73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14"/>
      <c r="O133" s="14"/>
      <c r="P133" s="14"/>
      <c r="Q133" s="68"/>
    </row>
    <row r="134" spans="1:17" s="69" customFormat="1" ht="18">
      <c r="A134" s="7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14"/>
      <c r="O134" s="14"/>
      <c r="P134" s="14"/>
      <c r="Q134" s="68"/>
    </row>
    <row r="135" spans="1:17" s="69" customFormat="1" ht="18">
      <c r="A135" s="7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14"/>
      <c r="O135" s="14"/>
      <c r="P135" s="14"/>
      <c r="Q135" s="68"/>
    </row>
    <row r="136" spans="1:17" s="69" customFormat="1" ht="18">
      <c r="A136" s="73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14"/>
      <c r="O136" s="14"/>
      <c r="P136" s="14"/>
      <c r="Q136" s="68"/>
    </row>
    <row r="137" spans="1:17" s="69" customFormat="1" ht="18">
      <c r="A137" s="7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14"/>
      <c r="O137" s="14"/>
      <c r="P137" s="14"/>
      <c r="Q137" s="68"/>
    </row>
    <row r="138" spans="1:17" s="69" customFormat="1" ht="18">
      <c r="A138" s="7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14"/>
      <c r="O138" s="14"/>
      <c r="P138" s="14"/>
      <c r="Q138" s="68"/>
    </row>
    <row r="139" spans="1:17" s="69" customFormat="1" ht="18">
      <c r="A139" s="73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14"/>
      <c r="O139" s="14"/>
      <c r="P139" s="14"/>
      <c r="Q139" s="68"/>
    </row>
    <row r="140" spans="1:17" s="69" customFormat="1" ht="18">
      <c r="A140" s="73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14"/>
      <c r="O140" s="14"/>
      <c r="P140" s="14"/>
      <c r="Q140" s="68"/>
    </row>
    <row r="141" spans="1:17" s="69" customFormat="1" ht="18">
      <c r="A141" s="73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14"/>
      <c r="O141" s="14"/>
      <c r="P141" s="14"/>
      <c r="Q141" s="68"/>
    </row>
    <row r="142" spans="1:17" s="69" customFormat="1" ht="18">
      <c r="A142" s="73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14"/>
      <c r="O142" s="14"/>
      <c r="P142" s="14"/>
      <c r="Q142" s="68"/>
    </row>
    <row r="143" spans="1:17" s="69" customFormat="1" ht="18">
      <c r="A143" s="73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14"/>
      <c r="O143" s="14"/>
      <c r="P143" s="14"/>
      <c r="Q143" s="68"/>
    </row>
    <row r="144" spans="1:17" s="69" customFormat="1" ht="18">
      <c r="A144" s="73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14"/>
      <c r="O144" s="14"/>
      <c r="P144" s="14"/>
      <c r="Q144" s="68"/>
    </row>
    <row r="145" spans="1:17" s="69" customFormat="1" ht="18">
      <c r="A145" s="70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14"/>
      <c r="O145" s="14"/>
      <c r="P145" s="14"/>
      <c r="Q145" s="68"/>
    </row>
    <row r="146" spans="1:16" ht="12.75">
      <c r="A146" s="60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2"/>
      <c r="N146" s="1"/>
      <c r="O146" s="1"/>
      <c r="P146" s="1"/>
    </row>
    <row r="147" spans="1:16" ht="12.75">
      <c r="A147" s="71" t="s">
        <v>7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63"/>
      <c r="N147" s="1"/>
      <c r="O147" s="1"/>
      <c r="P147" s="1"/>
    </row>
    <row r="148" spans="1:16" ht="12.75">
      <c r="A148" s="64"/>
      <c r="B148" s="65"/>
      <c r="C148" s="66"/>
      <c r="D148" s="65"/>
      <c r="E148" s="65"/>
      <c r="F148" s="65"/>
      <c r="G148" s="66"/>
      <c r="H148" s="65"/>
      <c r="I148" s="65"/>
      <c r="J148" s="65"/>
      <c r="K148" s="65"/>
      <c r="L148" s="66"/>
      <c r="M148" s="67"/>
      <c r="N148" s="5"/>
      <c r="O148" s="5"/>
      <c r="P148" s="5"/>
    </row>
    <row r="149" spans="1:16" ht="12.75">
      <c r="A149" s="1"/>
      <c r="B149" s="5"/>
      <c r="C149" s="1"/>
      <c r="D149" s="5"/>
      <c r="E149" s="5"/>
      <c r="F149" s="5"/>
      <c r="G149" s="1"/>
      <c r="H149" s="5"/>
      <c r="I149" s="5"/>
      <c r="J149" s="5"/>
      <c r="K149" s="5"/>
      <c r="L149" s="1"/>
      <c r="M149" s="5"/>
      <c r="N149" s="5"/>
      <c r="O149" s="5"/>
      <c r="P149" s="5"/>
    </row>
    <row r="150" spans="1:16" ht="12.75">
      <c r="A150" s="1"/>
      <c r="B150" s="5"/>
      <c r="C150" s="1"/>
      <c r="D150" s="5"/>
      <c r="E150" s="5"/>
      <c r="F150" s="5"/>
      <c r="G150" s="1"/>
      <c r="H150" s="5"/>
      <c r="I150" s="5"/>
      <c r="J150" s="5"/>
      <c r="K150" s="5"/>
      <c r="L150" s="1"/>
      <c r="M150" s="5"/>
      <c r="N150" s="5"/>
      <c r="O150" s="5"/>
      <c r="P150" s="5"/>
    </row>
    <row r="151" spans="1:16" ht="12.75">
      <c r="A151" s="1"/>
      <c r="B151" s="5"/>
      <c r="C151" s="1"/>
      <c r="D151" s="5"/>
      <c r="E151" s="5"/>
      <c r="F151" s="5"/>
      <c r="G151" s="1"/>
      <c r="H151" s="5"/>
      <c r="I151" s="5"/>
      <c r="J151" s="5"/>
      <c r="K151" s="5"/>
      <c r="L151" s="1"/>
      <c r="M151" s="5"/>
      <c r="N151" s="5"/>
      <c r="O151" s="5"/>
      <c r="P151" s="5"/>
    </row>
    <row r="152" spans="1:16" ht="12.75">
      <c r="A152" s="1"/>
      <c r="B152" s="5"/>
      <c r="C152" s="1"/>
      <c r="D152" s="5"/>
      <c r="E152" s="5"/>
      <c r="F152" s="5"/>
      <c r="G152" s="1"/>
      <c r="H152" s="5"/>
      <c r="I152" s="5"/>
      <c r="J152" s="5"/>
      <c r="K152" s="5"/>
      <c r="L152" s="1"/>
      <c r="M152" s="5"/>
      <c r="N152" s="5"/>
      <c r="O152" s="5"/>
      <c r="P152" s="5"/>
    </row>
    <row r="153" spans="1:16" ht="12.75">
      <c r="A153" s="1"/>
      <c r="B153" s="5"/>
      <c r="C153" s="1"/>
      <c r="D153" s="5"/>
      <c r="E153" s="5"/>
      <c r="F153" s="5"/>
      <c r="G153" s="1"/>
      <c r="H153" s="5"/>
      <c r="I153" s="5"/>
      <c r="J153" s="5"/>
      <c r="K153" s="5"/>
      <c r="L153" s="1"/>
      <c r="M153" s="5"/>
      <c r="N153" s="5"/>
      <c r="O153" s="5"/>
      <c r="P153" s="5"/>
    </row>
    <row r="154" spans="1:16" ht="12.75">
      <c r="A154" s="1"/>
      <c r="B154" s="5"/>
      <c r="C154" s="1"/>
      <c r="D154" s="5"/>
      <c r="E154" s="5"/>
      <c r="F154" s="5"/>
      <c r="G154" s="1"/>
      <c r="H154" s="5"/>
      <c r="I154" s="5"/>
      <c r="J154" s="5"/>
      <c r="K154" s="5"/>
      <c r="L154" s="1"/>
      <c r="M154" s="5"/>
      <c r="N154" s="5"/>
      <c r="O154" s="5"/>
      <c r="P154" s="5"/>
    </row>
    <row r="155" spans="2:8" ht="12.75">
      <c r="B155" s="3"/>
      <c r="C155" s="1"/>
      <c r="D155" s="1"/>
      <c r="E155" s="1"/>
      <c r="F155" s="1"/>
      <c r="G155" s="1"/>
      <c r="H155" s="1"/>
    </row>
    <row r="156" spans="2:11" ht="12.75">
      <c r="B156" s="3"/>
      <c r="C156" s="1"/>
      <c r="D156" s="1"/>
      <c r="E156" s="1"/>
      <c r="F156" s="1"/>
      <c r="G156" s="1"/>
      <c r="H156" s="7"/>
      <c r="I156" s="8"/>
      <c r="J156" s="9"/>
      <c r="K156" s="12"/>
    </row>
    <row r="157" spans="3:10" ht="12.75">
      <c r="C157" s="1"/>
      <c r="D157" s="7"/>
      <c r="E157" s="8"/>
      <c r="F157" s="9"/>
      <c r="G157" s="1"/>
      <c r="H157" s="7"/>
      <c r="I157" s="8"/>
      <c r="J157" s="9"/>
    </row>
    <row r="158" spans="3:10" ht="12.75">
      <c r="C158" s="1"/>
      <c r="D158" s="7"/>
      <c r="E158" s="8"/>
      <c r="F158" s="9"/>
      <c r="G158" s="1"/>
      <c r="H158" s="7"/>
      <c r="I158" s="8"/>
      <c r="J158" s="9"/>
    </row>
    <row r="159" spans="3:10" ht="12.75">
      <c r="C159" s="1"/>
      <c r="D159" s="7"/>
      <c r="E159" s="8"/>
      <c r="F159" s="9"/>
      <c r="G159" s="1"/>
      <c r="H159" s="7"/>
      <c r="I159" s="8"/>
      <c r="J159" s="9"/>
    </row>
    <row r="160" spans="3:10" ht="12.75">
      <c r="C160" s="1"/>
      <c r="D160" s="7"/>
      <c r="E160" s="8"/>
      <c r="F160" s="9"/>
      <c r="G160" s="1"/>
      <c r="H160" s="7"/>
      <c r="I160" s="8"/>
      <c r="J160" s="9"/>
    </row>
    <row r="161" spans="2:10" ht="12.75">
      <c r="B161" s="21"/>
      <c r="C161" s="1"/>
      <c r="D161" s="7"/>
      <c r="E161" s="8"/>
      <c r="F161" s="9"/>
      <c r="G161" s="1"/>
      <c r="H161" s="7"/>
      <c r="I161" s="8"/>
      <c r="J161" s="9"/>
    </row>
    <row r="162" spans="2:10" ht="12.75">
      <c r="B162" s="22"/>
      <c r="C162" s="1"/>
      <c r="D162" s="7"/>
      <c r="E162" s="8"/>
      <c r="F162" s="9"/>
      <c r="G162" s="1"/>
      <c r="H162" s="7"/>
      <c r="I162" s="8"/>
      <c r="J162" s="9"/>
    </row>
    <row r="163" spans="2:10" ht="12.75">
      <c r="B163" s="21"/>
      <c r="C163" s="1"/>
      <c r="D163" s="7"/>
      <c r="E163" s="8"/>
      <c r="F163" s="9"/>
      <c r="G163" s="1"/>
      <c r="H163" s="7"/>
      <c r="I163" s="8"/>
      <c r="J163" s="9"/>
    </row>
    <row r="164" spans="2:10" ht="12.75">
      <c r="B164" s="21"/>
      <c r="C164" s="1"/>
      <c r="D164" s="7"/>
      <c r="E164" s="8"/>
      <c r="F164" s="9"/>
      <c r="G164" s="1"/>
      <c r="H164" s="7"/>
      <c r="I164" s="8"/>
      <c r="J164" s="9"/>
    </row>
    <row r="165" spans="2:10" ht="12.75">
      <c r="B165" s="21"/>
      <c r="C165" s="1"/>
      <c r="D165" s="7"/>
      <c r="E165" s="8"/>
      <c r="F165" s="9"/>
      <c r="G165" s="1"/>
      <c r="H165" s="7"/>
      <c r="I165" s="8"/>
      <c r="J165" s="9"/>
    </row>
    <row r="166" spans="2:10" ht="12.75">
      <c r="B166" s="21"/>
      <c r="C166" s="1"/>
      <c r="D166" s="7"/>
      <c r="E166" s="8"/>
      <c r="F166" s="9"/>
      <c r="G166" s="1"/>
      <c r="H166" s="7"/>
      <c r="I166" s="8"/>
      <c r="J166" s="9"/>
    </row>
    <row r="167" spans="2:10" ht="12.75">
      <c r="B167" s="21"/>
      <c r="C167" s="1"/>
      <c r="D167" s="7"/>
      <c r="E167" s="8"/>
      <c r="F167" s="9"/>
      <c r="G167" s="1"/>
      <c r="H167" s="7"/>
      <c r="I167" s="8"/>
      <c r="J167" s="9"/>
    </row>
    <row r="168" spans="2:10" ht="12.75">
      <c r="B168" s="21"/>
      <c r="C168" s="1"/>
      <c r="D168" s="7"/>
      <c r="E168" s="8"/>
      <c r="F168" s="9"/>
      <c r="G168" s="1"/>
      <c r="H168" s="7"/>
      <c r="I168" s="8"/>
      <c r="J168" s="9"/>
    </row>
    <row r="169" spans="2:10" ht="12.75">
      <c r="B169" s="21"/>
      <c r="C169" s="1"/>
      <c r="D169" s="7"/>
      <c r="E169" s="8"/>
      <c r="F169" s="9"/>
      <c r="G169" s="1"/>
      <c r="H169" s="7"/>
      <c r="I169" s="8"/>
      <c r="J169" s="9"/>
    </row>
    <row r="170" spans="2:10" ht="12.75">
      <c r="B170" s="21"/>
      <c r="C170" s="1"/>
      <c r="D170" s="7"/>
      <c r="E170" s="8"/>
      <c r="F170" s="9"/>
      <c r="G170" s="1"/>
      <c r="H170" s="7"/>
      <c r="I170" s="8"/>
      <c r="J170" s="9"/>
    </row>
    <row r="171" spans="2:10" ht="12.75">
      <c r="B171" s="21"/>
      <c r="C171" s="1"/>
      <c r="D171" s="7"/>
      <c r="E171" s="8"/>
      <c r="F171" s="9"/>
      <c r="G171" s="1"/>
      <c r="H171" s="7"/>
      <c r="I171" s="8"/>
      <c r="J171" s="9"/>
    </row>
    <row r="172" spans="2:10" ht="12.75">
      <c r="B172" s="21"/>
      <c r="C172" s="1"/>
      <c r="D172" s="7"/>
      <c r="E172" s="8"/>
      <c r="F172" s="9"/>
      <c r="G172" s="1"/>
      <c r="H172" s="7"/>
      <c r="I172" s="8"/>
      <c r="J172" s="9"/>
    </row>
    <row r="173" spans="2:10" ht="12.75">
      <c r="B173" s="21"/>
      <c r="C173" s="1"/>
      <c r="D173" s="7"/>
      <c r="E173" s="8"/>
      <c r="F173" s="9"/>
      <c r="G173" s="1"/>
      <c r="H173" s="7"/>
      <c r="I173" s="8"/>
      <c r="J173" s="9"/>
    </row>
    <row r="174" spans="2:10" ht="12.75">
      <c r="B174" s="22"/>
      <c r="C174" s="1"/>
      <c r="D174" s="7"/>
      <c r="E174" s="8"/>
      <c r="F174" s="9"/>
      <c r="G174" s="1"/>
      <c r="H174" s="7"/>
      <c r="I174" s="8"/>
      <c r="J174" s="9"/>
    </row>
    <row r="175" spans="2:10" ht="12.75">
      <c r="B175" s="21"/>
      <c r="C175" s="1"/>
      <c r="D175" s="7"/>
      <c r="E175" s="8"/>
      <c r="F175" s="9"/>
      <c r="G175" s="1"/>
      <c r="H175" s="7"/>
      <c r="I175" s="8"/>
      <c r="J175" s="9"/>
    </row>
    <row r="176" spans="2:10" ht="12.75">
      <c r="B176" s="22"/>
      <c r="C176" s="1"/>
      <c r="D176" s="7"/>
      <c r="E176" s="8"/>
      <c r="F176" s="9"/>
      <c r="G176" s="1"/>
      <c r="H176" s="7"/>
      <c r="I176" s="8"/>
      <c r="J176" s="9"/>
    </row>
    <row r="177" spans="2:10" ht="12.75">
      <c r="B177" s="21"/>
      <c r="C177" s="1"/>
      <c r="D177" s="7"/>
      <c r="E177" s="8"/>
      <c r="F177" s="9"/>
      <c r="G177" s="1"/>
      <c r="H177" s="10"/>
      <c r="I177" s="10"/>
      <c r="J177" s="11"/>
    </row>
    <row r="178" spans="2:10" ht="12.75">
      <c r="B178" s="21"/>
      <c r="C178" s="1"/>
      <c r="D178" s="10"/>
      <c r="E178" s="10"/>
      <c r="F178" s="11"/>
      <c r="G178" s="1"/>
      <c r="H178" s="8"/>
      <c r="I178" s="8"/>
      <c r="J178" s="9"/>
    </row>
    <row r="179" spans="2:10" ht="12.75">
      <c r="B179" s="23"/>
      <c r="C179" s="1"/>
      <c r="D179" s="1"/>
      <c r="E179" s="1"/>
      <c r="F179" s="1"/>
      <c r="G179" s="1"/>
      <c r="H179" s="10"/>
      <c r="I179" s="10"/>
      <c r="J179" s="24"/>
    </row>
    <row r="180" spans="2:8" ht="12.75">
      <c r="B180" s="21"/>
      <c r="C180" s="1"/>
      <c r="D180" s="1"/>
      <c r="E180" s="1"/>
      <c r="F180" s="1"/>
      <c r="G180" s="1"/>
      <c r="H180" s="1"/>
    </row>
    <row r="181" spans="2:8" ht="12.75">
      <c r="B181" s="21"/>
      <c r="C181" s="1"/>
      <c r="D181" s="1"/>
      <c r="E181" s="1"/>
      <c r="F181" s="1"/>
      <c r="G181" s="1"/>
      <c r="H181" s="1"/>
    </row>
    <row r="182" spans="2:8" ht="12.75">
      <c r="B182" s="21"/>
      <c r="C182" s="1"/>
      <c r="D182" s="1"/>
      <c r="E182" s="1"/>
      <c r="F182" s="1"/>
      <c r="G182" s="1"/>
      <c r="H182" s="1"/>
    </row>
    <row r="183" spans="2:8" ht="12.75">
      <c r="B183" s="21"/>
      <c r="C183" s="1"/>
      <c r="D183" s="1"/>
      <c r="E183" s="1"/>
      <c r="F183" s="1"/>
      <c r="G183" s="1"/>
      <c r="H183" s="1"/>
    </row>
    <row r="184" spans="2:8" ht="12.75">
      <c r="B184" s="21"/>
      <c r="C184" s="1"/>
      <c r="D184" s="1"/>
      <c r="E184" s="1"/>
      <c r="F184" s="1"/>
      <c r="G184" s="1"/>
      <c r="H184" s="1"/>
    </row>
    <row r="185" spans="2:8" ht="12.75">
      <c r="B185" s="21"/>
      <c r="C185" s="1"/>
      <c r="D185" s="1"/>
      <c r="E185" s="1"/>
      <c r="F185" s="1"/>
      <c r="G185" s="1"/>
      <c r="H185" s="1"/>
    </row>
    <row r="186" spans="2:8" ht="12.75">
      <c r="B186" s="21"/>
      <c r="C186" s="1"/>
      <c r="D186" s="1"/>
      <c r="E186" s="1"/>
      <c r="F186" s="1"/>
      <c r="G186" s="1"/>
      <c r="H186" s="1"/>
    </row>
    <row r="187" spans="2:8" ht="12.75">
      <c r="B187" s="25"/>
      <c r="C187" s="1"/>
      <c r="D187" s="1"/>
      <c r="E187" s="1"/>
      <c r="F187" s="1"/>
      <c r="G187" s="1"/>
      <c r="H187" s="1"/>
    </row>
    <row r="188" spans="2:8" ht="12.75">
      <c r="B188" s="25"/>
      <c r="C188" s="1"/>
      <c r="D188" s="1"/>
      <c r="E188" s="1"/>
      <c r="F188" s="1"/>
      <c r="G188" s="1"/>
      <c r="H188" s="1"/>
    </row>
    <row r="189" spans="2:8" ht="12.75">
      <c r="B189" s="26"/>
      <c r="C189" s="1"/>
      <c r="D189" s="1"/>
      <c r="E189" s="1"/>
      <c r="F189" s="1"/>
      <c r="G189" s="1"/>
      <c r="H189" s="1"/>
    </row>
    <row r="190" spans="2:8" ht="12.75">
      <c r="B190" s="25"/>
      <c r="C190" s="1"/>
      <c r="D190" s="1"/>
      <c r="E190" s="1"/>
      <c r="F190" s="1"/>
      <c r="G190" s="1"/>
      <c r="H190" s="1"/>
    </row>
    <row r="191" spans="2:8" ht="12.75">
      <c r="B191" s="25"/>
      <c r="C191" s="1"/>
      <c r="D191" s="1"/>
      <c r="E191" s="1"/>
      <c r="F191" s="1"/>
      <c r="G191" s="1"/>
      <c r="H191" s="1"/>
    </row>
    <row r="192" spans="2:8" ht="12.75">
      <c r="B192" s="26"/>
      <c r="C192" s="1"/>
      <c r="D192" s="1"/>
      <c r="E192" s="1"/>
      <c r="F192" s="1"/>
      <c r="G192" s="1"/>
      <c r="H192" s="1"/>
    </row>
    <row r="193" spans="2:8" ht="12.75">
      <c r="B193" s="25"/>
      <c r="C193" s="1"/>
      <c r="D193" s="1"/>
      <c r="E193" s="1"/>
      <c r="F193" s="1"/>
      <c r="G193" s="1"/>
      <c r="H193" s="1"/>
    </row>
    <row r="194" spans="2:8" ht="12.75">
      <c r="B194" s="25"/>
      <c r="C194" s="1"/>
      <c r="D194" s="1"/>
      <c r="E194" s="1"/>
      <c r="F194" s="1"/>
      <c r="G194" s="1"/>
      <c r="H194" s="1"/>
    </row>
    <row r="195" spans="2:8" ht="12.75">
      <c r="B195" s="25"/>
      <c r="C195" s="1"/>
      <c r="D195" s="1"/>
      <c r="E195" s="1"/>
      <c r="F195" s="1"/>
      <c r="G195" s="1"/>
      <c r="H195" s="1"/>
    </row>
    <row r="196" spans="2:8" ht="12.75">
      <c r="B196" s="26"/>
      <c r="C196" s="1"/>
      <c r="D196" s="1"/>
      <c r="E196" s="1"/>
      <c r="F196" s="1"/>
      <c r="G196" s="1"/>
      <c r="H196" s="1"/>
    </row>
    <row r="197" spans="2:8" ht="12.75">
      <c r="B197" s="25"/>
      <c r="C197" s="1"/>
      <c r="D197" s="1"/>
      <c r="E197" s="1"/>
      <c r="F197" s="1"/>
      <c r="G197" s="1"/>
      <c r="H197" s="1"/>
    </row>
    <row r="198" spans="2:8" ht="12.75">
      <c r="B198" s="26"/>
      <c r="C198" s="1"/>
      <c r="D198" s="1"/>
      <c r="E198" s="1"/>
      <c r="F198" s="1"/>
      <c r="G198" s="1"/>
      <c r="H198" s="1"/>
    </row>
    <row r="199" spans="2:8" ht="12.75">
      <c r="B199" s="25"/>
      <c r="C199" s="1"/>
      <c r="D199" s="1"/>
      <c r="E199" s="1"/>
      <c r="F199" s="1"/>
      <c r="G199" s="1"/>
      <c r="H199" s="1"/>
    </row>
    <row r="200" spans="2:8" ht="12.75">
      <c r="B200" s="25"/>
      <c r="C200" s="1"/>
      <c r="D200" s="1"/>
      <c r="E200" s="1"/>
      <c r="F200" s="1"/>
      <c r="G200" s="1"/>
      <c r="H200" s="1"/>
    </row>
    <row r="201" spans="2:8" ht="12.75">
      <c r="B201" s="25"/>
      <c r="C201" s="1"/>
      <c r="D201" s="1"/>
      <c r="E201" s="1"/>
      <c r="F201" s="1"/>
      <c r="G201" s="1"/>
      <c r="H201" s="1"/>
    </row>
    <row r="202" spans="2:8" ht="12.75">
      <c r="B202" s="25"/>
      <c r="C202" s="1"/>
      <c r="D202" s="1"/>
      <c r="E202" s="1"/>
      <c r="F202" s="1"/>
      <c r="G202" s="1"/>
      <c r="H202" s="1"/>
    </row>
    <row r="203" spans="2:4" ht="12.75">
      <c r="B203" s="25"/>
      <c r="C203" s="1"/>
      <c r="D203" s="1"/>
    </row>
    <row r="204" spans="2:4" ht="12.75">
      <c r="B204" s="26"/>
      <c r="C204" s="1"/>
      <c r="D204" s="1"/>
    </row>
  </sheetData>
  <sheetProtection/>
  <mergeCells count="5">
    <mergeCell ref="A5:A6"/>
    <mergeCell ref="H5:I5"/>
    <mergeCell ref="J5:L5"/>
    <mergeCell ref="M5:M6"/>
    <mergeCell ref="C2:H2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NIZIGIYIMANA Ferdinand</cp:lastModifiedBy>
  <cp:lastPrinted>2017-01-30T07:48:14Z</cp:lastPrinted>
  <dcterms:created xsi:type="dcterms:W3CDTF">2004-03-04T12:50:22Z</dcterms:created>
  <dcterms:modified xsi:type="dcterms:W3CDTF">2024-02-13T11:41:49Z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