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135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9" i="3" l="1"/>
  <c r="Q19" i="3"/>
  <c r="K19" i="3"/>
  <c r="E19" i="3"/>
  <c r="D19" i="3"/>
  <c r="B19" i="3"/>
  <c r="S19" i="3" s="1"/>
  <c r="R55" i="5"/>
  <c r="Q55" i="5"/>
  <c r="K55" i="5"/>
  <c r="E55" i="5"/>
  <c r="D55" i="5"/>
  <c r="B55" i="5"/>
  <c r="S55" i="5" s="1"/>
  <c r="R151" i="4"/>
  <c r="Q151" i="4"/>
  <c r="K151" i="4"/>
  <c r="E151" i="4"/>
  <c r="D151" i="4"/>
  <c r="B151" i="4"/>
  <c r="S151" i="4" s="1"/>
  <c r="R150" i="4" l="1"/>
  <c r="Q150" i="4"/>
  <c r="K150" i="4"/>
  <c r="E150" i="4"/>
  <c r="D150" i="4"/>
  <c r="B150" i="4"/>
  <c r="S150" i="4" s="1"/>
  <c r="S149" i="4" l="1"/>
  <c r="R149" i="4"/>
  <c r="Q149" i="4"/>
  <c r="K149" i="4"/>
  <c r="E149" i="4"/>
  <c r="D149" i="4"/>
  <c r="B149" i="4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S145" i="4" l="1"/>
  <c r="R145" i="4"/>
  <c r="Q145" i="4"/>
  <c r="K145" i="4"/>
  <c r="E145" i="4"/>
  <c r="D145" i="4"/>
  <c r="B145" i="4"/>
  <c r="S144" i="4" l="1"/>
  <c r="R144" i="4"/>
  <c r="Q144" i="4"/>
  <c r="K144" i="4"/>
  <c r="E144" i="4"/>
  <c r="D144" i="4"/>
  <c r="B144" i="4"/>
  <c r="R143" i="4" l="1"/>
  <c r="Q143" i="4"/>
  <c r="K143" i="4"/>
  <c r="E143" i="4"/>
  <c r="D143" i="4"/>
  <c r="B143" i="4"/>
  <c r="S143" i="4" s="1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S142" i="4" s="1"/>
  <c r="Q141" i="4"/>
  <c r="S141" i="4" s="1"/>
  <c r="E141" i="4"/>
  <c r="Q140" i="4"/>
  <c r="E140" i="4"/>
  <c r="S140" i="4" s="1"/>
  <c r="S139" i="4"/>
  <c r="S52" i="5" l="1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<sst xmlns="http://schemas.openxmlformats.org/spreadsheetml/2006/main" count="199" uniqueCount="52">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</sst>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G13" sqref="G13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43830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8"/>
  <sheetViews>
    <sheetView workbookViewId="0">
      <pane xSplit="1" ySplit="7" topLeftCell="B149" activePane="bottomRight" state="frozen"/>
      <selection pane="topRight" activeCell="B1" sqref="B1"/>
      <selection pane="bottomLeft" activeCell="A7" sqref="A7"/>
      <selection pane="bottomRight" activeCell="A151" sqref="A151:XFD151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51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f>880849.7+8840.5</f>
        <v>889690.2</v>
      </c>
      <c r="C151" s="31">
        <v>497195.6</v>
      </c>
      <c r="D151" s="34">
        <f>126797.1+20522.8</f>
        <v>147319.9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5918</v>
      </c>
      <c r="I151" s="25">
        <v>4674.6000000000004</v>
      </c>
      <c r="J151" s="25">
        <v>427469.50000000006</v>
      </c>
      <c r="K151" s="31">
        <f>60084.2+15963.7+6289.9</f>
        <v>82337.799999999988</v>
      </c>
      <c r="L151" s="25">
        <v>32600.300000000003</v>
      </c>
      <c r="M151" s="25">
        <v>927.60000000000014</v>
      </c>
      <c r="N151" s="25">
        <v>216615.89999999997</v>
      </c>
      <c r="O151" s="27">
        <v>289754.8</v>
      </c>
      <c r="P151" s="28">
        <v>121495.49999999997</v>
      </c>
      <c r="Q151" s="33">
        <f>10199.2-13.2-15205.8-31.4-2.2</f>
        <v>-5053.3999999999987</v>
      </c>
      <c r="R151" s="34">
        <f>73114.2+73830.8+1953-8840.5-15963.7</f>
        <v>124093.8</v>
      </c>
      <c r="S151" s="27">
        <f t="shared" si="3"/>
        <v>2932122.8999999994</v>
      </c>
    </row>
    <row r="152" spans="1:19" s="55" customFormat="1" ht="18.75" x14ac:dyDescent="0.3">
      <c r="A152" s="51" t="s">
        <v>3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3"/>
    </row>
    <row r="153" spans="1:19" s="23" customFormat="1" x14ac:dyDescent="0.25">
      <c r="O153" s="35"/>
      <c r="P153" s="35"/>
      <c r="Q153" s="36"/>
      <c r="R153" s="35"/>
      <c r="S153" s="35"/>
    </row>
    <row r="155" spans="1:19" x14ac:dyDescent="0.25">
      <c r="B155" s="10"/>
      <c r="C155" s="10"/>
      <c r="D155" s="10"/>
    </row>
    <row r="156" spans="1:19" x14ac:dyDescent="0.25">
      <c r="B156" s="10"/>
      <c r="C156" s="10"/>
      <c r="D156" s="10"/>
    </row>
    <row r="157" spans="1:19" x14ac:dyDescent="0.25">
      <c r="B157" s="10"/>
      <c r="C157" s="10"/>
      <c r="D157" s="10"/>
    </row>
    <row r="158" spans="1:19" x14ac:dyDescent="0.25">
      <c r="B158" s="10"/>
      <c r="C158" s="10"/>
      <c r="D158" s="10"/>
    </row>
    <row r="159" spans="1:19" x14ac:dyDescent="0.25">
      <c r="B159" s="10"/>
      <c r="C159" s="10"/>
      <c r="D159" s="10"/>
    </row>
    <row r="160" spans="1:19" x14ac:dyDescent="0.25">
      <c r="B160" s="10"/>
      <c r="C160" s="10"/>
      <c r="D160" s="10"/>
    </row>
    <row r="161" spans="2:4" x14ac:dyDescent="0.25">
      <c r="B161" s="10"/>
      <c r="C161" s="10"/>
      <c r="D161" s="10"/>
    </row>
    <row r="162" spans="2:4" x14ac:dyDescent="0.25">
      <c r="B162" s="10"/>
      <c r="C162" s="10"/>
      <c r="D162" s="10"/>
    </row>
    <row r="163" spans="2:4" x14ac:dyDescent="0.25">
      <c r="B163" s="10"/>
      <c r="C163" s="10"/>
      <c r="D163" s="10"/>
    </row>
    <row r="164" spans="2:4" x14ac:dyDescent="0.25">
      <c r="B164" s="10"/>
      <c r="C164" s="10"/>
      <c r="D164" s="10"/>
    </row>
    <row r="165" spans="2:4" x14ac:dyDescent="0.25">
      <c r="B165" s="10"/>
      <c r="C165" s="10"/>
      <c r="D165" s="10"/>
    </row>
    <row r="166" spans="2:4" x14ac:dyDescent="0.25">
      <c r="B166" s="10"/>
      <c r="C166" s="10"/>
      <c r="D166" s="10"/>
    </row>
    <row r="167" spans="2:4" x14ac:dyDescent="0.25">
      <c r="B167" s="10"/>
      <c r="C167" s="10"/>
      <c r="D167" s="10"/>
    </row>
    <row r="168" spans="2:4" x14ac:dyDescent="0.25">
      <c r="B168" s="10"/>
      <c r="C168" s="10"/>
      <c r="D168" s="10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8"/>
  <sheetViews>
    <sheetView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f>880849.7+8840.5</f>
        <v>889690.2</v>
      </c>
      <c r="C55" s="31">
        <v>497195.6</v>
      </c>
      <c r="D55" s="34">
        <f>126797.1+20522.8</f>
        <v>147319.9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5918</v>
      </c>
      <c r="I55" s="25">
        <v>4674.6000000000004</v>
      </c>
      <c r="J55" s="25">
        <v>427469.50000000006</v>
      </c>
      <c r="K55" s="31">
        <f>60084.2+15963.7+6289.9</f>
        <v>82337.799999999988</v>
      </c>
      <c r="L55" s="25">
        <v>32600.300000000003</v>
      </c>
      <c r="M55" s="25">
        <v>927.60000000000014</v>
      </c>
      <c r="N55" s="25">
        <v>216615.89999999997</v>
      </c>
      <c r="O55" s="27">
        <v>289754.8</v>
      </c>
      <c r="P55" s="28">
        <v>121495.49999999997</v>
      </c>
      <c r="Q55" s="33">
        <f>10199.2-13.2-15205.8-31.4-2.2</f>
        <v>-5053.3999999999987</v>
      </c>
      <c r="R55" s="34">
        <f>73114.2+73830.8+1953-8840.5-15963.7</f>
        <v>124093.8</v>
      </c>
      <c r="S55" s="27">
        <f t="shared" ref="S55" si="6">SUM(B55:R55)</f>
        <v>2932122.8999999994</v>
      </c>
    </row>
    <row r="56" spans="1:19" s="45" customFormat="1" x14ac:dyDescent="0.25">
      <c r="A56" s="46"/>
      <c r="B56" s="47"/>
      <c r="C56" s="48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9"/>
      <c r="P56" s="49"/>
      <c r="Q56" s="50"/>
      <c r="R56" s="49"/>
      <c r="S56" s="56"/>
    </row>
    <row r="57" spans="1:19" s="55" customFormat="1" ht="18.75" x14ac:dyDescent="0.3">
      <c r="A57" s="51" t="s">
        <v>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</row>
    <row r="58" spans="1:19" s="23" customFormat="1" x14ac:dyDescent="0.25">
      <c r="O58" s="35"/>
      <c r="P58" s="35"/>
      <c r="Q58" s="36"/>
      <c r="R58" s="35"/>
      <c r="S58" s="35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2" t="s">
        <v>4</v>
      </c>
      <c r="C6" s="71" t="s">
        <v>5</v>
      </c>
      <c r="D6" s="71" t="s">
        <v>41</v>
      </c>
      <c r="E6" s="78" t="s">
        <v>47</v>
      </c>
      <c r="F6" s="78"/>
      <c r="G6" s="78"/>
      <c r="H6" s="71" t="s">
        <v>7</v>
      </c>
      <c r="I6" s="71" t="s">
        <v>8</v>
      </c>
      <c r="J6" s="71" t="s">
        <v>9</v>
      </c>
      <c r="K6" s="71" t="s">
        <v>10</v>
      </c>
      <c r="L6" s="71" t="s">
        <v>45</v>
      </c>
      <c r="M6" s="71" t="s">
        <v>11</v>
      </c>
      <c r="N6" s="71" t="s">
        <v>42</v>
      </c>
      <c r="O6" s="71" t="s">
        <v>43</v>
      </c>
      <c r="P6" s="72" t="s">
        <v>12</v>
      </c>
      <c r="Q6" s="70" t="s">
        <v>13</v>
      </c>
      <c r="R6" s="71" t="s">
        <v>14</v>
      </c>
      <c r="S6" s="72" t="s">
        <v>15</v>
      </c>
    </row>
    <row r="7" spans="1:19" s="37" customFormat="1" ht="90" customHeight="1" x14ac:dyDescent="0.3">
      <c r="A7" s="77"/>
      <c r="B7" s="72"/>
      <c r="C7" s="71"/>
      <c r="D7" s="71"/>
      <c r="E7" s="54" t="s">
        <v>4</v>
      </c>
      <c r="F7" s="54" t="s">
        <v>5</v>
      </c>
      <c r="G7" s="54" t="s">
        <v>48</v>
      </c>
      <c r="H7" s="71"/>
      <c r="I7" s="71"/>
      <c r="J7" s="71"/>
      <c r="K7" s="71"/>
      <c r="L7" s="71"/>
      <c r="M7" s="71"/>
      <c r="N7" s="71"/>
      <c r="O7" s="71"/>
      <c r="P7" s="72"/>
      <c r="Q7" s="70"/>
      <c r="R7" s="71"/>
      <c r="S7" s="72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9">
        <f>880849.7+8840.5</f>
        <v>889690.2</v>
      </c>
      <c r="C19" s="39">
        <v>497195.6</v>
      </c>
      <c r="D19" s="40">
        <f>126797.1+20522.8</f>
        <v>147319.9</v>
      </c>
      <c r="E19" s="40">
        <f>42949.2+58.4</f>
        <v>43007.6</v>
      </c>
      <c r="F19" s="40">
        <v>52965.500000000007</v>
      </c>
      <c r="G19" s="40">
        <v>1109.6999999999998</v>
      </c>
      <c r="H19" s="41">
        <v>5918</v>
      </c>
      <c r="I19" s="41">
        <v>4674.6000000000004</v>
      </c>
      <c r="J19" s="41">
        <v>427469.50000000006</v>
      </c>
      <c r="K19" s="39">
        <f>60084.2+15963.7+6289.9</f>
        <v>82337.799999999988</v>
      </c>
      <c r="L19" s="41">
        <v>32600.300000000003</v>
      </c>
      <c r="M19" s="41">
        <v>927.60000000000014</v>
      </c>
      <c r="N19" s="41">
        <v>216615.89999999997</v>
      </c>
      <c r="O19" s="42">
        <v>289754.8</v>
      </c>
      <c r="P19" s="43">
        <v>121495.49999999997</v>
      </c>
      <c r="Q19" s="44">
        <f>10199.2-13.2-15205.8-31.4-2.2</f>
        <v>-5053.3999999999987</v>
      </c>
      <c r="R19" s="40">
        <f>73114.2+73830.8+1953-8840.5-15963.7</f>
        <v>124093.8</v>
      </c>
      <c r="S19" s="27">
        <f t="shared" ref="S19" si="2">SUM(B19:R19)</f>
        <v>2932122.8999999994</v>
      </c>
    </row>
    <row r="20" spans="1:19" s="45" customFormat="1" x14ac:dyDescent="0.25">
      <c r="A20" s="46"/>
      <c r="B20" s="47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9"/>
      <c r="P20" s="49"/>
      <c r="Q20" s="50"/>
      <c r="R20" s="49"/>
      <c r="S20" s="56"/>
    </row>
    <row r="21" spans="1:19" s="55" customFormat="1" ht="18.75" x14ac:dyDescent="0.3">
      <c r="A21" s="51" t="s">
        <v>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19" s="23" customFormat="1" x14ac:dyDescent="0.25">
      <c r="O22" s="35"/>
      <c r="P22" s="35"/>
      <c r="Q22" s="36"/>
      <c r="R22" s="35"/>
      <c r="S22" s="35"/>
    </row>
  </sheetData>
  <mergeCells count="18"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2020-03-05T15:31:01Z</dcterms:modified>
</cp:coreProperties>
</file>