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7" i="7" l="1"/>
  <c r="L17" i="7"/>
  <c r="O17" i="7" s="1"/>
  <c r="T17" i="7" s="1"/>
  <c r="U17" i="7" s="1"/>
  <c r="E17" i="7"/>
  <c r="S16" i="7"/>
  <c r="Q16" i="7"/>
  <c r="P16" i="7"/>
  <c r="G16" i="7"/>
  <c r="L16" i="7" s="1"/>
  <c r="O16" i="7" s="1"/>
  <c r="T16" i="7" s="1"/>
  <c r="C16" i="7"/>
  <c r="E16" i="7" s="1"/>
  <c r="U16" i="7" l="1"/>
  <c r="S51" i="6" l="1"/>
  <c r="G51" i="6"/>
  <c r="L51" i="6" s="1"/>
  <c r="O51" i="6" s="1"/>
  <c r="T51" i="6" s="1"/>
  <c r="U51" i="6" s="1"/>
  <c r="E51" i="6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41" i="5"/>
  <c r="L141" i="5"/>
  <c r="O141" i="5" s="1"/>
  <c r="T141" i="5" s="1"/>
  <c r="U141" i="5" s="1"/>
  <c r="G141" i="5"/>
  <c r="E141" i="5"/>
  <c r="S140" i="5"/>
  <c r="L140" i="5"/>
  <c r="O140" i="5" s="1"/>
  <c r="E140" i="5"/>
  <c r="S139" i="5"/>
  <c r="L139" i="5"/>
  <c r="O139" i="5" s="1"/>
  <c r="T139" i="5" s="1"/>
  <c r="E139" i="5"/>
  <c r="S138" i="5"/>
  <c r="L138" i="5"/>
  <c r="O138" i="5" s="1"/>
  <c r="E138" i="5"/>
  <c r="S137" i="5"/>
  <c r="L137" i="5"/>
  <c r="O137" i="5" s="1"/>
  <c r="E137" i="5"/>
  <c r="S136" i="5"/>
  <c r="L136" i="5"/>
  <c r="O136" i="5" s="1"/>
  <c r="T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T132" i="5" s="1"/>
  <c r="E132" i="5"/>
  <c r="S131" i="5"/>
  <c r="L131" i="5"/>
  <c r="O131" i="5" s="1"/>
  <c r="T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T128" i="5" s="1"/>
  <c r="E128" i="5"/>
  <c r="S127" i="5"/>
  <c r="L127" i="5"/>
  <c r="O127" i="5" s="1"/>
  <c r="T127" i="5" s="1"/>
  <c r="E127" i="5"/>
  <c r="S126" i="5"/>
  <c r="L126" i="5"/>
  <c r="O126" i="5" s="1"/>
  <c r="E126" i="5"/>
  <c r="T48" i="6" l="1"/>
  <c r="U48" i="6" s="1"/>
  <c r="T46" i="6"/>
  <c r="U46" i="6" s="1"/>
  <c r="T47" i="6"/>
  <c r="U47" i="6" s="1"/>
  <c r="U49" i="6"/>
  <c r="T50" i="6"/>
  <c r="U50" i="6" s="1"/>
  <c r="T129" i="5"/>
  <c r="U129" i="5" s="1"/>
  <c r="T137" i="5"/>
  <c r="U131" i="5"/>
  <c r="T135" i="5"/>
  <c r="U135" i="5" s="1"/>
  <c r="U139" i="5"/>
  <c r="U127" i="5"/>
  <c r="U132" i="5"/>
  <c r="T130" i="5"/>
  <c r="T138" i="5"/>
  <c r="U138" i="5" s="1"/>
  <c r="T126" i="5"/>
  <c r="U126" i="5" s="1"/>
  <c r="U128" i="5"/>
  <c r="T133" i="5"/>
  <c r="U133" i="5" s="1"/>
  <c r="T140" i="5"/>
  <c r="U140" i="5" s="1"/>
  <c r="U136" i="5"/>
  <c r="T134" i="5"/>
  <c r="U134" i="5" s="1"/>
  <c r="U130" i="5"/>
  <c r="U137" i="5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87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36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U18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<sst xmlns="http://schemas.openxmlformats.org/spreadsheetml/2006/main" count="354" uniqueCount="69">
  <si>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</si>
  <si>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</si>
  <si>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</si>
  <si>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</si>
  <si>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</si>
  <si>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</si>
  <si>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</si>
  <si>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</si>
  <si>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</si>
  <si>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</si>
  <si>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</si>
  <si>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</si>
  <si>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</si>
  <si>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</si>
  <si>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</si>
  <si>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</si>
  <si>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</si>
  <si>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</si>
  <si>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</si>
  <si>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</si>
  <si>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</si>
  <si>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</si>
  <si>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</si>
  <si>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</si>
  <si>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</si>
  <si>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</si>
  <si>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</si>
  <si>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</si>
  <si>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</si>
  <si>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</si>
  <si>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</si>
  <si>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</si>
  <si>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</si>
  <si>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</si>
  <si>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</si>
  <si>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</si>
  <si>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</si>
  <si>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</si>
  <si>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</si>
  <si>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</si>
  <si>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</si>
  <si>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</si>
  <si>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</si>
  <si>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</si>
  <si>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</si>
  <si>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</si>
  <si>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</si>
  <si>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</si>
  <si>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</si>
  <si>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</si>
  <si>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</si>
  <si>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</si>
  <si>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</si>
  <si>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</si>
  <si>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</si>
  <si>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</si>
  <si>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</si>
  <si>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</si>
  <si>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</si>
  <si>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</si>
  <si>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</si>
  <si>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</si>
  <si>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</si>
  <si>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2018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</si>
  <si>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</si>
  <si>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</si>
  <si>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</si>
  <si>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t>Q1-2019</t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</si>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</sst>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quotePrefix="1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C1" workbookViewId="0">
      <selection activeCell="D20" sqref="D20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43555</v>
      </c>
    </row>
    <row r="13" spans="2:5">
      <c r="B13" s="7" t="s">
        <v>31</v>
      </c>
      <c r="C13" s="8" t="s">
        <v>60</v>
      </c>
      <c r="D13" s="8" t="s">
        <v>31</v>
      </c>
      <c r="E13" s="10" t="s">
        <v>67</v>
      </c>
    </row>
    <row r="14" spans="2:5">
      <c r="B14" s="7" t="s">
        <v>32</v>
      </c>
      <c r="C14" s="8" t="s">
        <v>38</v>
      </c>
      <c r="D14" s="8" t="s">
        <v>32</v>
      </c>
      <c r="E14" s="9" t="s">
        <v>63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43"/>
  <sheetViews>
    <sheetView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A126" sqref="A126:XFD141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22" width="11.5546875" style="21"/>
    <col min="23" max="16384" width="11.5546875" style="2"/>
  </cols>
  <sheetData>
    <row r="1" spans="1:22">
      <c r="A1" s="15" t="s">
        <v>23</v>
      </c>
      <c r="U1" s="21" t="s">
        <v>62</v>
      </c>
    </row>
    <row r="2" spans="1:22">
      <c r="F2" s="41" t="s">
        <v>55</v>
      </c>
      <c r="G2" s="41"/>
      <c r="H2" s="41"/>
    </row>
    <row r="3" spans="1:22" ht="21" customHeight="1"/>
    <row r="4" spans="1:2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2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22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22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  <c r="V7" s="36"/>
    </row>
    <row r="8" spans="1:22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  <c r="V8" s="36"/>
    </row>
    <row r="9" spans="1:22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  <c r="V9" s="36"/>
    </row>
    <row r="10" spans="1:22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  <c r="V10" s="36"/>
    </row>
    <row r="11" spans="1:22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  <c r="V11" s="36"/>
    </row>
    <row r="12" spans="1:22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  <c r="V12" s="36"/>
    </row>
    <row r="13" spans="1:22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  <c r="V13" s="36"/>
    </row>
    <row r="14" spans="1:22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  <c r="V14" s="36"/>
    </row>
    <row r="15" spans="1:22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  <c r="V15" s="36"/>
    </row>
    <row r="16" spans="1:22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  <c r="V16" s="36"/>
    </row>
    <row r="17" spans="1:22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  <c r="V17" s="36"/>
    </row>
    <row r="18" spans="1:22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  <c r="V18" s="36"/>
    </row>
    <row r="19" spans="1:22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  <c r="V19" s="36"/>
    </row>
    <row r="20" spans="1:22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  <c r="V20" s="36"/>
    </row>
    <row r="21" spans="1:22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  <c r="V21" s="36"/>
    </row>
    <row r="22" spans="1:22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  <c r="V22" s="36"/>
    </row>
    <row r="23" spans="1:22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  <c r="V23" s="36"/>
    </row>
    <row r="24" spans="1:22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  <c r="V24" s="36"/>
    </row>
    <row r="25" spans="1:22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  <c r="V25" s="36"/>
    </row>
    <row r="26" spans="1:22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  <c r="V26" s="36"/>
    </row>
    <row r="27" spans="1:22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  <c r="V27" s="36"/>
    </row>
    <row r="28" spans="1:22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  <c r="V28" s="36"/>
    </row>
    <row r="29" spans="1:22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  <c r="V29" s="36"/>
    </row>
    <row r="30" spans="1:22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  <c r="V30" s="36"/>
    </row>
    <row r="31" spans="1:22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  <c r="V31" s="36"/>
    </row>
    <row r="32" spans="1:22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  <c r="V32" s="36"/>
    </row>
    <row r="33" spans="1:22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  <c r="V33" s="36"/>
    </row>
    <row r="34" spans="1:22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  <c r="V34" s="36"/>
    </row>
    <row r="35" spans="1:22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  <c r="V35" s="36"/>
    </row>
    <row r="36" spans="1:22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  <c r="V36" s="36"/>
    </row>
    <row r="37" spans="1:22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  <c r="V37" s="36"/>
    </row>
    <row r="38" spans="1:22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  <c r="V38" s="36"/>
    </row>
    <row r="39" spans="1:22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  <c r="V39" s="36"/>
    </row>
    <row r="40" spans="1:22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  <c r="V40" s="36"/>
    </row>
    <row r="41" spans="1:22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  <c r="V41" s="36"/>
    </row>
    <row r="42" spans="1:22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  <c r="V42" s="36"/>
    </row>
    <row r="43" spans="1:22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  <c r="V43" s="36"/>
    </row>
    <row r="44" spans="1:22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  <c r="V44" s="36"/>
    </row>
    <row r="45" spans="1:22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  <c r="V45" s="36"/>
    </row>
    <row r="46" spans="1:22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  <c r="V46" s="36"/>
    </row>
    <row r="47" spans="1:22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  <c r="V47" s="36"/>
    </row>
    <row r="48" spans="1:22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  <c r="V48" s="36"/>
    </row>
    <row r="49" spans="1:22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  <c r="V49" s="36"/>
    </row>
    <row r="50" spans="1:22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  <c r="V50" s="36"/>
    </row>
    <row r="51" spans="1:22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  <c r="V51" s="36"/>
    </row>
    <row r="52" spans="1:22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  <c r="V52" s="36"/>
    </row>
    <row r="53" spans="1:22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  <c r="V53" s="36"/>
    </row>
    <row r="54" spans="1:22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  <c r="V54" s="36"/>
    </row>
    <row r="55" spans="1:22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  <c r="V55" s="36"/>
    </row>
    <row r="56" spans="1:22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  <c r="V56" s="36"/>
    </row>
    <row r="57" spans="1:22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  <c r="V57" s="36"/>
    </row>
    <row r="58" spans="1:22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  <c r="V58" s="36"/>
    </row>
    <row r="59" spans="1:22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  <c r="V59" s="36"/>
    </row>
    <row r="60" spans="1:22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  <c r="V60" s="36"/>
    </row>
    <row r="61" spans="1:22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  <c r="V61" s="36"/>
    </row>
    <row r="62" spans="1:22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  <c r="V62" s="36"/>
    </row>
    <row r="63" spans="1:22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  <c r="V63" s="36"/>
    </row>
    <row r="64" spans="1:22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  <c r="V64" s="36"/>
    </row>
    <row r="65" spans="1:22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  <c r="V65" s="36"/>
    </row>
    <row r="66" spans="1:22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  <c r="V66" s="36"/>
    </row>
    <row r="67" spans="1:22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  <c r="V67" s="36"/>
    </row>
    <row r="68" spans="1:22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  <c r="V68" s="36"/>
    </row>
    <row r="69" spans="1:22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  <c r="V69" s="36"/>
    </row>
    <row r="70" spans="1:22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  <c r="V70" s="36"/>
    </row>
    <row r="71" spans="1:22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26" si="8">SUM(F71:K71)</f>
        <v>486831.0833</v>
      </c>
      <c r="M71" s="34">
        <v>199125.4167</v>
      </c>
      <c r="N71" s="31">
        <v>19112.000000000004</v>
      </c>
      <c r="O71" s="33">
        <f t="shared" ref="O71:O126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  <c r="V71" s="36"/>
    </row>
    <row r="72" spans="1:22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26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  <c r="V72" s="36"/>
    </row>
    <row r="73" spans="1:22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  <c r="V73" s="36"/>
    </row>
    <row r="74" spans="1:22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  <c r="V74" s="36"/>
    </row>
    <row r="75" spans="1:22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  <c r="V75" s="36"/>
    </row>
    <row r="76" spans="1:22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  <c r="V76" s="36"/>
    </row>
    <row r="77" spans="1:22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  <c r="V77" s="36"/>
    </row>
    <row r="78" spans="1:22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  <c r="V78" s="36"/>
    </row>
    <row r="79" spans="1:22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  <c r="V79" s="36"/>
    </row>
    <row r="80" spans="1:22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  <c r="V80" s="36"/>
    </row>
    <row r="81" spans="1:22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26" si="13">SUM(P81:R81)</f>
        <v>781900.625</v>
      </c>
      <c r="T81" s="35">
        <f t="shared" si="6"/>
        <v>1064787.5</v>
      </c>
      <c r="U81" s="31">
        <f t="shared" si="10"/>
        <v>1275638.45</v>
      </c>
      <c r="V81" s="36"/>
    </row>
    <row r="82" spans="1:22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  <c r="V82" s="36"/>
    </row>
    <row r="83" spans="1:22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  <c r="V83" s="36"/>
    </row>
    <row r="84" spans="1:22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  <c r="V84" s="36"/>
    </row>
    <row r="85" spans="1:22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  <c r="V85" s="36"/>
    </row>
    <row r="86" spans="1:22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  <c r="V86" s="36"/>
    </row>
    <row r="87" spans="1:22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  <c r="V87" s="36"/>
    </row>
    <row r="88" spans="1:22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  <c r="V88" s="36"/>
    </row>
    <row r="89" spans="1:22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  <c r="V89" s="36"/>
    </row>
    <row r="90" spans="1:22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  <c r="V90" s="36"/>
    </row>
    <row r="91" spans="1:22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  <c r="V91" s="36"/>
    </row>
    <row r="92" spans="1:22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  <c r="V92" s="36"/>
    </row>
    <row r="93" spans="1:22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  <c r="V93" s="36"/>
    </row>
    <row r="94" spans="1:22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  <c r="V94" s="36"/>
    </row>
    <row r="95" spans="1:22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  <c r="V95" s="36"/>
    </row>
    <row r="96" spans="1:22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  <c r="V96" s="36"/>
    </row>
    <row r="97" spans="1:22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  <c r="V97" s="36"/>
    </row>
    <row r="98" spans="1:22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  <c r="V98" s="36"/>
    </row>
    <row r="99" spans="1:22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  <c r="V99" s="36"/>
    </row>
    <row r="100" spans="1:22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  <c r="V100" s="36"/>
    </row>
    <row r="101" spans="1:22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  <c r="V101" s="36"/>
    </row>
    <row r="102" spans="1:22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  <c r="V102" s="36"/>
    </row>
    <row r="103" spans="1:22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26" si="15">S103+O103</f>
        <v>1525853.7583333333</v>
      </c>
      <c r="U103" s="31">
        <f t="shared" ref="U103:U126" si="16">T103+E103</f>
        <v>1406619.7583333333</v>
      </c>
      <c r="V103" s="36"/>
    </row>
    <row r="104" spans="1:22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  <c r="V104" s="36"/>
    </row>
    <row r="105" spans="1:22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  <c r="V105" s="36"/>
    </row>
    <row r="106" spans="1:22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  <c r="V106" s="36"/>
    </row>
    <row r="107" spans="1:22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  <c r="V107" s="36"/>
    </row>
    <row r="108" spans="1:22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  <c r="V108" s="36"/>
    </row>
    <row r="109" spans="1:22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  <c r="V109" s="36"/>
    </row>
    <row r="110" spans="1:22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  <c r="V110" s="36"/>
    </row>
    <row r="111" spans="1:22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  <c r="V111" s="36"/>
    </row>
    <row r="112" spans="1:22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  <c r="V112" s="36"/>
    </row>
    <row r="113" spans="1:22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  <c r="V113" s="36"/>
    </row>
    <row r="114" spans="1:22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  <c r="V114" s="36"/>
    </row>
    <row r="115" spans="1:22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  <c r="V115" s="36"/>
    </row>
    <row r="116" spans="1:22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  <c r="V116" s="36"/>
    </row>
    <row r="117" spans="1:22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  <c r="V117" s="36"/>
    </row>
    <row r="118" spans="1:22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  <c r="V118" s="36"/>
    </row>
    <row r="119" spans="1:22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  <c r="V119" s="36"/>
    </row>
    <row r="120" spans="1:22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  <c r="V120" s="36"/>
    </row>
    <row r="121" spans="1:22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  <c r="V121" s="36"/>
    </row>
    <row r="122" spans="1:22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  <c r="V122" s="36"/>
    </row>
    <row r="123" spans="1:22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  <c r="V123" s="36"/>
    </row>
    <row r="124" spans="1:22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  <c r="V124" s="36"/>
    </row>
    <row r="125" spans="1:22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  <c r="V125" s="36"/>
    </row>
    <row r="126" spans="1:22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  <c r="V126" s="36"/>
    </row>
    <row r="127" spans="1:22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>+SUM(B127:D127)</f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ref="L127:L138" si="17">+SUM(F127:K127)</f>
        <v>1437553.05</v>
      </c>
      <c r="M127" s="32">
        <v>273183.50000000006</v>
      </c>
      <c r="N127" s="31">
        <v>53988.5</v>
      </c>
      <c r="O127" s="33">
        <f t="shared" ref="O127:O138" si="18">+L127-M127-N127</f>
        <v>1110381.05</v>
      </c>
      <c r="P127" s="38">
        <v>25425.200000000001</v>
      </c>
      <c r="Q127" s="33">
        <v>861329.18333333335</v>
      </c>
      <c r="R127" s="33">
        <v>4778.2</v>
      </c>
      <c r="S127" s="31">
        <f t="shared" ref="S127:S135" si="19">SUM(P127:R127)</f>
        <v>891532.58333333326</v>
      </c>
      <c r="T127" s="35">
        <f>SUM(O127,S127)</f>
        <v>2001913.6333333333</v>
      </c>
      <c r="U127" s="31">
        <f>SUM(E127,T127)</f>
        <v>1824405.1333333333</v>
      </c>
      <c r="V127" s="36"/>
    </row>
    <row r="128" spans="1:22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ref="E128:E137" si="20">+SUM(B128:D128)</f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17"/>
        <v>1468677.1</v>
      </c>
      <c r="M128" s="32">
        <v>274669.40000000002</v>
      </c>
      <c r="N128" s="31">
        <v>54895.000000000007</v>
      </c>
      <c r="O128" s="33">
        <f t="shared" si="18"/>
        <v>1139112.7000000002</v>
      </c>
      <c r="P128" s="38">
        <v>17299.899999999998</v>
      </c>
      <c r="Q128" s="33">
        <v>893869.06666666677</v>
      </c>
      <c r="R128" s="33">
        <v>4731.8</v>
      </c>
      <c r="S128" s="31">
        <f t="shared" si="19"/>
        <v>915900.76666666684</v>
      </c>
      <c r="T128" s="35">
        <f>SUM(O128,S128)</f>
        <v>2055013.466666667</v>
      </c>
      <c r="U128" s="31">
        <f>SUM(E128,T128)</f>
        <v>1926744.0666666669</v>
      </c>
      <c r="V128" s="36"/>
    </row>
    <row r="129" spans="1:22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20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17"/>
        <v>1493251.9</v>
      </c>
      <c r="M129" s="32">
        <v>290474.60000000003</v>
      </c>
      <c r="N129" s="31">
        <v>56551.900000000009</v>
      </c>
      <c r="O129" s="33">
        <f t="shared" si="18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9"/>
        <v>908881.79999999993</v>
      </c>
      <c r="T129" s="35">
        <f>SUM(O129,S129)</f>
        <v>2055107.1999999997</v>
      </c>
      <c r="U129" s="31">
        <f>SUM(E129,T129)</f>
        <v>1885811.6999999997</v>
      </c>
      <c r="V129" s="36"/>
    </row>
    <row r="130" spans="1:22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20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17"/>
        <v>1491825.166666667</v>
      </c>
      <c r="M130" s="32">
        <v>289975.2</v>
      </c>
      <c r="N130" s="31">
        <v>59990</v>
      </c>
      <c r="O130" s="33">
        <f t="shared" si="18"/>
        <v>1141859.966666667</v>
      </c>
      <c r="P130" s="38">
        <v>14505.4</v>
      </c>
      <c r="Q130" s="33">
        <v>894406.59999999986</v>
      </c>
      <c r="R130" s="33">
        <v>4964</v>
      </c>
      <c r="S130" s="31">
        <f t="shared" si="19"/>
        <v>913875.99999999988</v>
      </c>
      <c r="T130" s="35">
        <f>SUM(O130,S130)</f>
        <v>2055735.9666666668</v>
      </c>
      <c r="U130" s="31">
        <f>SUM(E130,T130)</f>
        <v>1898610.6666666667</v>
      </c>
      <c r="V130" s="36"/>
    </row>
    <row r="131" spans="1:22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20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17"/>
        <v>1518882.833333333</v>
      </c>
      <c r="M131" s="32">
        <v>293389.70000000007</v>
      </c>
      <c r="N131" s="31">
        <v>59494.400000000001</v>
      </c>
      <c r="O131" s="33">
        <f t="shared" si="18"/>
        <v>1165998.7333333329</v>
      </c>
      <c r="P131" s="38">
        <v>14832.3</v>
      </c>
      <c r="Q131" s="33">
        <v>889148.39999999991</v>
      </c>
      <c r="R131" s="33">
        <v>5359.7</v>
      </c>
      <c r="S131" s="31">
        <f t="shared" si="19"/>
        <v>909340.39999999991</v>
      </c>
      <c r="T131" s="35">
        <f>SUM(O131,S131)</f>
        <v>2075339.1333333328</v>
      </c>
      <c r="U131" s="31">
        <f>SUM(E131,T131)</f>
        <v>1901157.0333333327</v>
      </c>
      <c r="V131" s="36"/>
    </row>
    <row r="132" spans="1:22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20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17"/>
        <v>1641511.9</v>
      </c>
      <c r="M132" s="32">
        <v>398416.10000000003</v>
      </c>
      <c r="N132" s="31">
        <v>53521.5</v>
      </c>
      <c r="O132" s="33">
        <f t="shared" si="18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9"/>
        <v>970380</v>
      </c>
      <c r="T132" s="35">
        <f>SUM(O132,S132)</f>
        <v>2159954.2999999998</v>
      </c>
      <c r="U132" s="31">
        <f>SUM(E132,T132)</f>
        <v>1958698.5999999999</v>
      </c>
      <c r="V132" s="36"/>
    </row>
    <row r="133" spans="1:22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20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17"/>
        <v>1602052.7333333334</v>
      </c>
      <c r="M133" s="32">
        <v>349060.71666666667</v>
      </c>
      <c r="N133" s="31">
        <v>47099.000000000007</v>
      </c>
      <c r="O133" s="33">
        <f t="shared" si="18"/>
        <v>1205893.0166666666</v>
      </c>
      <c r="P133" s="38">
        <v>27074.999999999996</v>
      </c>
      <c r="Q133" s="33">
        <v>976003.71666666667</v>
      </c>
      <c r="R133" s="33">
        <v>5486.6</v>
      </c>
      <c r="S133" s="31">
        <f t="shared" si="19"/>
        <v>1008565.3166666667</v>
      </c>
      <c r="T133" s="35">
        <f>SUM(O133,S133)</f>
        <v>2214458.333333333</v>
      </c>
      <c r="U133" s="31">
        <f>SUM(E133,T133)</f>
        <v>2014706.2333333329</v>
      </c>
      <c r="V133" s="36"/>
    </row>
    <row r="134" spans="1:22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20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17"/>
        <v>1628541.9666666666</v>
      </c>
      <c r="M134" s="32">
        <v>340198.2333333334</v>
      </c>
      <c r="N134" s="31">
        <v>61491.499999999993</v>
      </c>
      <c r="O134" s="33">
        <f t="shared" si="18"/>
        <v>1226852.2333333332</v>
      </c>
      <c r="P134" s="38">
        <v>36096.699999999997</v>
      </c>
      <c r="Q134" s="33">
        <v>977051.33333333349</v>
      </c>
      <c r="R134" s="33">
        <v>5519.4</v>
      </c>
      <c r="S134" s="31">
        <f t="shared" si="19"/>
        <v>1018667.4333333335</v>
      </c>
      <c r="T134" s="35">
        <f>SUM(O134,S134)</f>
        <v>2245519.6666666665</v>
      </c>
      <c r="U134" s="31">
        <f>SUM(E134,T134)</f>
        <v>2036761.7666666666</v>
      </c>
      <c r="V134" s="36"/>
    </row>
    <row r="135" spans="1:22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20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si="17"/>
        <v>1658161.8000000003</v>
      </c>
      <c r="M135" s="32">
        <v>353050.39999999997</v>
      </c>
      <c r="N135" s="31">
        <v>67423.399999999994</v>
      </c>
      <c r="O135" s="33">
        <f t="shared" si="18"/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9"/>
        <v>1027560.8</v>
      </c>
      <c r="T135" s="35">
        <f>SUM(O135,S135)</f>
        <v>2265248.8000000007</v>
      </c>
      <c r="U135" s="31">
        <f>SUM(E135,T135)</f>
        <v>2047964.1000000006</v>
      </c>
      <c r="V135" s="36"/>
    </row>
    <row r="136" spans="1:22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si="20"/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358867.06666666665</v>
      </c>
      <c r="N136" s="31">
        <v>71166.3</v>
      </c>
      <c r="O136" s="33">
        <f t="shared" si="18"/>
        <v>1273704.3666666667</v>
      </c>
      <c r="P136" s="38">
        <v>44255.700000000012</v>
      </c>
      <c r="Q136" s="33">
        <v>1011618.7666666666</v>
      </c>
      <c r="R136" s="33">
        <v>5786.5</v>
      </c>
      <c r="S136" s="31">
        <f t="shared" ref="S136:S138" si="21">SUM(P136:R136)</f>
        <v>1061660.9666666666</v>
      </c>
      <c r="T136" s="35">
        <f>SUM(O136,S136)</f>
        <v>2335365.333333333</v>
      </c>
      <c r="U136" s="31">
        <f>SUM(E136,T136)</f>
        <v>2123946.6333333328</v>
      </c>
      <c r="V136" s="36"/>
    </row>
    <row r="137" spans="1:22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20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349969.7333333334</v>
      </c>
      <c r="N137" s="31">
        <v>64784.799999999996</v>
      </c>
      <c r="O137" s="33">
        <f t="shared" si="18"/>
        <v>1312334.7333333332</v>
      </c>
      <c r="P137" s="38">
        <v>42729.400000000009</v>
      </c>
      <c r="Q137" s="33">
        <v>1016860.4333333335</v>
      </c>
      <c r="R137" s="33">
        <v>5665.9</v>
      </c>
      <c r="S137" s="31">
        <f t="shared" si="21"/>
        <v>1065255.7333333334</v>
      </c>
      <c r="T137" s="35">
        <f>SUM(O137,S137)</f>
        <v>2377590.4666666668</v>
      </c>
      <c r="U137" s="31">
        <f>SUM(E137,T137)</f>
        <v>2182876.0666666669</v>
      </c>
      <c r="V137" s="36"/>
    </row>
    <row r="138" spans="1:22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ref="E138" si="22">+SUM(B138:D138)</f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983859.19999999995</v>
      </c>
      <c r="R138" s="33">
        <v>6028.8</v>
      </c>
      <c r="S138" s="31">
        <f t="shared" si="21"/>
        <v>1031951.6</v>
      </c>
      <c r="T138" s="35">
        <f>SUM(O138,S138)</f>
        <v>2369485.6</v>
      </c>
      <c r="U138" s="31">
        <f>SUM(E138,T138)</f>
        <v>2166284.6</v>
      </c>
      <c r="V138" s="36"/>
    </row>
    <row r="139" spans="1:22" s="37" customFormat="1" ht="18">
      <c r="A139" s="30" t="s">
        <v>65</v>
      </c>
      <c r="B139" s="32">
        <v>-182568.59999999998</v>
      </c>
      <c r="C139" s="32">
        <v>-55757.799999999988</v>
      </c>
      <c r="D139" s="32" t="s">
        <v>2</v>
      </c>
      <c r="E139" s="31">
        <f t="shared" ref="E139:E141" si="23">+SUM(B139:D139)</f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ref="L139:L141" si="24">+SUM(F139:K139)</f>
        <v>1781692.6</v>
      </c>
      <c r="M139" s="32">
        <v>370346.7</v>
      </c>
      <c r="N139" s="31">
        <v>61052.1</v>
      </c>
      <c r="O139" s="33">
        <f t="shared" ref="O139:O141" si="25">+L139-M139-N139</f>
        <v>1350293.8</v>
      </c>
      <c r="P139" s="38">
        <v>36041.299999999996</v>
      </c>
      <c r="Q139" s="33">
        <v>973684.80000000016</v>
      </c>
      <c r="R139" s="33">
        <v>6363.7</v>
      </c>
      <c r="S139" s="31">
        <f t="shared" ref="S139:S140" si="26">SUM(P139:R139)</f>
        <v>1016089.8000000002</v>
      </c>
      <c r="T139" s="35">
        <f>SUM(O139,S139)</f>
        <v>2366383.6</v>
      </c>
      <c r="U139" s="31">
        <f>SUM(E139,T139)</f>
        <v>2128057.2000000002</v>
      </c>
      <c r="V139" s="36"/>
    </row>
    <row r="140" spans="1:22" s="37" customFormat="1" ht="18">
      <c r="A140" s="30" t="s">
        <v>66</v>
      </c>
      <c r="B140" s="32">
        <v>-148014.80000000002</v>
      </c>
      <c r="C140" s="32">
        <v>-56830.499999999971</v>
      </c>
      <c r="D140" s="32" t="s">
        <v>2</v>
      </c>
      <c r="E140" s="31">
        <f t="shared" si="23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24"/>
        <v>1831092.5</v>
      </c>
      <c r="M140" s="32">
        <v>367507.3</v>
      </c>
      <c r="N140" s="31">
        <v>64711.1</v>
      </c>
      <c r="O140" s="33">
        <f t="shared" si="25"/>
        <v>1398874.0999999999</v>
      </c>
      <c r="P140" s="38">
        <v>34014.400000000001</v>
      </c>
      <c r="Q140" s="33">
        <v>984867.7</v>
      </c>
      <c r="R140" s="33">
        <v>6912.9</v>
      </c>
      <c r="S140" s="31">
        <f t="shared" si="26"/>
        <v>1025795</v>
      </c>
      <c r="T140" s="35">
        <f>SUM(O140,S140)</f>
        <v>2424669.0999999996</v>
      </c>
      <c r="U140" s="31">
        <f>SUM(E140,T140)</f>
        <v>2219823.7999999998</v>
      </c>
      <c r="V140" s="36"/>
    </row>
    <row r="141" spans="1:22" s="37" customFormat="1" ht="18">
      <c r="A141" s="30" t="s">
        <v>68</v>
      </c>
      <c r="B141" s="32">
        <v>-166782.39999999999</v>
      </c>
      <c r="C141" s="32">
        <v>-62620.70000000007</v>
      </c>
      <c r="D141" s="32" t="s">
        <v>2</v>
      </c>
      <c r="E141" s="31">
        <f t="shared" si="23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24"/>
        <v>1873915.0999999999</v>
      </c>
      <c r="M141" s="32">
        <v>411590.40000000002</v>
      </c>
      <c r="N141" s="31">
        <v>58269.8</v>
      </c>
      <c r="O141" s="33">
        <f t="shared" si="25"/>
        <v>1404054.8999999997</v>
      </c>
      <c r="P141" s="38">
        <v>32296.6</v>
      </c>
      <c r="Q141" s="33">
        <v>997713.2</v>
      </c>
      <c r="R141" s="33">
        <v>6662.7</v>
      </c>
      <c r="S141" s="31">
        <f t="shared" ref="S141" si="27">SUM(P141:R141)</f>
        <v>1036672.4999999999</v>
      </c>
      <c r="T141" s="35">
        <f>SUM(O141,S141)</f>
        <v>2440727.3999999994</v>
      </c>
      <c r="U141" s="31">
        <f>SUM(E141,T141)</f>
        <v>2211324.2999999993</v>
      </c>
      <c r="V141" s="36"/>
    </row>
    <row r="142" spans="1:22" s="37" customFormat="1" ht="15.75">
      <c r="A142" s="45" t="s">
        <v>45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7"/>
      <c r="V142" s="36"/>
    </row>
    <row r="143" spans="1:22" s="37" customFormat="1" ht="15.75">
      <c r="A143" s="48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50"/>
      <c r="V143" s="36"/>
    </row>
  </sheetData>
  <mergeCells count="10">
    <mergeCell ref="A142:U143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3"/>
  <sheetViews>
    <sheetView workbookViewId="0">
      <pane xSplit="1" ySplit="6" topLeftCell="B45" activePane="bottomRight" state="frozen"/>
      <selection pane="topRight" activeCell="B1" sqref="B1"/>
      <selection pane="bottomLeft" activeCell="A7" sqref="A7"/>
      <selection pane="bottomRight" activeCell="A51" sqref="A51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1" t="s">
        <v>55</v>
      </c>
      <c r="F2" s="41"/>
      <c r="G2" s="41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1638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16382" s="24" customFormat="1" ht="126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46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46" si="7">SUM(F28:K28)</f>
        <v>489508.3</v>
      </c>
      <c r="M28" s="34">
        <v>190482.9</v>
      </c>
      <c r="N28" s="31">
        <v>15910.9</v>
      </c>
      <c r="O28" s="33">
        <f t="shared" ref="O28:O46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46" si="9">SUM(P28:R28)</f>
        <v>758772.8</v>
      </c>
      <c r="T28" s="35">
        <f t="shared" ref="T28:T46" si="10">S28+O28</f>
        <v>1041887.3</v>
      </c>
      <c r="U28" s="31">
        <f t="shared" ref="U28:U46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ref="E47:E49" si="12">+SUM(B47:D47)</f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ref="L47:L50" si="13">+SUM(F47:K47)</f>
        <v>1493251.9</v>
      </c>
      <c r="M47" s="32">
        <v>290474.60000000003</v>
      </c>
      <c r="N47" s="31">
        <v>56551.900000000009</v>
      </c>
      <c r="O47" s="33">
        <f t="shared" ref="O47:O51" si="14">+L47-M47-N47</f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ref="S47:S49" si="15">SUM(P47:R47)</f>
        <v>908881.79999999993</v>
      </c>
      <c r="T47" s="35">
        <f>SUM(O47,S47)</f>
        <v>2055107.1999999997</v>
      </c>
      <c r="U47" s="31">
        <f>SUM(E47,T47)</f>
        <v>1885811.6999999997</v>
      </c>
      <c r="V47" s="36"/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12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13"/>
        <v>1641511.9</v>
      </c>
      <c r="M48" s="32">
        <v>398416.10000000003</v>
      </c>
      <c r="N48" s="31">
        <v>53521.5</v>
      </c>
      <c r="O48" s="33">
        <f t="shared" si="14"/>
        <v>1189574.2999999998</v>
      </c>
      <c r="P48" s="38">
        <v>24405.8</v>
      </c>
      <c r="Q48" s="33">
        <v>940441</v>
      </c>
      <c r="R48" s="33">
        <v>5533.2</v>
      </c>
      <c r="S48" s="31">
        <f t="shared" si="15"/>
        <v>970380</v>
      </c>
      <c r="T48" s="35">
        <f>SUM(O48,S48)</f>
        <v>2159954.2999999998</v>
      </c>
      <c r="U48" s="31">
        <f>SUM(E48,T48)</f>
        <v>1958698.5999999999</v>
      </c>
      <c r="V48" s="36"/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12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13"/>
        <v>1658161.8000000003</v>
      </c>
      <c r="M49" s="32">
        <v>353050.39999999997</v>
      </c>
      <c r="N49" s="31">
        <v>67423.399999999994</v>
      </c>
      <c r="O49" s="33">
        <f t="shared" si="14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15"/>
        <v>1027560.8</v>
      </c>
      <c r="T49" s="35">
        <f>SUM(O49,S49)</f>
        <v>2265248.8000000007</v>
      </c>
      <c r="U49" s="31">
        <f>SUM(E49,T49)</f>
        <v>2047964.1000000006</v>
      </c>
      <c r="V49" s="36"/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ref="E50:E51" si="16">+SUM(B50:D50)</f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13"/>
        <v>1763431.9</v>
      </c>
      <c r="M50" s="32">
        <v>353522.4</v>
      </c>
      <c r="N50" s="31">
        <v>72375.499999999985</v>
      </c>
      <c r="O50" s="33">
        <f t="shared" si="14"/>
        <v>1337534</v>
      </c>
      <c r="P50" s="38">
        <v>42063.6</v>
      </c>
      <c r="Q50" s="33">
        <v>983859.19999999995</v>
      </c>
      <c r="R50" s="33">
        <v>6028.8</v>
      </c>
      <c r="S50" s="31">
        <f t="shared" ref="S50" si="17">SUM(P50:R50)</f>
        <v>1031951.6</v>
      </c>
      <c r="T50" s="35">
        <f>SUM(O50,S50)</f>
        <v>2369485.6</v>
      </c>
      <c r="U50" s="31">
        <f>SUM(E50,T50)</f>
        <v>2166284.6</v>
      </c>
      <c r="V50" s="36"/>
    </row>
    <row r="51" spans="1:22" s="37" customFormat="1" ht="18">
      <c r="A51" s="30" t="s">
        <v>68</v>
      </c>
      <c r="B51" s="32">
        <v>-166782.39999999999</v>
      </c>
      <c r="C51" s="32">
        <v>-62620.70000000007</v>
      </c>
      <c r="D51" s="32" t="s">
        <v>2</v>
      </c>
      <c r="E51" s="31">
        <f t="shared" si="16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ref="L51" si="18">+SUM(F51:K51)</f>
        <v>1873915.0999999999</v>
      </c>
      <c r="M51" s="32">
        <v>411590.40000000002</v>
      </c>
      <c r="N51" s="31">
        <v>58269.8</v>
      </c>
      <c r="O51" s="33">
        <f t="shared" si="14"/>
        <v>1404054.8999999997</v>
      </c>
      <c r="P51" s="38">
        <v>32296.6</v>
      </c>
      <c r="Q51" s="33">
        <v>997713.2</v>
      </c>
      <c r="R51" s="33">
        <v>6662.7</v>
      </c>
      <c r="S51" s="31">
        <f t="shared" ref="S51" si="19">SUM(P51:R51)</f>
        <v>1036672.4999999999</v>
      </c>
      <c r="T51" s="35">
        <f>SUM(O51,S51)</f>
        <v>2440727.3999999994</v>
      </c>
      <c r="U51" s="31">
        <f>SUM(E51,T51)</f>
        <v>2211324.2999999993</v>
      </c>
      <c r="V51" s="36"/>
    </row>
    <row r="52" spans="1:22" s="37" customFormat="1" ht="15.75">
      <c r="A52" s="45" t="s">
        <v>45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  <c r="V52" s="36"/>
    </row>
    <row r="53" spans="1:22" s="37" customFormat="1" ht="15.7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50"/>
      <c r="V53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2:U5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6" sqref="A16:XFD17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1" t="s">
        <v>55</v>
      </c>
      <c r="F2" s="41"/>
      <c r="G2" s="41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2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22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7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5.75">
      <c r="A18" s="45" t="s">
        <v>45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36"/>
    </row>
    <row r="19" spans="1:22" s="37" customFormat="1" ht="15.7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8:U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2019-06-27T15:13:25Z</dcterms:modified>
</cp:coreProperties>
</file>