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N18" i="6" l="1"/>
  <c r="D18" i="6"/>
  <c r="F18" i="6" s="1"/>
  <c r="H18" i="6" s="1"/>
  <c r="O18" i="6" s="1"/>
  <c r="N51" i="5"/>
  <c r="D51" i="5"/>
  <c r="F51" i="5" s="1"/>
  <c r="H51" i="5" s="1"/>
  <c r="O51" i="5" s="1"/>
  <c r="N50" i="5"/>
  <c r="D50" i="5"/>
  <c r="F50" i="5" s="1"/>
  <c r="H50" i="5" s="1"/>
  <c r="O50" i="5" s="1"/>
  <c r="N49" i="5"/>
  <c r="D49" i="5"/>
  <c r="F49" i="5" s="1"/>
  <c r="H49" i="5" s="1"/>
  <c r="O49" i="5" s="1"/>
  <c r="N48" i="5"/>
  <c r="D48" i="5"/>
  <c r="F48" i="5" s="1"/>
  <c r="H48" i="5" s="1"/>
  <c r="O48" i="5" s="1"/>
  <c r="N139" i="4"/>
  <c r="D139" i="4"/>
  <c r="F139" i="4" s="1"/>
  <c r="H139" i="4" s="1"/>
  <c r="O139" i="4" s="1"/>
  <c r="N138" i="4"/>
  <c r="D138" i="4"/>
  <c r="F138" i="4" s="1"/>
  <c r="H138" i="4" s="1"/>
  <c r="N137" i="4"/>
  <c r="D137" i="4"/>
  <c r="F137" i="4" s="1"/>
  <c r="H137" i="4" s="1"/>
  <c r="O137" i="4" s="1"/>
  <c r="N136" i="4"/>
  <c r="D136" i="4"/>
  <c r="F136" i="4" s="1"/>
  <c r="H136" i="4" s="1"/>
  <c r="O136" i="4" s="1"/>
  <c r="N135" i="4"/>
  <c r="D135" i="4"/>
  <c r="F135" i="4" s="1"/>
  <c r="H135" i="4" s="1"/>
  <c r="O135" i="4" s="1"/>
  <c r="N134" i="4"/>
  <c r="D134" i="4"/>
  <c r="F134" i="4" s="1"/>
  <c r="H134" i="4" s="1"/>
  <c r="N133" i="4"/>
  <c r="F133" i="4"/>
  <c r="H133" i="4" s="1"/>
  <c r="O133" i="4" s="1"/>
  <c r="D133" i="4"/>
  <c r="N132" i="4"/>
  <c r="D132" i="4"/>
  <c r="F132" i="4" s="1"/>
  <c r="H132" i="4" s="1"/>
  <c r="O132" i="4" s="1"/>
  <c r="N131" i="4"/>
  <c r="D131" i="4"/>
  <c r="F131" i="4" s="1"/>
  <c r="H131" i="4" s="1"/>
  <c r="N130" i="4"/>
  <c r="D130" i="4"/>
  <c r="F130" i="4" s="1"/>
  <c r="H130" i="4" s="1"/>
  <c r="O130" i="4" s="1"/>
  <c r="N129" i="4"/>
  <c r="D129" i="4"/>
  <c r="F129" i="4" s="1"/>
  <c r="H129" i="4" s="1"/>
  <c r="N128" i="4"/>
  <c r="D128" i="4"/>
  <c r="F128" i="4" s="1"/>
  <c r="H128" i="4" s="1"/>
  <c r="O128" i="4" s="1"/>
  <c r="O129" i="4" l="1"/>
  <c r="O131" i="4"/>
  <c r="O134" i="4"/>
  <c r="O138" i="4"/>
  <c r="N17" i="6" l="1"/>
  <c r="D17" i="6"/>
  <c r="F17" i="6" s="1"/>
  <c r="H17" i="6" s="1"/>
  <c r="O17" i="6" s="1"/>
  <c r="N16" i="6"/>
  <c r="D16" i="6"/>
  <c r="F16" i="6" s="1"/>
  <c r="H16" i="6" s="1"/>
  <c r="O16" i="6" s="1"/>
  <c r="N15" i="6"/>
  <c r="D15" i="6"/>
  <c r="F15" i="6" s="1"/>
  <c r="H15" i="6" s="1"/>
  <c r="O15" i="6" s="1"/>
  <c r="N14" i="6"/>
  <c r="D14" i="6"/>
  <c r="F14" i="6" s="1"/>
  <c r="H14" i="6" s="1"/>
  <c r="O14" i="6" s="1"/>
  <c r="N13" i="6"/>
  <c r="D13" i="6"/>
  <c r="F13" i="6" s="1"/>
  <c r="H13" i="6" s="1"/>
  <c r="O13" i="6" s="1"/>
  <c r="N12" i="6"/>
  <c r="F12" i="6"/>
  <c r="H12" i="6" s="1"/>
  <c r="O12" i="6" s="1"/>
  <c r="D12" i="6"/>
  <c r="N11" i="6"/>
  <c r="F11" i="6"/>
  <c r="H11" i="6" s="1"/>
  <c r="O11" i="6" s="1"/>
  <c r="D11" i="6"/>
  <c r="N10" i="6"/>
  <c r="D10" i="6"/>
  <c r="F10" i="6" s="1"/>
  <c r="H10" i="6" s="1"/>
  <c r="O10" i="6" s="1"/>
  <c r="N9" i="6"/>
  <c r="D9" i="6"/>
  <c r="F9" i="6" s="1"/>
  <c r="H9" i="6" s="1"/>
  <c r="O9" i="6" s="1"/>
  <c r="N8" i="6"/>
  <c r="D8" i="6"/>
  <c r="F8" i="6" s="1"/>
  <c r="H8" i="6" s="1"/>
  <c r="O8" i="6" s="1"/>
  <c r="N47" i="5"/>
  <c r="D47" i="5"/>
  <c r="F47" i="5" s="1"/>
  <c r="H47" i="5" s="1"/>
  <c r="O47" i="5" s="1"/>
  <c r="N46" i="5"/>
  <c r="D46" i="5"/>
  <c r="F46" i="5" s="1"/>
  <c r="H46" i="5" s="1"/>
  <c r="O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O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O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O35" i="5" s="1"/>
  <c r="N34" i="5"/>
  <c r="D34" i="5"/>
  <c r="F34" i="5" s="1"/>
  <c r="H34" i="5" s="1"/>
  <c r="N33" i="5"/>
  <c r="D33" i="5"/>
  <c r="F33" i="5" s="1"/>
  <c r="H33" i="5" s="1"/>
  <c r="O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O29" i="5" s="1"/>
  <c r="N28" i="5"/>
  <c r="D28" i="5"/>
  <c r="F28" i="5" s="1"/>
  <c r="H28" i="5" s="1"/>
  <c r="N27" i="5"/>
  <c r="D27" i="5"/>
  <c r="F27" i="5" s="1"/>
  <c r="H27" i="5" s="1"/>
  <c r="O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O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8" i="5" l="1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7" i="4"/>
  <c r="D127" i="4"/>
  <c r="F127" i="4" s="1"/>
  <c r="H127" i="4" s="1"/>
  <c r="O127" i="4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O123" i="4" s="1"/>
  <c r="N122" i="4"/>
  <c r="D122" i="4"/>
  <c r="F122" i="4" s="1"/>
  <c r="H122" i="4" s="1"/>
  <c r="N121" i="4"/>
  <c r="F121" i="4"/>
  <c r="H121" i="4" s="1"/>
  <c r="O121" i="4" s="1"/>
  <c r="D121" i="4"/>
  <c r="N120" i="4"/>
  <c r="D120" i="4"/>
  <c r="F120" i="4" s="1"/>
  <c r="H120" i="4" s="1"/>
  <c r="O120" i="4" s="1"/>
  <c r="N119" i="4"/>
  <c r="D119" i="4"/>
  <c r="F119" i="4" s="1"/>
  <c r="H119" i="4" s="1"/>
  <c r="O119" i="4" s="1"/>
  <c r="N118" i="4"/>
  <c r="D118" i="4"/>
  <c r="F118" i="4" s="1"/>
  <c r="H118" i="4" s="1"/>
  <c r="O118" i="4" s="1"/>
  <c r="N117" i="4"/>
  <c r="D117" i="4"/>
  <c r="F117" i="4" s="1"/>
  <c r="H117" i="4" s="1"/>
  <c r="O117" i="4" s="1"/>
  <c r="N116" i="4"/>
  <c r="D116" i="4"/>
  <c r="F116" i="4" s="1"/>
  <c r="H116" i="4" s="1"/>
  <c r="N115" i="4"/>
  <c r="D115" i="4"/>
  <c r="F115" i="4" s="1"/>
  <c r="H115" i="4" s="1"/>
  <c r="O115" i="4" s="1"/>
  <c r="N114" i="4"/>
  <c r="D114" i="4"/>
  <c r="F114" i="4" s="1"/>
  <c r="H114" i="4" s="1"/>
  <c r="O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O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O108" i="4" s="1"/>
  <c r="N107" i="4"/>
  <c r="F107" i="4"/>
  <c r="H107" i="4" s="1"/>
  <c r="O107" i="4" s="1"/>
  <c r="D107" i="4"/>
  <c r="N106" i="4"/>
  <c r="D106" i="4"/>
  <c r="F106" i="4" s="1"/>
  <c r="H106" i="4" s="1"/>
  <c r="O106" i="4" s="1"/>
  <c r="N105" i="4"/>
  <c r="D105" i="4"/>
  <c r="F105" i="4" s="1"/>
  <c r="H105" i="4" s="1"/>
  <c r="N104" i="4"/>
  <c r="D104" i="4"/>
  <c r="F104" i="4" s="1"/>
  <c r="H104" i="4" s="1"/>
  <c r="O104" i="4" s="1"/>
  <c r="N103" i="4"/>
  <c r="D103" i="4"/>
  <c r="F103" i="4" s="1"/>
  <c r="H103" i="4" s="1"/>
  <c r="O103" i="4" s="1"/>
  <c r="N102" i="4"/>
  <c r="D102" i="4"/>
  <c r="F102" i="4" s="1"/>
  <c r="H102" i="4" s="1"/>
  <c r="O102" i="4" s="1"/>
  <c r="N101" i="4"/>
  <c r="D101" i="4"/>
  <c r="F101" i="4" s="1"/>
  <c r="H101" i="4" s="1"/>
  <c r="O101" i="4" s="1"/>
  <c r="N100" i="4"/>
  <c r="D100" i="4"/>
  <c r="F100" i="4" s="1"/>
  <c r="H100" i="4" s="1"/>
  <c r="O100" i="4" s="1"/>
  <c r="N99" i="4"/>
  <c r="D99" i="4"/>
  <c r="F99" i="4" s="1"/>
  <c r="H99" i="4" s="1"/>
  <c r="O99" i="4" s="1"/>
  <c r="N98" i="4"/>
  <c r="D98" i="4"/>
  <c r="F98" i="4" s="1"/>
  <c r="H98" i="4" s="1"/>
  <c r="O98" i="4" s="1"/>
  <c r="N97" i="4"/>
  <c r="F97" i="4"/>
  <c r="H97" i="4" s="1"/>
  <c r="O97" i="4" s="1"/>
  <c r="D97" i="4"/>
  <c r="N96" i="4"/>
  <c r="D96" i="4"/>
  <c r="F96" i="4" s="1"/>
  <c r="H96" i="4" s="1"/>
  <c r="N95" i="4"/>
  <c r="D95" i="4"/>
  <c r="F95" i="4" s="1"/>
  <c r="H95" i="4" s="1"/>
  <c r="O95" i="4" s="1"/>
  <c r="N94" i="4"/>
  <c r="D94" i="4"/>
  <c r="F94" i="4" s="1"/>
  <c r="H94" i="4" s="1"/>
  <c r="O94" i="4" s="1"/>
  <c r="N93" i="4"/>
  <c r="D93" i="4"/>
  <c r="F93" i="4" s="1"/>
  <c r="H93" i="4" s="1"/>
  <c r="O93" i="4" s="1"/>
  <c r="N92" i="4"/>
  <c r="D92" i="4"/>
  <c r="F92" i="4" s="1"/>
  <c r="H92" i="4" s="1"/>
  <c r="N91" i="4"/>
  <c r="D91" i="4"/>
  <c r="F91" i="4" s="1"/>
  <c r="H91" i="4" s="1"/>
  <c r="O91" i="4" s="1"/>
  <c r="N90" i="4"/>
  <c r="D90" i="4"/>
  <c r="F90" i="4" s="1"/>
  <c r="H90" i="4" s="1"/>
  <c r="O90" i="4" s="1"/>
  <c r="N89" i="4"/>
  <c r="D89" i="4"/>
  <c r="F89" i="4" s="1"/>
  <c r="H89" i="4" s="1"/>
  <c r="O89" i="4" s="1"/>
  <c r="N88" i="4"/>
  <c r="D88" i="4"/>
  <c r="F88" i="4" s="1"/>
  <c r="H88" i="4" s="1"/>
  <c r="O88" i="4" s="1"/>
  <c r="N87" i="4"/>
  <c r="D87" i="4"/>
  <c r="F87" i="4" s="1"/>
  <c r="H87" i="4" s="1"/>
  <c r="O87" i="4" s="1"/>
  <c r="N86" i="4"/>
  <c r="D86" i="4"/>
  <c r="F86" i="4" s="1"/>
  <c r="H86" i="4" s="1"/>
  <c r="O86" i="4" s="1"/>
  <c r="N85" i="4"/>
  <c r="D85" i="4"/>
  <c r="F85" i="4" s="1"/>
  <c r="H85" i="4" s="1"/>
  <c r="O85" i="4" s="1"/>
  <c r="N84" i="4"/>
  <c r="D84" i="4"/>
  <c r="F84" i="4" s="1"/>
  <c r="H84" i="4" s="1"/>
  <c r="O84" i="4" s="1"/>
  <c r="N83" i="4"/>
  <c r="D83" i="4"/>
  <c r="F83" i="4" s="1"/>
  <c r="H83" i="4" s="1"/>
  <c r="O83" i="4" s="1"/>
  <c r="N82" i="4"/>
  <c r="D82" i="4"/>
  <c r="F82" i="4" s="1"/>
  <c r="H82" i="4" s="1"/>
  <c r="O82" i="4" s="1"/>
  <c r="N81" i="4"/>
  <c r="D81" i="4"/>
  <c r="F81" i="4" s="1"/>
  <c r="H81" i="4" s="1"/>
  <c r="O81" i="4" s="1"/>
  <c r="N80" i="4"/>
  <c r="D80" i="4"/>
  <c r="F80" i="4" s="1"/>
  <c r="H80" i="4" s="1"/>
  <c r="O80" i="4" s="1"/>
  <c r="N79" i="4"/>
  <c r="F79" i="4"/>
  <c r="H79" i="4" s="1"/>
  <c r="O79" i="4" s="1"/>
  <c r="D79" i="4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O72" i="4" s="1"/>
  <c r="N71" i="4"/>
  <c r="D71" i="4"/>
  <c r="F71" i="4" s="1"/>
  <c r="H71" i="4" s="1"/>
  <c r="N70" i="4"/>
  <c r="D70" i="4"/>
  <c r="F70" i="4" s="1"/>
  <c r="H70" i="4" s="1"/>
  <c r="O70" i="4" s="1"/>
  <c r="N69" i="4"/>
  <c r="D69" i="4"/>
  <c r="F69" i="4" s="1"/>
  <c r="H69" i="4" s="1"/>
  <c r="O69" i="4" s="1"/>
  <c r="N68" i="4"/>
  <c r="D68" i="4"/>
  <c r="F68" i="4" s="1"/>
  <c r="H68" i="4" s="1"/>
  <c r="O68" i="4" s="1"/>
  <c r="N67" i="4"/>
  <c r="D67" i="4"/>
  <c r="F67" i="4" s="1"/>
  <c r="H67" i="4" s="1"/>
  <c r="O67" i="4" s="1"/>
  <c r="N66" i="4"/>
  <c r="D66" i="4"/>
  <c r="F66" i="4" s="1"/>
  <c r="H66" i="4" s="1"/>
  <c r="O66" i="4" s="1"/>
  <c r="N65" i="4"/>
  <c r="D65" i="4"/>
  <c r="F65" i="4" s="1"/>
  <c r="H65" i="4" s="1"/>
  <c r="O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O59" i="4" s="1"/>
  <c r="N58" i="4"/>
  <c r="D58" i="4"/>
  <c r="F58" i="4" s="1"/>
  <c r="H58" i="4" s="1"/>
  <c r="N57" i="4"/>
  <c r="D57" i="4"/>
  <c r="F57" i="4" s="1"/>
  <c r="H57" i="4" s="1"/>
  <c r="O57" i="4" s="1"/>
  <c r="N56" i="4"/>
  <c r="F56" i="4"/>
  <c r="H56" i="4" s="1"/>
  <c r="D56" i="4"/>
  <c r="N55" i="4"/>
  <c r="D55" i="4"/>
  <c r="F55" i="4" s="1"/>
  <c r="H55" i="4" s="1"/>
  <c r="N54" i="4"/>
  <c r="D54" i="4"/>
  <c r="F54" i="4" s="1"/>
  <c r="H54" i="4" s="1"/>
  <c r="O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O50" i="4" s="1"/>
  <c r="N49" i="4"/>
  <c r="D49" i="4"/>
  <c r="F49" i="4" s="1"/>
  <c r="H49" i="4" s="1"/>
  <c r="O49" i="4" s="1"/>
  <c r="N48" i="4"/>
  <c r="D48" i="4"/>
  <c r="F48" i="4" s="1"/>
  <c r="H48" i="4" s="1"/>
  <c r="O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O42" i="4" s="1"/>
  <c r="N41" i="4"/>
  <c r="D41" i="4"/>
  <c r="F41" i="4" s="1"/>
  <c r="H41" i="4" s="1"/>
  <c r="O41" i="4" s="1"/>
  <c r="N40" i="4"/>
  <c r="D40" i="4"/>
  <c r="F40" i="4" s="1"/>
  <c r="H40" i="4" s="1"/>
  <c r="O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O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O32" i="4" s="1"/>
  <c r="N31" i="4"/>
  <c r="D31" i="4"/>
  <c r="F31" i="4" s="1"/>
  <c r="H31" i="4" s="1"/>
  <c r="O31" i="4" s="1"/>
  <c r="N30" i="4"/>
  <c r="D30" i="4"/>
  <c r="F30" i="4" s="1"/>
  <c r="H30" i="4" s="1"/>
  <c r="O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O24" i="4" s="1"/>
  <c r="N23" i="4"/>
  <c r="F23" i="4"/>
  <c r="H23" i="4" s="1"/>
  <c r="D23" i="4"/>
  <c r="N22" i="4"/>
  <c r="D22" i="4"/>
  <c r="F22" i="4" s="1"/>
  <c r="H22" i="4" s="1"/>
  <c r="N21" i="4"/>
  <c r="D21" i="4"/>
  <c r="F21" i="4" s="1"/>
  <c r="H21" i="4" s="1"/>
  <c r="O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O17" i="4" s="1"/>
  <c r="N16" i="4"/>
  <c r="D16" i="4"/>
  <c r="F16" i="4" s="1"/>
  <c r="H16" i="4" s="1"/>
  <c r="O16" i="4" s="1"/>
  <c r="N15" i="4"/>
  <c r="D15" i="4"/>
  <c r="F15" i="4" s="1"/>
  <c r="H15" i="4" s="1"/>
  <c r="O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F11" i="4"/>
  <c r="H11" i="4" s="1"/>
  <c r="O11" i="4" s="1"/>
  <c r="D11" i="4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" i="4" s="1"/>
  <c r="O9" i="4" l="1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<sst xmlns="http://schemas.openxmlformats.org/spreadsheetml/2006/main" count="240" uniqueCount="74">
  <si>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</si>
  <si>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</si>
  <si>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</si>
  <si>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</si>
  <si>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</si>
  <si>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</si>
  <si>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</si>
  <si>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</si>
  <si>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</si>
  <si>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</si>
  <si>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</si>
  <si>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</si>
  <si>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</si>
  <si>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</si>
  <si>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</si>
  <si>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</si>
  <si>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</si>
  <si>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</si>
  <si>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</si>
  <si>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</si>
  <si>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</si>
  <si>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</si>
  <si>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</si>
  <si>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</si>
  <si>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</si>
  <si>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</si>
  <si>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</si>
  <si>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</si>
  <si>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</si>
  <si>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</si>
  <si>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</si>
  <si>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</si>
  <si>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</si>
  <si>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</si>
  <si>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</si>
  <si>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</si>
  <si>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</si>
  <si>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</si>
  <si>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</si>
  <si>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</si>
  <si>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</si>
  <si>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</si>
  <si>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</si>
  <si>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</si>
  <si>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</si>
  <si>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</si>
  <si>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</si>
  <si>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</si>
  <si>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</si>
  <si>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</si>
  <si>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</si>
  <si>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</si>
  <si>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</si>
  <si>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</si>
  <si>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</si>
  <si>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</si>
  <si>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r>
      <t>january-18</t>
    </r>
    <r>
      <rPr>
        <vertAlign val="superscript"/>
        <sz val="12"/>
        <rFont val="Calibri"/>
        <family val="2"/>
        <scheme val="minor"/>
      </rPr>
      <t>(p)</t>
    </r>
  </si>
  <si>
    <r>
      <t>february-18</t>
    </r>
    <r>
      <rPr>
        <vertAlign val="superscript"/>
        <sz val="12"/>
        <rFont val="Calibri"/>
        <family val="2"/>
        <scheme val="minor"/>
      </rPr>
      <t>(p)</t>
    </r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</si>
  <si>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</si>
  <si>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</si>
  <si>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</si>
  <si>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</si>
  <si>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</si>
  <si>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t>Liabilities monetary Survey shows broad money and other net items</t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</si>
  <si>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</si>
  <si>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October-18</t>
    </r>
    <r>
      <rPr>
        <vertAlign val="superscript"/>
        <sz val="12"/>
        <rFont val="Helv"/>
      </rPr>
      <t>(p)</t>
    </r>
  </si>
  <si>
    <t>II.5.2</t>
  </si>
  <si>
    <r>
      <t>November-18</t>
    </r>
    <r>
      <rPr>
        <vertAlign val="superscript"/>
        <sz val="12"/>
        <rFont val="Helv"/>
      </rPr>
      <t>(p)</t>
    </r>
  </si>
  <si>
    <t>Q4-2018</t>
  </si>
  <si>
    <t>2018</t>
  </si>
  <si>
    <r>
      <t xml:space="preserve">  August-18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</si>
  <si>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September-18</t>
    </r>
    <r>
      <rPr>
        <vertAlign val="superscript"/>
        <sz val="12"/>
        <rFont val="Calibri"/>
        <family val="2"/>
        <scheme val="minor"/>
      </rPr>
      <t>(p)</t>
    </r>
  </si>
  <si>
    <r>
      <t>December-18</t>
    </r>
    <r>
      <rPr>
        <vertAlign val="superscript"/>
        <sz val="12"/>
        <rFont val="Helv"/>
      </rPr>
      <t>(p)</t>
    </r>
  </si>
  <si>
    <r>
      <t>2018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</si>
</sst>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1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topLeftCell="D4" workbookViewId="0">
      <selection activeCell="E13" sqref="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43465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68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69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63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43"/>
  <sheetViews>
    <sheetView workbookViewId="0">
      <pane xSplit="1" ySplit="7" topLeftCell="B132" activePane="bottomRight" state="frozen"/>
      <selection pane="topRight" activeCell="B1" sqref="B1"/>
      <selection pane="bottomLeft" activeCell="A8" sqref="A8"/>
      <selection pane="bottomRight" activeCell="A139" sqref="A139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66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39" si="5">SUM(B72:C72)</f>
        <v>545111.93333333335</v>
      </c>
      <c r="E72" s="43">
        <v>243067.40833333333</v>
      </c>
      <c r="F72" s="44">
        <f t="shared" ref="F72:F139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39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39" si="8">SUM(I73:M73)</f>
        <v>272809.65000000002</v>
      </c>
      <c r="O73" s="44">
        <f t="shared" ref="O73:O139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345184</v>
      </c>
      <c r="F127" s="44">
        <f t="shared" si="6"/>
        <v>1340927</v>
      </c>
      <c r="G127" s="43">
        <v>158586.29999999999</v>
      </c>
      <c r="H127" s="43">
        <f t="shared" si="7"/>
        <v>1499513.3</v>
      </c>
      <c r="I127" s="43">
        <v>17665.900000000001</v>
      </c>
      <c r="J127" s="43">
        <v>419159.7</v>
      </c>
      <c r="K127" s="45">
        <v>-3474.5</v>
      </c>
      <c r="L127" s="44"/>
      <c r="M127" s="44">
        <v>-82108.399999999994</v>
      </c>
      <c r="N127" s="44">
        <f t="shared" si="8"/>
        <v>351242.70000000007</v>
      </c>
      <c r="O127" s="44">
        <f t="shared" si="9"/>
        <v>1850756</v>
      </c>
      <c r="P127" s="40"/>
      <c r="Q127" s="40"/>
    </row>
    <row r="128" spans="1:17" s="41" customFormat="1" ht="18" x14ac:dyDescent="0.25">
      <c r="A128" s="42" t="s">
        <v>56</v>
      </c>
      <c r="B128" s="43">
        <v>241264.5</v>
      </c>
      <c r="C128" s="43">
        <v>764430.5</v>
      </c>
      <c r="D128" s="44">
        <f t="shared" si="5"/>
        <v>1005695</v>
      </c>
      <c r="E128" s="43">
        <v>355783.2</v>
      </c>
      <c r="F128" s="44">
        <f t="shared" si="6"/>
        <v>1361478.2</v>
      </c>
      <c r="G128" s="43">
        <v>157979.9</v>
      </c>
      <c r="H128" s="43">
        <f t="shared" si="7"/>
        <v>1519458.0999999999</v>
      </c>
      <c r="I128" s="43">
        <v>25105.7</v>
      </c>
      <c r="J128" s="43">
        <v>422924.79999999999</v>
      </c>
      <c r="K128" s="45">
        <v>-24521.599999999999</v>
      </c>
      <c r="L128" s="44"/>
      <c r="M128" s="44">
        <v>-117507.6</v>
      </c>
      <c r="N128" s="44">
        <f t="shared" si="8"/>
        <v>306001.30000000005</v>
      </c>
      <c r="O128" s="44">
        <f t="shared" si="9"/>
        <v>1825459.4</v>
      </c>
      <c r="P128" s="40"/>
      <c r="Q128" s="40"/>
    </row>
    <row r="129" spans="1:17" s="41" customFormat="1" ht="18" x14ac:dyDescent="0.25">
      <c r="A129" s="42" t="s">
        <v>57</v>
      </c>
      <c r="B129" s="43">
        <v>241071.6</v>
      </c>
      <c r="C129" s="43">
        <v>773951.6</v>
      </c>
      <c r="D129" s="44">
        <f t="shared" si="5"/>
        <v>1015023.2</v>
      </c>
      <c r="E129" s="43">
        <v>365905.6</v>
      </c>
      <c r="F129" s="44">
        <f t="shared" si="6"/>
        <v>1380928.7999999998</v>
      </c>
      <c r="G129" s="43">
        <v>166017</v>
      </c>
      <c r="H129" s="43">
        <f t="shared" si="7"/>
        <v>1546945.7999999998</v>
      </c>
      <c r="I129" s="43">
        <v>28298.5</v>
      </c>
      <c r="J129" s="43">
        <v>426652.8</v>
      </c>
      <c r="K129" s="45">
        <v>-336.1</v>
      </c>
      <c r="L129" s="44"/>
      <c r="M129" s="44">
        <v>-79115.3</v>
      </c>
      <c r="N129" s="44">
        <f t="shared" si="8"/>
        <v>375499.9</v>
      </c>
      <c r="O129" s="44">
        <f t="shared" si="9"/>
        <v>1922445.6999999997</v>
      </c>
      <c r="P129" s="40"/>
      <c r="Q129" s="40"/>
    </row>
    <row r="130" spans="1:17" s="41" customFormat="1" ht="18" x14ac:dyDescent="0.25">
      <c r="A130" s="42" t="s">
        <v>58</v>
      </c>
      <c r="B130" s="43">
        <v>249515.69999999998</v>
      </c>
      <c r="C130" s="43">
        <v>778473.79999999993</v>
      </c>
      <c r="D130" s="44">
        <f t="shared" si="5"/>
        <v>1027989.4999999999</v>
      </c>
      <c r="E130" s="43">
        <v>366927.89999999991</v>
      </c>
      <c r="F130" s="44">
        <f t="shared" si="6"/>
        <v>1394917.4</v>
      </c>
      <c r="G130" s="43">
        <v>171240.60000000003</v>
      </c>
      <c r="H130" s="43">
        <f t="shared" si="7"/>
        <v>1566158</v>
      </c>
      <c r="I130" s="43">
        <v>25616.3</v>
      </c>
      <c r="J130" s="43">
        <v>421763.8</v>
      </c>
      <c r="K130" s="45">
        <v>-40601.500000000058</v>
      </c>
      <c r="L130" s="44"/>
      <c r="M130" s="44">
        <v>-97046.700000000012</v>
      </c>
      <c r="N130" s="44">
        <f t="shared" si="8"/>
        <v>309731.89999999991</v>
      </c>
      <c r="O130" s="44">
        <f t="shared" si="9"/>
        <v>1875889.9</v>
      </c>
      <c r="P130" s="40"/>
      <c r="Q130" s="40"/>
    </row>
    <row r="131" spans="1:17" s="41" customFormat="1" ht="18" x14ac:dyDescent="0.25">
      <c r="A131" s="42" t="s">
        <v>59</v>
      </c>
      <c r="B131" s="43">
        <v>246946.59999999998</v>
      </c>
      <c r="C131" s="43">
        <v>790006.8</v>
      </c>
      <c r="D131" s="44">
        <f t="shared" si="5"/>
        <v>1036953.4</v>
      </c>
      <c r="E131" s="43">
        <v>365232.36666666658</v>
      </c>
      <c r="F131" s="44">
        <f t="shared" si="6"/>
        <v>1402185.7666666666</v>
      </c>
      <c r="G131" s="43">
        <v>169605.7</v>
      </c>
      <c r="H131" s="43">
        <f t="shared" si="7"/>
        <v>1571791.4666666666</v>
      </c>
      <c r="I131" s="43">
        <v>26193</v>
      </c>
      <c r="J131" s="43">
        <v>425410.83333333337</v>
      </c>
      <c r="K131" s="45">
        <v>-17645.200000000041</v>
      </c>
      <c r="L131" s="44"/>
      <c r="M131" s="44">
        <v>-108897.3333333333</v>
      </c>
      <c r="N131" s="44">
        <f t="shared" si="8"/>
        <v>325061.3</v>
      </c>
      <c r="O131" s="44">
        <f t="shared" si="9"/>
        <v>1896852.7666666666</v>
      </c>
      <c r="P131" s="40"/>
      <c r="Q131" s="40"/>
    </row>
    <row r="132" spans="1:17" s="41" customFormat="1" ht="18" x14ac:dyDescent="0.25">
      <c r="A132" s="42" t="s">
        <v>60</v>
      </c>
      <c r="B132" s="43">
        <v>253203.30000000002</v>
      </c>
      <c r="C132" s="43">
        <v>792153.90000000026</v>
      </c>
      <c r="D132" s="44">
        <f t="shared" si="5"/>
        <v>1045357.2000000003</v>
      </c>
      <c r="E132" s="43">
        <v>382994.83333333331</v>
      </c>
      <c r="F132" s="44">
        <f t="shared" si="6"/>
        <v>1428352.0333333337</v>
      </c>
      <c r="G132" s="43">
        <v>158470.30000000002</v>
      </c>
      <c r="H132" s="43">
        <f t="shared" si="7"/>
        <v>1586822.3333333337</v>
      </c>
      <c r="I132" s="43">
        <v>22830.3</v>
      </c>
      <c r="J132" s="43">
        <v>443604.96666666662</v>
      </c>
      <c r="K132" s="45">
        <v>-30776.700000000041</v>
      </c>
      <c r="L132" s="44"/>
      <c r="M132" s="44">
        <v>-121884.16666666658</v>
      </c>
      <c r="N132" s="44">
        <f t="shared" si="8"/>
        <v>313774.39999999997</v>
      </c>
      <c r="O132" s="44">
        <f t="shared" si="9"/>
        <v>1900596.7333333336</v>
      </c>
      <c r="P132" s="40"/>
      <c r="Q132" s="40"/>
    </row>
    <row r="133" spans="1:17" s="41" customFormat="1" ht="18" x14ac:dyDescent="0.25">
      <c r="A133" s="42" t="s">
        <v>61</v>
      </c>
      <c r="B133" s="43">
        <v>282446.7</v>
      </c>
      <c r="C133" s="43">
        <v>798333</v>
      </c>
      <c r="D133" s="44">
        <f t="shared" si="5"/>
        <v>1080779.7</v>
      </c>
      <c r="E133" s="43">
        <v>382070.9</v>
      </c>
      <c r="F133" s="44">
        <f t="shared" si="6"/>
        <v>1462850.6</v>
      </c>
      <c r="G133" s="43">
        <v>157640.1</v>
      </c>
      <c r="H133" s="43">
        <f t="shared" si="7"/>
        <v>1620490.7000000002</v>
      </c>
      <c r="I133" s="43">
        <v>18656.7</v>
      </c>
      <c r="J133" s="43">
        <v>449406.6</v>
      </c>
      <c r="K133" s="45">
        <v>-9323.7999999999884</v>
      </c>
      <c r="L133" s="44"/>
      <c r="M133" s="44">
        <v>-120502.20000000003</v>
      </c>
      <c r="N133" s="44">
        <f t="shared" si="8"/>
        <v>338237.3</v>
      </c>
      <c r="O133" s="44">
        <f t="shared" si="9"/>
        <v>1958728.0000000002</v>
      </c>
      <c r="P133" s="40"/>
      <c r="Q133" s="40"/>
    </row>
    <row r="134" spans="1:17" s="41" customFormat="1" ht="18" x14ac:dyDescent="0.25">
      <c r="A134" s="42" t="s">
        <v>62</v>
      </c>
      <c r="B134" s="43">
        <v>276846.09999999998</v>
      </c>
      <c r="C134" s="43">
        <v>809431.5</v>
      </c>
      <c r="D134" s="44">
        <f t="shared" si="5"/>
        <v>1086277.6000000001</v>
      </c>
      <c r="E134" s="43">
        <v>392200.10000000003</v>
      </c>
      <c r="F134" s="44">
        <f t="shared" si="6"/>
        <v>1478477.7000000002</v>
      </c>
      <c r="G134" s="43">
        <v>175661.30000000002</v>
      </c>
      <c r="H134" s="43">
        <f t="shared" si="7"/>
        <v>1654139.0000000002</v>
      </c>
      <c r="I134" s="43">
        <v>19369.3</v>
      </c>
      <c r="J134" s="43">
        <v>454841.59999999998</v>
      </c>
      <c r="K134" s="45">
        <v>7811.7999999999884</v>
      </c>
      <c r="L134" s="44"/>
      <c r="M134" s="44">
        <v>-124679.3</v>
      </c>
      <c r="N134" s="44">
        <f t="shared" si="8"/>
        <v>357343.39999999997</v>
      </c>
      <c r="O134" s="44">
        <f t="shared" si="9"/>
        <v>2011482.4000000001</v>
      </c>
      <c r="P134" s="40"/>
      <c r="Q134" s="40"/>
    </row>
    <row r="135" spans="1:17" s="41" customFormat="1" ht="18" x14ac:dyDescent="0.25">
      <c r="A135" s="42" t="s">
        <v>70</v>
      </c>
      <c r="B135" s="43">
        <v>276350.59999999998</v>
      </c>
      <c r="C135" s="43">
        <v>849420.80000000005</v>
      </c>
      <c r="D135" s="44">
        <f t="shared" si="5"/>
        <v>1125771.3999999999</v>
      </c>
      <c r="E135" s="43">
        <v>392998.8</v>
      </c>
      <c r="F135" s="44">
        <f t="shared" si="6"/>
        <v>1518770.2</v>
      </c>
      <c r="G135" s="43">
        <v>178723</v>
      </c>
      <c r="H135" s="43">
        <f t="shared" si="7"/>
        <v>1697493.2</v>
      </c>
      <c r="I135" s="43">
        <v>21627.200000000001</v>
      </c>
      <c r="J135" s="43">
        <v>460219.6</v>
      </c>
      <c r="K135" s="45">
        <v>-14084.700000000012</v>
      </c>
      <c r="L135" s="44"/>
      <c r="M135" s="44">
        <v>-138426.6</v>
      </c>
      <c r="N135" s="44">
        <f t="shared" si="8"/>
        <v>329335.5</v>
      </c>
      <c r="O135" s="44">
        <f t="shared" si="9"/>
        <v>2026828.7</v>
      </c>
      <c r="P135" s="40"/>
      <c r="Q135" s="40"/>
    </row>
    <row r="136" spans="1:17" s="41" customFormat="1" ht="18" x14ac:dyDescent="0.25">
      <c r="A136" s="42" t="s">
        <v>71</v>
      </c>
      <c r="B136" s="43">
        <v>266633.30000000005</v>
      </c>
      <c r="C136" s="43">
        <v>833577.10000000009</v>
      </c>
      <c r="D136" s="44">
        <f t="shared" si="5"/>
        <v>1100210.4000000001</v>
      </c>
      <c r="E136" s="43">
        <v>408895.29999999993</v>
      </c>
      <c r="F136" s="44">
        <f t="shared" si="6"/>
        <v>1509105.7000000002</v>
      </c>
      <c r="G136" s="43">
        <v>176854.19999999998</v>
      </c>
      <c r="H136" s="43">
        <f t="shared" si="7"/>
        <v>1685959.9000000001</v>
      </c>
      <c r="I136" s="43">
        <v>26368.5</v>
      </c>
      <c r="J136" s="43">
        <v>467153.79999999993</v>
      </c>
      <c r="K136" s="45">
        <v>-14573.999999999942</v>
      </c>
      <c r="L136" s="44"/>
      <c r="M136" s="44">
        <v>-135791.69999999998</v>
      </c>
      <c r="N136" s="44">
        <f t="shared" si="8"/>
        <v>343156.6</v>
      </c>
      <c r="O136" s="44">
        <f t="shared" si="9"/>
        <v>2029116.5</v>
      </c>
      <c r="P136" s="40"/>
      <c r="Q136" s="40"/>
    </row>
    <row r="137" spans="1:17" s="41" customFormat="1" ht="18" x14ac:dyDescent="0.25">
      <c r="A137" s="42" t="s">
        <v>65</v>
      </c>
      <c r="B137" s="43">
        <v>269776.7</v>
      </c>
      <c r="C137" s="43">
        <v>881644.2</v>
      </c>
      <c r="D137" s="44">
        <f t="shared" si="5"/>
        <v>1151420.8999999999</v>
      </c>
      <c r="E137" s="43">
        <v>411964.60000000003</v>
      </c>
      <c r="F137" s="44">
        <f t="shared" si="6"/>
        <v>1563385.5</v>
      </c>
      <c r="G137" s="43">
        <v>169361.69999999995</v>
      </c>
      <c r="H137" s="43">
        <f t="shared" si="7"/>
        <v>1732747.2</v>
      </c>
      <c r="I137" s="43">
        <v>20661.5</v>
      </c>
      <c r="J137" s="43">
        <v>480067.9</v>
      </c>
      <c r="K137" s="45">
        <v>484.39999999996508</v>
      </c>
      <c r="L137" s="44"/>
      <c r="M137" s="44">
        <v>-129765.7999999999</v>
      </c>
      <c r="N137" s="44">
        <f t="shared" si="8"/>
        <v>371448.00000000012</v>
      </c>
      <c r="O137" s="44">
        <f t="shared" si="9"/>
        <v>2104195.2000000002</v>
      </c>
      <c r="P137" s="40"/>
      <c r="Q137" s="40"/>
    </row>
    <row r="138" spans="1:17" s="41" customFormat="1" ht="18" x14ac:dyDescent="0.25">
      <c r="A138" s="42" t="s">
        <v>67</v>
      </c>
      <c r="B138" s="43">
        <v>270127</v>
      </c>
      <c r="C138" s="43">
        <v>876200.3</v>
      </c>
      <c r="D138" s="44">
        <f t="shared" si="5"/>
        <v>1146327.3</v>
      </c>
      <c r="E138" s="43">
        <v>409693.2</v>
      </c>
      <c r="F138" s="44">
        <f t="shared" si="6"/>
        <v>1556020.5</v>
      </c>
      <c r="G138" s="43">
        <v>173488.89999999997</v>
      </c>
      <c r="H138" s="43">
        <f t="shared" si="7"/>
        <v>1729509.4</v>
      </c>
      <c r="I138" s="43">
        <v>22562.9</v>
      </c>
      <c r="J138" s="43">
        <v>492145</v>
      </c>
      <c r="K138" s="45">
        <v>8652.4000000000815</v>
      </c>
      <c r="L138" s="44"/>
      <c r="M138" s="44">
        <v>-116546.50000000004</v>
      </c>
      <c r="N138" s="44">
        <f t="shared" si="8"/>
        <v>406813.80000000005</v>
      </c>
      <c r="O138" s="44">
        <f t="shared" si="9"/>
        <v>2136323.2000000002</v>
      </c>
      <c r="P138" s="40"/>
      <c r="Q138" s="40"/>
    </row>
    <row r="139" spans="1:17" s="41" customFormat="1" ht="18" x14ac:dyDescent="0.25">
      <c r="A139" s="42" t="s">
        <v>72</v>
      </c>
      <c r="B139" s="43">
        <v>295704.59999999998</v>
      </c>
      <c r="C139" s="43">
        <v>894807.39999999991</v>
      </c>
      <c r="D139" s="44">
        <f t="shared" si="5"/>
        <v>1190512</v>
      </c>
      <c r="E139" s="43">
        <v>410133.79999999993</v>
      </c>
      <c r="F139" s="44">
        <f t="shared" si="6"/>
        <v>1600645.7999999998</v>
      </c>
      <c r="G139" s="43">
        <v>171791.6</v>
      </c>
      <c r="H139" s="43">
        <f t="shared" si="7"/>
        <v>1772437.4</v>
      </c>
      <c r="I139" s="43">
        <v>20055.7</v>
      </c>
      <c r="J139" s="43">
        <v>488819.5</v>
      </c>
      <c r="K139" s="45">
        <v>-3632.3000000000175</v>
      </c>
      <c r="L139" s="44"/>
      <c r="M139" s="44">
        <v>-153484.80000000005</v>
      </c>
      <c r="N139" s="44">
        <f t="shared" si="8"/>
        <v>351758.1</v>
      </c>
      <c r="O139" s="44">
        <f t="shared" si="9"/>
        <v>2124195.5</v>
      </c>
      <c r="P139" s="40"/>
      <c r="Q139" s="40"/>
    </row>
    <row r="140" spans="1:17" s="41" customFormat="1" x14ac:dyDescent="0.25">
      <c r="A140" s="54" t="s">
        <v>54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/>
      <c r="P140" s="40"/>
    </row>
    <row r="141" spans="1:17" s="41" customFormat="1" x14ac:dyDescent="0.25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  <c r="P141" s="40"/>
    </row>
    <row r="142" spans="1:17" s="41" customFormat="1" x14ac:dyDescent="0.25">
      <c r="A142" s="51" t="s">
        <v>36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3"/>
      <c r="P142" s="40"/>
    </row>
    <row r="143" spans="1:17" s="29" customFormat="1" ht="18.75" x14ac:dyDescent="0.3">
      <c r="P143" s="35"/>
    </row>
  </sheetData>
  <mergeCells count="16">
    <mergeCell ref="A142:O142"/>
    <mergeCell ref="A140:O141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4"/>
  <sheetViews>
    <sheetView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A51" sqref="A51:XFD51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66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51" si="0">SUM(B8:C8)</f>
        <v>249577.10000000003</v>
      </c>
      <c r="E8" s="43">
        <v>89083.5</v>
      </c>
      <c r="F8" s="44">
        <f t="shared" ref="F8:F51" si="1">D8+E8</f>
        <v>338660.60000000003</v>
      </c>
      <c r="G8" s="43">
        <v>59602.599999999991</v>
      </c>
      <c r="H8" s="43">
        <f t="shared" ref="H8:H51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51" si="3">SUM(I8:M8)</f>
        <v>114501.29999999999</v>
      </c>
      <c r="O8" s="44">
        <f t="shared" ref="O8:O51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si="0"/>
        <v>995743</v>
      </c>
      <c r="E47" s="43">
        <v>345184</v>
      </c>
      <c r="F47" s="44">
        <f t="shared" si="1"/>
        <v>1340927</v>
      </c>
      <c r="G47" s="43">
        <v>158586.29999999999</v>
      </c>
      <c r="H47" s="43">
        <f t="shared" si="2"/>
        <v>1499513.3</v>
      </c>
      <c r="I47" s="43">
        <v>17665.900000000001</v>
      </c>
      <c r="J47" s="43">
        <v>419159.7</v>
      </c>
      <c r="K47" s="45">
        <v>-3474.5</v>
      </c>
      <c r="L47" s="44"/>
      <c r="M47" s="44">
        <v>-82108.399999999994</v>
      </c>
      <c r="N47" s="44">
        <f t="shared" si="3"/>
        <v>351242.70000000007</v>
      </c>
      <c r="O47" s="44">
        <f t="shared" si="4"/>
        <v>1850756</v>
      </c>
      <c r="P47" s="40"/>
      <c r="Q47" s="40"/>
    </row>
    <row r="48" spans="1:17" s="41" customFormat="1" ht="18" x14ac:dyDescent="0.25">
      <c r="A48" s="42" t="s">
        <v>58</v>
      </c>
      <c r="B48" s="43">
        <v>249515.69999999998</v>
      </c>
      <c r="C48" s="43">
        <v>778473.79999999993</v>
      </c>
      <c r="D48" s="44">
        <f t="shared" si="0"/>
        <v>1027989.4999999999</v>
      </c>
      <c r="E48" s="43">
        <v>366927.89999999991</v>
      </c>
      <c r="F48" s="44">
        <f t="shared" si="1"/>
        <v>1394917.4</v>
      </c>
      <c r="G48" s="43">
        <v>171240.60000000003</v>
      </c>
      <c r="H48" s="43">
        <f t="shared" si="2"/>
        <v>1566158</v>
      </c>
      <c r="I48" s="43">
        <v>25616.3</v>
      </c>
      <c r="J48" s="43">
        <v>421763.8</v>
      </c>
      <c r="K48" s="45">
        <v>-40601.500000000058</v>
      </c>
      <c r="L48" s="44"/>
      <c r="M48" s="44">
        <v>-97046.700000000012</v>
      </c>
      <c r="N48" s="44">
        <f t="shared" si="3"/>
        <v>309731.89999999991</v>
      </c>
      <c r="O48" s="44">
        <f t="shared" si="4"/>
        <v>1875889.9</v>
      </c>
      <c r="P48" s="40"/>
      <c r="Q48" s="40"/>
    </row>
    <row r="49" spans="1:17" s="41" customFormat="1" ht="18" x14ac:dyDescent="0.25">
      <c r="A49" s="42" t="s">
        <v>61</v>
      </c>
      <c r="B49" s="43">
        <v>282446.7</v>
      </c>
      <c r="C49" s="43">
        <v>798333</v>
      </c>
      <c r="D49" s="44">
        <f t="shared" si="0"/>
        <v>1080779.7</v>
      </c>
      <c r="E49" s="43">
        <v>382070.9</v>
      </c>
      <c r="F49" s="44">
        <f t="shared" si="1"/>
        <v>1462850.6</v>
      </c>
      <c r="G49" s="43">
        <v>157640.1</v>
      </c>
      <c r="H49" s="43">
        <f t="shared" si="2"/>
        <v>1620490.7000000002</v>
      </c>
      <c r="I49" s="43">
        <v>18656.7</v>
      </c>
      <c r="J49" s="43">
        <v>449406.6</v>
      </c>
      <c r="K49" s="45">
        <v>-9323.7999999999884</v>
      </c>
      <c r="L49" s="44"/>
      <c r="M49" s="44">
        <v>-120502.20000000003</v>
      </c>
      <c r="N49" s="44">
        <f t="shared" si="3"/>
        <v>338237.3</v>
      </c>
      <c r="O49" s="44">
        <f t="shared" si="4"/>
        <v>1958728.0000000002</v>
      </c>
      <c r="P49" s="40"/>
      <c r="Q49" s="40"/>
    </row>
    <row r="50" spans="1:17" s="41" customFormat="1" ht="18" x14ac:dyDescent="0.25">
      <c r="A50" s="42" t="s">
        <v>64</v>
      </c>
      <c r="B50" s="43">
        <v>266633.30000000005</v>
      </c>
      <c r="C50" s="43">
        <v>833577.10000000009</v>
      </c>
      <c r="D50" s="44">
        <f t="shared" si="0"/>
        <v>1100210.4000000001</v>
      </c>
      <c r="E50" s="43">
        <v>408895.29999999993</v>
      </c>
      <c r="F50" s="44">
        <f t="shared" si="1"/>
        <v>1509105.7000000002</v>
      </c>
      <c r="G50" s="43">
        <v>176854.19999999998</v>
      </c>
      <c r="H50" s="43">
        <f t="shared" si="2"/>
        <v>1685959.9000000001</v>
      </c>
      <c r="I50" s="43">
        <v>26368.5</v>
      </c>
      <c r="J50" s="43">
        <v>467153.79999999993</v>
      </c>
      <c r="K50" s="45">
        <v>-14573.999999999942</v>
      </c>
      <c r="L50" s="44"/>
      <c r="M50" s="44">
        <v>-135791.69999999998</v>
      </c>
      <c r="N50" s="44">
        <f t="shared" si="3"/>
        <v>343156.6</v>
      </c>
      <c r="O50" s="44">
        <f t="shared" si="4"/>
        <v>2029116.5</v>
      </c>
      <c r="P50" s="40"/>
      <c r="Q50" s="40"/>
    </row>
    <row r="51" spans="1:17" s="41" customFormat="1" ht="18" x14ac:dyDescent="0.25">
      <c r="A51" s="42" t="s">
        <v>72</v>
      </c>
      <c r="B51" s="43">
        <v>295704.59999999998</v>
      </c>
      <c r="C51" s="43">
        <v>894807.39999999991</v>
      </c>
      <c r="D51" s="44">
        <f t="shared" si="0"/>
        <v>1190512</v>
      </c>
      <c r="E51" s="43">
        <v>410133.79999999993</v>
      </c>
      <c r="F51" s="44">
        <f t="shared" si="1"/>
        <v>1600645.7999999998</v>
      </c>
      <c r="G51" s="43">
        <v>171791.6</v>
      </c>
      <c r="H51" s="43">
        <f t="shared" si="2"/>
        <v>1772437.4</v>
      </c>
      <c r="I51" s="43">
        <v>20055.7</v>
      </c>
      <c r="J51" s="43">
        <v>488819.5</v>
      </c>
      <c r="K51" s="45">
        <v>-3632.3000000000175</v>
      </c>
      <c r="L51" s="44"/>
      <c r="M51" s="44">
        <v>-153484.80000000005</v>
      </c>
      <c r="N51" s="44">
        <f t="shared" si="3"/>
        <v>351758.1</v>
      </c>
      <c r="O51" s="44">
        <f t="shared" si="4"/>
        <v>2124195.5</v>
      </c>
      <c r="P51" s="40"/>
      <c r="Q51" s="40"/>
    </row>
    <row r="52" spans="1:17" s="41" customFormat="1" x14ac:dyDescent="0.25">
      <c r="A52" s="54" t="s">
        <v>54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  <c r="P52" s="40"/>
    </row>
    <row r="53" spans="1:17" s="41" customFormat="1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40"/>
    </row>
    <row r="54" spans="1:17" s="41" customFormat="1" x14ac:dyDescent="0.25">
      <c r="A54" s="51" t="s">
        <v>36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40"/>
    </row>
  </sheetData>
  <mergeCells count="16">
    <mergeCell ref="A52:O53"/>
    <mergeCell ref="A54:O54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66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7" si="0">SUM(B8:C8)</f>
        <v>319685.60000000003</v>
      </c>
      <c r="E8" s="43">
        <v>99838.999999999985</v>
      </c>
      <c r="F8" s="44">
        <f t="shared" ref="F8:F18" si="1">D8+E8</f>
        <v>419524.60000000003</v>
      </c>
      <c r="G8" s="43">
        <v>63073.699999999953</v>
      </c>
      <c r="H8" s="43">
        <f t="shared" ref="H8:H18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8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si="0"/>
        <v>995743</v>
      </c>
      <c r="E17" s="43">
        <v>345184</v>
      </c>
      <c r="F17" s="44">
        <f t="shared" si="1"/>
        <v>1340927</v>
      </c>
      <c r="G17" s="43">
        <v>158586.29999999999</v>
      </c>
      <c r="H17" s="43">
        <f t="shared" si="2"/>
        <v>1499513.3</v>
      </c>
      <c r="I17" s="43">
        <v>17665.900000000001</v>
      </c>
      <c r="J17" s="43">
        <v>419159.7</v>
      </c>
      <c r="K17" s="45">
        <v>-3474.5</v>
      </c>
      <c r="L17" s="44"/>
      <c r="M17" s="44">
        <v>-82108.399999999994</v>
      </c>
      <c r="N17" s="44">
        <f t="shared" si="3"/>
        <v>351242.70000000007</v>
      </c>
      <c r="O17" s="44">
        <f t="shared" si="4"/>
        <v>1850756</v>
      </c>
      <c r="P17" s="40"/>
      <c r="Q17" s="40"/>
    </row>
    <row r="18" spans="1:17" s="41" customFormat="1" x14ac:dyDescent="0.25">
      <c r="A18" s="50" t="s">
        <v>73</v>
      </c>
      <c r="B18" s="43">
        <v>295704.59999999998</v>
      </c>
      <c r="C18" s="43">
        <v>894807.39999999991</v>
      </c>
      <c r="D18" s="44">
        <f t="shared" ref="D18" si="5">SUM(B18:C18)</f>
        <v>1190512</v>
      </c>
      <c r="E18" s="43">
        <v>410133.79999999993</v>
      </c>
      <c r="F18" s="44">
        <f t="shared" si="1"/>
        <v>1600645.7999999998</v>
      </c>
      <c r="G18" s="43">
        <v>171791.6</v>
      </c>
      <c r="H18" s="43">
        <f t="shared" si="2"/>
        <v>1772437.4</v>
      </c>
      <c r="I18" s="43">
        <v>20055.7</v>
      </c>
      <c r="J18" s="43">
        <v>488819.5</v>
      </c>
      <c r="K18" s="45">
        <v>-3632.3000000000175</v>
      </c>
      <c r="L18" s="44"/>
      <c r="M18" s="44">
        <v>-153484.80000000005</v>
      </c>
      <c r="N18" s="44">
        <f t="shared" ref="N18" si="6">SUM(I18:M18)</f>
        <v>351758.1</v>
      </c>
      <c r="O18" s="44">
        <f t="shared" si="4"/>
        <v>2124195.5</v>
      </c>
      <c r="P18" s="40"/>
      <c r="Q18" s="40"/>
    </row>
    <row r="19" spans="1:17" s="41" customFormat="1" x14ac:dyDescent="0.25">
      <c r="A19" s="54" t="s">
        <v>54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40"/>
    </row>
    <row r="20" spans="1:17" s="41" customForma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40"/>
    </row>
    <row r="21" spans="1:17" s="41" customFormat="1" x14ac:dyDescent="0.25">
      <c r="A21" s="51" t="s">
        <v>36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40"/>
    </row>
  </sheetData>
  <mergeCells count="16">
    <mergeCell ref="A21:O21"/>
    <mergeCell ref="M5:M7"/>
    <mergeCell ref="N5:N7"/>
    <mergeCell ref="B6:D6"/>
    <mergeCell ref="A19:O20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2019-03-06T06:26:25Z</dcterms:modified>
</cp:coreProperties>
</file>