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M157" i="4" l="1"/>
  <c r="N157" i="4" s="1"/>
  <c r="D157" i="4"/>
  <c r="F157" i="4" s="1"/>
  <c r="H157" i="4" s="1"/>
  <c r="O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O155" i="4" s="1"/>
  <c r="M154" i="4"/>
  <c r="N154" i="4" s="1"/>
  <c r="D154" i="4"/>
  <c r="F154" i="4" s="1"/>
  <c r="H154" i="4" s="1"/>
  <c r="O154" i="4" s="1"/>
  <c r="M153" i="4"/>
  <c r="N153" i="4" s="1"/>
  <c r="D153" i="4"/>
  <c r="F153" i="4" s="1"/>
  <c r="H153" i="4" s="1"/>
  <c r="O153" i="4" s="1"/>
  <c r="O156" i="4" l="1"/>
  <c r="N19" i="6"/>
  <c r="D19" i="6"/>
  <c r="F19" i="6" s="1"/>
  <c r="H19" i="6" s="1"/>
  <c r="M56" i="5"/>
  <c r="N56" i="5" s="1"/>
  <c r="D56" i="5"/>
  <c r="F56" i="5" s="1"/>
  <c r="H56" i="5" s="1"/>
  <c r="O56" i="5" s="1"/>
  <c r="N55" i="5"/>
  <c r="D55" i="5"/>
  <c r="F55" i="5" s="1"/>
  <c r="H55" i="5" s="1"/>
  <c r="O55" i="5" s="1"/>
  <c r="M54" i="5"/>
  <c r="N54" i="5" s="1"/>
  <c r="D54" i="5"/>
  <c r="F54" i="5" s="1"/>
  <c r="H54" i="5" s="1"/>
  <c r="O54" i="5" s="1"/>
  <c r="N53" i="5"/>
  <c r="D53" i="5"/>
  <c r="F53" i="5" s="1"/>
  <c r="H53" i="5" s="1"/>
  <c r="N52" i="5"/>
  <c r="D52" i="5"/>
  <c r="F52" i="5" s="1"/>
  <c r="H52" i="5" s="1"/>
  <c r="N152" i="4"/>
  <c r="D152" i="4"/>
  <c r="F152" i="4" s="1"/>
  <c r="H152" i="4" s="1"/>
  <c r="O152" i="4" s="1"/>
  <c r="N151" i="4"/>
  <c r="F151" i="4"/>
  <c r="H151" i="4" s="1"/>
  <c r="D151" i="4"/>
  <c r="N150" i="4"/>
  <c r="D150" i="4"/>
  <c r="F150" i="4" s="1"/>
  <c r="H150" i="4" s="1"/>
  <c r="O150" i="4" s="1"/>
  <c r="N149" i="4"/>
  <c r="M149" i="4"/>
  <c r="D149" i="4"/>
  <c r="F149" i="4" s="1"/>
  <c r="H149" i="4" s="1"/>
  <c r="O149" i="4" s="1"/>
  <c r="N148" i="4"/>
  <c r="F148" i="4"/>
  <c r="H148" i="4" s="1"/>
  <c r="D148" i="4"/>
  <c r="N147" i="4"/>
  <c r="D147" i="4"/>
  <c r="F147" i="4" s="1"/>
  <c r="H147" i="4" s="1"/>
  <c r="O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O141" i="4" s="1"/>
  <c r="O19" i="6" l="1"/>
  <c r="O52" i="5"/>
  <c r="O53" i="5"/>
  <c r="O148" i="4"/>
  <c r="O151" i="4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O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34" i="4" l="1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O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4" i="4" l="1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<sst xmlns="http://schemas.openxmlformats.org/spreadsheetml/2006/main" count="238" uniqueCount="72">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</sst>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1" workbookViewId="0">
      <selection activeCell="E16" sqref="E16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43982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68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63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1"/>
  <sheetViews>
    <sheetView tabSelected="1" workbookViewId="0">
      <pane xSplit="1" ySplit="7" topLeftCell="N147" activePane="bottomRight" state="frozen"/>
      <selection pane="topRight" activeCell="B1" sqref="B1"/>
      <selection pane="bottomLeft" activeCell="A8" sqref="A8"/>
      <selection pane="bottomRight" activeCell="O153" sqref="O153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56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56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56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6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6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ht="18" x14ac:dyDescent="0.25">
      <c r="A147" s="42" t="s">
        <v>58</v>
      </c>
      <c r="B147" s="43">
        <v>317003.46666666667</v>
      </c>
      <c r="C147" s="43">
        <v>1094137.3333333333</v>
      </c>
      <c r="D147" s="44">
        <f t="shared" si="14"/>
        <v>1411140.7999999998</v>
      </c>
      <c r="E147" s="43">
        <v>453810.83333333331</v>
      </c>
      <c r="F147" s="44">
        <f t="shared" si="6"/>
        <v>1864951.6333333331</v>
      </c>
      <c r="G147" s="43">
        <v>181531.50000000003</v>
      </c>
      <c r="H147" s="43">
        <f t="shared" si="7"/>
        <v>2046483.1333333331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2386637.4333333331</v>
      </c>
      <c r="P147" s="40"/>
      <c r="Q147" s="40"/>
    </row>
    <row r="148" spans="1:17" s="41" customFormat="1" ht="18" x14ac:dyDescent="0.25">
      <c r="A148" s="42" t="s">
        <v>59</v>
      </c>
      <c r="B148" s="43">
        <v>328754.43333333335</v>
      </c>
      <c r="C148" s="43">
        <v>1109366.7666666666</v>
      </c>
      <c r="D148" s="44">
        <f t="shared" si="14"/>
        <v>1438121.2</v>
      </c>
      <c r="E148" s="43">
        <v>459122.06666666665</v>
      </c>
      <c r="F148" s="44">
        <f t="shared" si="6"/>
        <v>1897243.2666666666</v>
      </c>
      <c r="G148" s="43">
        <v>179118.5</v>
      </c>
      <c r="H148" s="43">
        <f t="shared" si="7"/>
        <v>2076361.7666666666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2398944.2666666666</v>
      </c>
      <c r="P148" s="40"/>
      <c r="Q148" s="40"/>
    </row>
    <row r="149" spans="1:17" s="41" customFormat="1" ht="18" x14ac:dyDescent="0.25">
      <c r="A149" s="42" t="s">
        <v>60</v>
      </c>
      <c r="B149" s="43">
        <v>317565.40000000002</v>
      </c>
      <c r="C149" s="43">
        <v>1119232.8</v>
      </c>
      <c r="D149" s="44">
        <f t="shared" si="14"/>
        <v>1436798.2000000002</v>
      </c>
      <c r="E149" s="43">
        <v>454128.1</v>
      </c>
      <c r="F149" s="44">
        <f t="shared" si="6"/>
        <v>1890926.3000000003</v>
      </c>
      <c r="G149" s="43">
        <v>185112.4</v>
      </c>
      <c r="H149" s="43">
        <f t="shared" si="7"/>
        <v>2076038.7000000002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2456056.4000000004</v>
      </c>
      <c r="P149" s="40"/>
      <c r="Q149" s="40"/>
    </row>
    <row r="150" spans="1:17" s="41" customFormat="1" ht="18" x14ac:dyDescent="0.25">
      <c r="A150" s="42" t="s">
        <v>61</v>
      </c>
      <c r="B150" s="43">
        <v>326378.83333333331</v>
      </c>
      <c r="C150" s="43">
        <v>1094640.4000000001</v>
      </c>
      <c r="D150" s="44">
        <f t="shared" si="14"/>
        <v>1421019.2333333334</v>
      </c>
      <c r="E150" s="43">
        <v>476499.06666666671</v>
      </c>
      <c r="F150" s="44">
        <f t="shared" si="6"/>
        <v>1897518.3</v>
      </c>
      <c r="G150" s="43">
        <v>182921.19999999995</v>
      </c>
      <c r="H150" s="43">
        <f t="shared" si="7"/>
        <v>2080439.5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2478098.9</v>
      </c>
      <c r="P150" s="40"/>
      <c r="Q150" s="40"/>
    </row>
    <row r="151" spans="1:17" s="41" customFormat="1" ht="18" x14ac:dyDescent="0.25">
      <c r="A151" s="42" t="s">
        <v>62</v>
      </c>
      <c r="B151" s="43">
        <v>331951.86666666664</v>
      </c>
      <c r="C151" s="43">
        <v>1029842.6000000001</v>
      </c>
      <c r="D151" s="44">
        <f t="shared" si="14"/>
        <v>1361794.4666666668</v>
      </c>
      <c r="E151" s="43">
        <v>559743.93333333323</v>
      </c>
      <c r="F151" s="44">
        <f t="shared" si="6"/>
        <v>1921538.4</v>
      </c>
      <c r="G151" s="43">
        <v>190110.90000000002</v>
      </c>
      <c r="H151" s="43">
        <f t="shared" si="7"/>
        <v>2111649.2999999998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2523644</v>
      </c>
      <c r="P151" s="40"/>
      <c r="Q151" s="40"/>
    </row>
    <row r="152" spans="1:17" s="41" customFormat="1" ht="18" x14ac:dyDescent="0.25">
      <c r="A152" s="42" t="s">
        <v>64</v>
      </c>
      <c r="B152" s="43">
        <v>359960.00000000006</v>
      </c>
      <c r="C152" s="43">
        <v>1072573.7999999998</v>
      </c>
      <c r="D152" s="44">
        <f t="shared" si="14"/>
        <v>1432533.7999999998</v>
      </c>
      <c r="E152" s="43">
        <v>584633.1</v>
      </c>
      <c r="F152" s="44">
        <f t="shared" si="6"/>
        <v>2017166.9</v>
      </c>
      <c r="G152" s="43">
        <v>188088.8</v>
      </c>
      <c r="H152" s="43">
        <f t="shared" si="7"/>
        <v>2205255.6999999997</v>
      </c>
      <c r="I152" s="43">
        <v>59688.299999999996</v>
      </c>
      <c r="J152" s="43">
        <v>572582.5</v>
      </c>
      <c r="K152" s="45">
        <v>12335.5</v>
      </c>
      <c r="L152" s="44"/>
      <c r="M152" s="44">
        <v>-226080.8</v>
      </c>
      <c r="N152" s="44">
        <f t="shared" si="15"/>
        <v>418525.50000000006</v>
      </c>
      <c r="O152" s="44">
        <f t="shared" si="9"/>
        <v>2623781.1999999997</v>
      </c>
      <c r="P152" s="40"/>
      <c r="Q152" s="40"/>
    </row>
    <row r="153" spans="1:17" s="41" customFormat="1" ht="18" x14ac:dyDescent="0.25">
      <c r="A153" s="42" t="s">
        <v>66</v>
      </c>
      <c r="B153" s="43">
        <v>338501.96666666667</v>
      </c>
      <c r="C153" s="43">
        <v>1074278.6333333335</v>
      </c>
      <c r="D153" s="44">
        <f t="shared" ref="D153:D157" si="16">SUM(B153:C153)</f>
        <v>1412780.6</v>
      </c>
      <c r="E153" s="43">
        <v>593100.06666666653</v>
      </c>
      <c r="F153" s="44">
        <f t="shared" si="6"/>
        <v>2005880.6666666665</v>
      </c>
      <c r="G153" s="43">
        <v>190696.59999999998</v>
      </c>
      <c r="H153" s="43">
        <f t="shared" si="7"/>
        <v>2196577.2666666666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ref="N153:N157" si="17">SUM(I153:M153)</f>
        <v>423493.13333333354</v>
      </c>
      <c r="O153" s="44">
        <f t="shared" si="9"/>
        <v>2620070.4000000004</v>
      </c>
      <c r="P153" s="40"/>
      <c r="Q153" s="40"/>
    </row>
    <row r="154" spans="1:17" s="41" customFormat="1" ht="18" x14ac:dyDescent="0.25">
      <c r="A154" s="42" t="s">
        <v>67</v>
      </c>
      <c r="B154" s="43">
        <v>334751.1333333333</v>
      </c>
      <c r="C154" s="43">
        <v>1095008.5666666667</v>
      </c>
      <c r="D154" s="44">
        <f t="shared" si="16"/>
        <v>1429759.7</v>
      </c>
      <c r="E154" s="43">
        <v>608829.53333333344</v>
      </c>
      <c r="F154" s="44">
        <f t="shared" si="6"/>
        <v>2038589.2333333334</v>
      </c>
      <c r="G154" s="43">
        <v>192620.2</v>
      </c>
      <c r="H154" s="43">
        <f t="shared" si="7"/>
        <v>2231209.4333333336</v>
      </c>
      <c r="I154" s="43">
        <v>58145.599999999999</v>
      </c>
      <c r="J154" s="43">
        <v>595462.73333333328</v>
      </c>
      <c r="K154" s="45">
        <v>30103.333333333314</v>
      </c>
      <c r="L154" s="44"/>
      <c r="M154" s="44">
        <f>2283.2-242369</f>
        <v>-240085.8</v>
      </c>
      <c r="N154" s="44">
        <f t="shared" si="17"/>
        <v>443625.86666666652</v>
      </c>
      <c r="O154" s="44">
        <f t="shared" si="9"/>
        <v>2674835.3000000003</v>
      </c>
      <c r="P154" s="40"/>
      <c r="Q154" s="40"/>
    </row>
    <row r="155" spans="1:17" s="41" customFormat="1" ht="18" x14ac:dyDescent="0.25">
      <c r="A155" s="42" t="s">
        <v>69</v>
      </c>
      <c r="B155" s="43">
        <v>330684.09999999998</v>
      </c>
      <c r="C155" s="43">
        <v>1080500.3</v>
      </c>
      <c r="D155" s="44">
        <f t="shared" si="16"/>
        <v>1411184.4</v>
      </c>
      <c r="E155" s="43">
        <v>608816.39999999991</v>
      </c>
      <c r="F155" s="44">
        <f t="shared" si="6"/>
        <v>2020000.7999999998</v>
      </c>
      <c r="G155" s="43">
        <v>190685.09999999998</v>
      </c>
      <c r="H155" s="43">
        <f t="shared" si="7"/>
        <v>2210685.9</v>
      </c>
      <c r="I155" s="43">
        <v>58131.8</v>
      </c>
      <c r="J155" s="43">
        <v>579573.30000000005</v>
      </c>
      <c r="K155" s="45">
        <v>18026.400000000081</v>
      </c>
      <c r="L155" s="44"/>
      <c r="M155" s="44">
        <f>2473.5-247166.2</f>
        <v>-244692.7</v>
      </c>
      <c r="N155" s="44">
        <f t="shared" si="17"/>
        <v>411038.80000000022</v>
      </c>
      <c r="O155" s="44">
        <f t="shared" si="9"/>
        <v>2621724.7000000002</v>
      </c>
      <c r="P155" s="40"/>
      <c r="Q155" s="40"/>
    </row>
    <row r="156" spans="1:17" s="41" customFormat="1" ht="18" x14ac:dyDescent="0.25">
      <c r="A156" s="42" t="s">
        <v>70</v>
      </c>
      <c r="B156" s="43">
        <v>342352.2</v>
      </c>
      <c r="C156" s="43">
        <v>1103358.3999999999</v>
      </c>
      <c r="D156" s="44">
        <f t="shared" si="16"/>
        <v>1445710.5999999999</v>
      </c>
      <c r="E156" s="43">
        <v>620782.50000000012</v>
      </c>
      <c r="F156" s="44">
        <f t="shared" si="6"/>
        <v>2066493.1</v>
      </c>
      <c r="G156" s="43">
        <v>193470.40000000002</v>
      </c>
      <c r="H156" s="43">
        <f t="shared" si="7"/>
        <v>2259963.5</v>
      </c>
      <c r="I156" s="43">
        <v>53990.1</v>
      </c>
      <c r="J156" s="43">
        <v>590220.9</v>
      </c>
      <c r="K156" s="45">
        <v>-3171.7999999998719</v>
      </c>
      <c r="L156" s="44"/>
      <c r="M156" s="44">
        <f>2473.5-261040.5</f>
        <v>-258567</v>
      </c>
      <c r="N156" s="44">
        <f t="shared" si="17"/>
        <v>382472.20000000019</v>
      </c>
      <c r="O156" s="44">
        <f t="shared" si="9"/>
        <v>2642435.7000000002</v>
      </c>
      <c r="P156" s="40"/>
      <c r="Q156" s="40"/>
    </row>
    <row r="157" spans="1:17" s="41" customFormat="1" ht="18" x14ac:dyDescent="0.25">
      <c r="A157" s="42" t="s">
        <v>71</v>
      </c>
      <c r="B157" s="43">
        <v>353720.6</v>
      </c>
      <c r="C157" s="43">
        <v>1096814.9000000001</v>
      </c>
      <c r="D157" s="44">
        <f t="shared" si="16"/>
        <v>1450535.5</v>
      </c>
      <c r="E157" s="43">
        <v>628563.19999999995</v>
      </c>
      <c r="F157" s="44">
        <f t="shared" ref="F157" si="18">D157+E157</f>
        <v>2079098.7</v>
      </c>
      <c r="G157" s="43">
        <v>192666.99999999997</v>
      </c>
      <c r="H157" s="43">
        <f t="shared" ref="H157" si="19">F157+G157</f>
        <v>2271765.6999999997</v>
      </c>
      <c r="I157" s="43">
        <v>50618.299999999996</v>
      </c>
      <c r="J157" s="43">
        <v>599600.70000000007</v>
      </c>
      <c r="K157" s="45">
        <v>-2493</v>
      </c>
      <c r="L157" s="44"/>
      <c r="M157" s="44">
        <f>2473.5-270952.6</f>
        <v>-268479.09999999998</v>
      </c>
      <c r="N157" s="44">
        <f t="shared" si="17"/>
        <v>379246.90000000014</v>
      </c>
      <c r="O157" s="44">
        <f t="shared" ref="O157" si="20">H157+N157</f>
        <v>2651012.5999999996</v>
      </c>
      <c r="P157" s="40"/>
      <c r="Q157" s="40"/>
    </row>
    <row r="158" spans="1:17" s="41" customFormat="1" x14ac:dyDescent="0.25">
      <c r="A158" s="54" t="s">
        <v>54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6"/>
      <c r="P158" s="40"/>
    </row>
    <row r="159" spans="1:17" s="41" customFormat="1" x14ac:dyDescent="0.25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/>
      <c r="P159" s="40"/>
    </row>
    <row r="160" spans="1:17" s="41" customFormat="1" x14ac:dyDescent="0.25">
      <c r="A160" s="51" t="s">
        <v>36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3"/>
      <c r="P160" s="40"/>
    </row>
    <row r="161" spans="16:16" s="29" customFormat="1" ht="18.75" x14ac:dyDescent="0.3">
      <c r="P161" s="35"/>
    </row>
  </sheetData>
  <mergeCells count="16">
    <mergeCell ref="A160:O160"/>
    <mergeCell ref="A158:O159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9"/>
  <sheetViews>
    <sheetView workbookViewId="0">
      <pane xSplit="1" ySplit="7" topLeftCell="O47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6" si="1">D8+E8</f>
        <v>338660.60000000003</v>
      </c>
      <c r="G8" s="43">
        <v>59602.599999999991</v>
      </c>
      <c r="H8" s="43">
        <f t="shared" ref="H8:H56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6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6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6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ht="18" x14ac:dyDescent="0.25">
      <c r="A54" s="42" t="s">
        <v>60</v>
      </c>
      <c r="B54" s="43">
        <v>317565.40000000002</v>
      </c>
      <c r="C54" s="43">
        <v>1119232.8</v>
      </c>
      <c r="D54" s="44">
        <f t="shared" si="7"/>
        <v>1436798.2000000002</v>
      </c>
      <c r="E54" s="43">
        <v>454128.1</v>
      </c>
      <c r="F54" s="44">
        <f t="shared" si="1"/>
        <v>1890926.3000000003</v>
      </c>
      <c r="G54" s="43">
        <v>185112.4</v>
      </c>
      <c r="H54" s="43">
        <f t="shared" si="2"/>
        <v>2076038.7000000002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si="8"/>
        <v>380017.69999999995</v>
      </c>
      <c r="O54" s="44">
        <f t="shared" si="4"/>
        <v>2456056.4000000004</v>
      </c>
      <c r="P54" s="40"/>
      <c r="Q54" s="40"/>
    </row>
    <row r="55" spans="1:17" s="41" customFormat="1" ht="18" x14ac:dyDescent="0.25">
      <c r="A55" s="42" t="s">
        <v>64</v>
      </c>
      <c r="B55" s="43">
        <v>359960.00000000006</v>
      </c>
      <c r="C55" s="43">
        <v>1072573.7999999998</v>
      </c>
      <c r="D55" s="44">
        <f t="shared" si="7"/>
        <v>1432533.7999999998</v>
      </c>
      <c r="E55" s="43">
        <v>584633.1</v>
      </c>
      <c r="F55" s="44">
        <f t="shared" si="1"/>
        <v>2017166.9</v>
      </c>
      <c r="G55" s="43">
        <v>188088.8</v>
      </c>
      <c r="H55" s="43">
        <f t="shared" si="2"/>
        <v>2205255.6999999997</v>
      </c>
      <c r="I55" s="43">
        <v>59688.299999999996</v>
      </c>
      <c r="J55" s="43">
        <v>572582.5</v>
      </c>
      <c r="K55" s="45">
        <v>12335.5</v>
      </c>
      <c r="L55" s="44"/>
      <c r="M55" s="44">
        <v>-226080.8</v>
      </c>
      <c r="N55" s="44">
        <f t="shared" si="8"/>
        <v>418525.50000000006</v>
      </c>
      <c r="O55" s="44">
        <f t="shared" si="4"/>
        <v>2623781.1999999997</v>
      </c>
      <c r="P55" s="40"/>
      <c r="Q55" s="40"/>
    </row>
    <row r="56" spans="1:17" s="41" customFormat="1" ht="18" x14ac:dyDescent="0.25">
      <c r="A56" s="42" t="s">
        <v>69</v>
      </c>
      <c r="B56" s="43">
        <v>334636.7</v>
      </c>
      <c r="C56" s="43">
        <v>1082324.8</v>
      </c>
      <c r="D56" s="44">
        <f t="shared" si="7"/>
        <v>1416961.5</v>
      </c>
      <c r="E56" s="43">
        <v>601421.79999999993</v>
      </c>
      <c r="F56" s="44">
        <f t="shared" si="1"/>
        <v>2018383.2999999998</v>
      </c>
      <c r="G56" s="43">
        <v>190685.09999999998</v>
      </c>
      <c r="H56" s="43">
        <f t="shared" si="2"/>
        <v>2209068.4</v>
      </c>
      <c r="I56" s="43">
        <v>58131.8</v>
      </c>
      <c r="J56" s="43">
        <v>580948.30000000005</v>
      </c>
      <c r="K56" s="45">
        <v>-6441.4000000000233</v>
      </c>
      <c r="L56" s="44"/>
      <c r="M56" s="44">
        <f>1977.9-75.3-252523.8</f>
        <v>-250621.19999999998</v>
      </c>
      <c r="N56" s="44">
        <f t="shared" si="8"/>
        <v>382017.50000000012</v>
      </c>
      <c r="O56" s="44">
        <f t="shared" si="4"/>
        <v>2591085.9</v>
      </c>
      <c r="P56" s="40"/>
      <c r="Q56" s="40"/>
    </row>
    <row r="57" spans="1:17" s="41" customFormat="1" x14ac:dyDescent="0.2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  <c r="P57" s="40"/>
    </row>
    <row r="58" spans="1:17" s="41" customFormat="1" x14ac:dyDescent="0.2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40"/>
    </row>
    <row r="59" spans="1:17" s="41" customFormat="1" x14ac:dyDescent="0.25">
      <c r="A59" s="51" t="s">
        <v>36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0"/>
    </row>
  </sheetData>
  <mergeCells count="16">
    <mergeCell ref="A57:O58"/>
    <mergeCell ref="A59:O59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20" sqref="A20:XFD20"/>
    </sheetView>
  </sheetViews>
  <sheetFormatPr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9" si="1">D8+E8</f>
        <v>419524.60000000003</v>
      </c>
      <c r="G8" s="43">
        <v>63073.699999999953</v>
      </c>
      <c r="H8" s="43">
        <f t="shared" ref="H8:H19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9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19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19" si="7">SUM(I18:M18)</f>
        <v>368815.7</v>
      </c>
      <c r="O18" s="44">
        <f t="shared" si="4"/>
        <v>2166284.6</v>
      </c>
      <c r="P18" s="40"/>
      <c r="Q18" s="40"/>
    </row>
    <row r="19" spans="1:17" s="41" customFormat="1" ht="18" x14ac:dyDescent="0.25">
      <c r="A19" s="50" t="s">
        <v>65</v>
      </c>
      <c r="B19" s="43">
        <v>359960.00000000006</v>
      </c>
      <c r="C19" s="43">
        <v>1072573.7999999998</v>
      </c>
      <c r="D19" s="44">
        <f t="shared" si="6"/>
        <v>1432533.7999999998</v>
      </c>
      <c r="E19" s="43">
        <v>584633.1</v>
      </c>
      <c r="F19" s="44">
        <f t="shared" si="1"/>
        <v>2017166.9</v>
      </c>
      <c r="G19" s="43">
        <v>188088.8</v>
      </c>
      <c r="H19" s="43">
        <f t="shared" si="2"/>
        <v>2205255.6999999997</v>
      </c>
      <c r="I19" s="43">
        <v>59688.299999999996</v>
      </c>
      <c r="J19" s="43">
        <v>572582.5</v>
      </c>
      <c r="K19" s="45">
        <v>12335.5</v>
      </c>
      <c r="L19" s="44"/>
      <c r="M19" s="44">
        <v>-226080.8</v>
      </c>
      <c r="N19" s="44">
        <f t="shared" si="7"/>
        <v>418525.50000000006</v>
      </c>
      <c r="O19" s="44">
        <f t="shared" si="4"/>
        <v>2623781.1999999997</v>
      </c>
      <c r="P19" s="40"/>
      <c r="Q19" s="40"/>
    </row>
    <row r="20" spans="1:17" s="41" customFormat="1" x14ac:dyDescent="0.25">
      <c r="A20" s="54" t="s">
        <v>54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40"/>
    </row>
    <row r="21" spans="1:17" s="41" customForma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40"/>
    </row>
    <row r="22" spans="1:17" s="41" customFormat="1" x14ac:dyDescent="0.25">
      <c r="A22" s="51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40"/>
    </row>
  </sheetData>
  <mergeCells count="16">
    <mergeCell ref="A22:O22"/>
    <mergeCell ref="M5:M7"/>
    <mergeCell ref="N5:N7"/>
    <mergeCell ref="B6:D6"/>
    <mergeCell ref="A20:O21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2020-08-04T14:36:47Z</dcterms:modified>
</cp:coreProperties>
</file>