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activeTab="1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M149" i="4" l="1"/>
  <c r="N149" i="4" s="1"/>
  <c r="D149" i="4"/>
  <c r="F149" i="4" s="1"/>
  <c r="H149" i="4" s="1"/>
  <c r="O149" i="4" l="1"/>
  <c r="N54" i="5" l="1"/>
  <c r="M54" i="5"/>
  <c r="D54" i="5"/>
  <c r="F54" i="5" s="1"/>
  <c r="H54" i="5" s="1"/>
  <c r="O54" i="5" s="1"/>
  <c r="M148" i="4"/>
  <c r="N148" i="4" s="1"/>
  <c r="D148" i="4"/>
  <c r="F148" i="4" s="1"/>
  <c r="H148" i="4" s="1"/>
  <c r="N147" i="4"/>
  <c r="D147" i="4"/>
  <c r="F147" i="4" s="1"/>
  <c r="H147" i="4" s="1"/>
  <c r="O147" i="4" s="1"/>
  <c r="N146" i="4"/>
  <c r="D146" i="4"/>
  <c r="F146" i="4" s="1"/>
  <c r="H146" i="4" s="1"/>
  <c r="O146" i="4" s="1"/>
  <c r="O148" i="4" l="1"/>
  <c r="D48" i="5" l="1"/>
  <c r="F48" i="5" s="1"/>
  <c r="H48" i="5" s="1"/>
  <c r="N48" i="5"/>
  <c r="N53" i="5"/>
  <c r="D53" i="5"/>
  <c r="F53" i="5" s="1"/>
  <c r="H53" i="5" s="1"/>
  <c r="N52" i="5"/>
  <c r="D52" i="5"/>
  <c r="F52" i="5" s="1"/>
  <c r="H52" i="5" s="1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O49" i="5" s="1"/>
  <c r="N140" i="4"/>
  <c r="N141" i="4"/>
  <c r="N142" i="4"/>
  <c r="N143" i="4"/>
  <c r="N144" i="4"/>
  <c r="N145" i="4"/>
  <c r="F140" i="4"/>
  <c r="H140" i="4" s="1"/>
  <c r="O140" i="4" s="1"/>
  <c r="F142" i="4"/>
  <c r="H142" i="4" s="1"/>
  <c r="O142" i="4" s="1"/>
  <c r="F143" i="4"/>
  <c r="H143" i="4" s="1"/>
  <c r="O143" i="4" s="1"/>
  <c r="F144" i="4"/>
  <c r="H144" i="4" s="1"/>
  <c r="O144" i="4" s="1"/>
  <c r="D140" i="4"/>
  <c r="D141" i="4"/>
  <c r="F141" i="4" s="1"/>
  <c r="H141" i="4" s="1"/>
  <c r="O141" i="4" s="1"/>
  <c r="D142" i="4"/>
  <c r="D143" i="4"/>
  <c r="D144" i="4"/>
  <c r="D145" i="4"/>
  <c r="F145" i="4" s="1"/>
  <c r="H145" i="4" s="1"/>
  <c r="O145" i="4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50" i="5" l="1"/>
  <c r="O48" i="5"/>
  <c r="O53" i="5"/>
  <c r="O51" i="5"/>
  <c r="O52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O18" i="6" s="1"/>
  <c r="N17" i="6"/>
  <c r="D17" i="6"/>
  <c r="F17" i="6" s="1"/>
  <c r="H17" i="6" s="1"/>
  <c r="O17" i="6" s="1"/>
  <c r="N47" i="5"/>
  <c r="D47" i="5"/>
  <c r="F47" i="5" s="1"/>
  <c r="H47" i="5" s="1"/>
  <c r="O47" i="5" l="1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O124" i="4" s="1"/>
  <c r="N123" i="4"/>
  <c r="D123" i="4"/>
  <c r="F123" i="4" s="1"/>
  <c r="H123" i="4" s="1"/>
  <c r="O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O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F47" i="4"/>
  <c r="H47" i="4" s="1"/>
  <c r="D47" i="4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71" i="4" l="1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<sst xmlns="http://schemas.openxmlformats.org/spreadsheetml/2006/main" count="233" uniqueCount="66">
  <si>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</si>
  <si>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</si>
  <si>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</si>
  <si>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</si>
  <si>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</si>
  <si>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</si>
  <si>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</si>
  <si>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</si>
  <si>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</si>
  <si>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</si>
  <si>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</si>
  <si>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</si>
  <si>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</si>
  <si>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</si>
  <si>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</si>
  <si>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</si>
  <si>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</si>
  <si>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</si>
  <si>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</si>
  <si>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</si>
  <si>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</si>
  <si>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</si>
  <si>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</si>
  <si>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</si>
  <si>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</si>
  <si>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</si>
  <si>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</si>
  <si>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</si>
  <si>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</si>
  <si>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</si>
  <si>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</si>
  <si>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</si>
  <si>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</si>
  <si>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</si>
  <si>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</si>
  <si>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</si>
  <si>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</si>
  <si>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</si>
  <si>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</si>
  <si>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</si>
  <si>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</si>
  <si>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</si>
  <si>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</si>
  <si>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</si>
  <si>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</si>
  <si>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</si>
  <si>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</si>
  <si>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</si>
  <si>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</si>
  <si>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</si>
  <si>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</si>
  <si>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</si>
  <si>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</si>
  <si>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</si>
  <si>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t>2018</t>
  </si>
  <si>
    <r>
      <t xml:space="preserve">    Janvier-19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</si>
  <si>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Février-19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</si>
  <si>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Mars-19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</si>
  <si>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Avril-19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</si>
  <si>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Mai-19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</si>
  <si>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Juin-19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</si>
  <si>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</si>
  <si>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Août-19</t>
    </r>
    <r>
      <rPr>
        <vertAlign val="superscript"/>
        <sz val="12"/>
        <rFont val="Calibri"/>
        <family val="2"/>
        <scheme val="minor"/>
      </rPr>
      <t>(p)</t>
    </r>
  </si>
  <si>
    <t>Q3-2019</t>
  </si>
  <si>
    <r>
      <t xml:space="preserve">    Septembre-19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</si>
  <si>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Octobre-19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</si>
</sst>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1" workbookViewId="0">
      <selection activeCell="G14" sqref="G14"/>
    </sheetView>
  </sheetViews>
  <sheetFormatPr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43768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63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54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51"/>
  <sheetViews>
    <sheetView tabSelected="1" workbookViewId="0">
      <pane xSplit="1" ySplit="7" topLeftCell="O144" activePane="bottomRight" state="frozen"/>
      <selection pane="topRight" activeCell="B1" sqref="B1"/>
      <selection pane="bottomLeft" activeCell="A8" sqref="A8"/>
      <selection pane="bottomRight" activeCell="A150" sqref="A150:O151"/>
    </sheetView>
  </sheetViews>
  <sheetFormatPr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40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40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40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45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45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ht="18" x14ac:dyDescent="0.25">
      <c r="A140" s="47" t="s">
        <v>55</v>
      </c>
      <c r="B140" s="48">
        <v>271268.59999999998</v>
      </c>
      <c r="C140" s="48">
        <v>965345.9</v>
      </c>
      <c r="D140" s="49">
        <f t="shared" si="10"/>
        <v>1236614.5</v>
      </c>
      <c r="E140" s="48">
        <v>424822</v>
      </c>
      <c r="F140" s="49">
        <f t="shared" si="6"/>
        <v>1661436.5</v>
      </c>
      <c r="G140" s="48">
        <v>172774.39999999999</v>
      </c>
      <c r="H140" s="48">
        <f t="shared" si="7"/>
        <v>1834210.9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si="11"/>
        <v>297038.13333333342</v>
      </c>
      <c r="O140" s="49">
        <f t="shared" si="9"/>
        <v>2131249.0333333332</v>
      </c>
      <c r="P140" s="53"/>
      <c r="Q140" s="53"/>
    </row>
    <row r="141" spans="1:17" s="52" customFormat="1" ht="18" x14ac:dyDescent="0.25">
      <c r="A141" s="47" t="s">
        <v>56</v>
      </c>
      <c r="B141" s="48">
        <v>274733.7</v>
      </c>
      <c r="C141" s="48">
        <v>981353.9</v>
      </c>
      <c r="D141" s="49">
        <f t="shared" si="10"/>
        <v>1256087.6000000001</v>
      </c>
      <c r="E141" s="48">
        <v>418300.6</v>
      </c>
      <c r="F141" s="49">
        <f t="shared" ref="F141:F149" si="12">D141+E141</f>
        <v>1674388.2000000002</v>
      </c>
      <c r="G141" s="48">
        <v>182328.2</v>
      </c>
      <c r="H141" s="48">
        <f t="shared" ref="H141:H149" si="13">F141+G141</f>
        <v>1856716.4000000001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1"/>
        <v>369491.10000000021</v>
      </c>
      <c r="O141" s="49">
        <f t="shared" ref="O141:O149" si="14">H141+N141</f>
        <v>2226207.5000000005</v>
      </c>
      <c r="P141" s="53"/>
      <c r="Q141" s="53"/>
    </row>
    <row r="142" spans="1:17" s="52" customFormat="1" ht="18" x14ac:dyDescent="0.25">
      <c r="A142" s="47" t="s">
        <v>57</v>
      </c>
      <c r="B142" s="48">
        <v>275569.39999999997</v>
      </c>
      <c r="C142" s="48">
        <v>995493.29999999993</v>
      </c>
      <c r="D142" s="49">
        <f t="shared" si="10"/>
        <v>1271062.7</v>
      </c>
      <c r="E142" s="48">
        <v>422729.69999999984</v>
      </c>
      <c r="F142" s="49">
        <f t="shared" si="12"/>
        <v>1693792.4</v>
      </c>
      <c r="G142" s="48">
        <v>185301.5</v>
      </c>
      <c r="H142" s="48">
        <f t="shared" si="13"/>
        <v>1879093.9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1"/>
        <v>341805.89999999979</v>
      </c>
      <c r="O142" s="49">
        <f t="shared" si="14"/>
        <v>2220899.7999999998</v>
      </c>
      <c r="P142" s="53"/>
      <c r="Q142" s="53"/>
    </row>
    <row r="143" spans="1:17" s="52" customFormat="1" ht="18" x14ac:dyDescent="0.25">
      <c r="A143" s="47" t="s">
        <v>58</v>
      </c>
      <c r="B143" s="48">
        <v>284746.5</v>
      </c>
      <c r="C143" s="48">
        <v>1006363.7</v>
      </c>
      <c r="D143" s="49">
        <f t="shared" si="10"/>
        <v>1291110.2</v>
      </c>
      <c r="E143" s="48">
        <v>427716.5</v>
      </c>
      <c r="F143" s="49">
        <f t="shared" si="12"/>
        <v>1718826.7</v>
      </c>
      <c r="G143" s="48">
        <v>176055.30000000002</v>
      </c>
      <c r="H143" s="48">
        <f t="shared" si="13"/>
        <v>1894882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1"/>
        <v>351088.03333333333</v>
      </c>
      <c r="O143" s="49">
        <f t="shared" si="14"/>
        <v>2245970.0333333332</v>
      </c>
      <c r="P143" s="53"/>
      <c r="Q143" s="53"/>
    </row>
    <row r="144" spans="1:17" s="52" customFormat="1" ht="18" x14ac:dyDescent="0.25">
      <c r="A144" s="47" t="s">
        <v>59</v>
      </c>
      <c r="B144" s="48">
        <v>298010.09999999998</v>
      </c>
      <c r="C144" s="48">
        <v>1046936.6</v>
      </c>
      <c r="D144" s="49">
        <f t="shared" si="10"/>
        <v>1344946.7</v>
      </c>
      <c r="E144" s="48">
        <v>439645.1</v>
      </c>
      <c r="F144" s="49">
        <f t="shared" si="12"/>
        <v>1784591.7999999998</v>
      </c>
      <c r="G144" s="48">
        <v>169993.60000000001</v>
      </c>
      <c r="H144" s="48">
        <f t="shared" si="13"/>
        <v>1954585.4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1"/>
        <v>350586.66666666674</v>
      </c>
      <c r="O144" s="49">
        <f t="shared" si="14"/>
        <v>2305172.0666666664</v>
      </c>
      <c r="P144" s="53"/>
      <c r="Q144" s="53"/>
    </row>
    <row r="145" spans="1:17" s="52" customFormat="1" ht="18" x14ac:dyDescent="0.25">
      <c r="A145" s="47" t="s">
        <v>60</v>
      </c>
      <c r="B145" s="48">
        <v>318404.59999999998</v>
      </c>
      <c r="C145" s="48">
        <v>1072077.4000000001</v>
      </c>
      <c r="D145" s="49">
        <f t="shared" si="10"/>
        <v>1390482</v>
      </c>
      <c r="E145" s="48">
        <v>458268.4</v>
      </c>
      <c r="F145" s="49">
        <f t="shared" si="12"/>
        <v>1848750.4</v>
      </c>
      <c r="G145" s="48">
        <v>178256.6</v>
      </c>
      <c r="H145" s="48">
        <f t="shared" si="13"/>
        <v>2027007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1"/>
        <v>354584.39999999991</v>
      </c>
      <c r="O145" s="49">
        <f t="shared" si="14"/>
        <v>2381591.4</v>
      </c>
      <c r="P145" s="53"/>
      <c r="Q145" s="53"/>
    </row>
    <row r="146" spans="1:17" s="52" customFormat="1" ht="18" x14ac:dyDescent="0.25">
      <c r="A146" s="47" t="s">
        <v>61</v>
      </c>
      <c r="B146" s="48">
        <v>317003.46666666667</v>
      </c>
      <c r="C146" s="48">
        <v>1091655.6333333333</v>
      </c>
      <c r="D146" s="49">
        <f t="shared" ref="D146:D148" si="15">SUM(B146:C146)</f>
        <v>1408659.1</v>
      </c>
      <c r="E146" s="48">
        <v>453810.83333333331</v>
      </c>
      <c r="F146" s="49">
        <f t="shared" si="12"/>
        <v>1862469.9333333333</v>
      </c>
      <c r="G146" s="48">
        <v>181531.50000000003</v>
      </c>
      <c r="H146" s="48">
        <f t="shared" si="13"/>
        <v>2044001.4333333333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ref="N146:N148" si="16">SUM(I146:M146)</f>
        <v>340154.3000000001</v>
      </c>
      <c r="O146" s="49">
        <f t="shared" si="14"/>
        <v>2384155.7333333334</v>
      </c>
      <c r="P146" s="53"/>
      <c r="Q146" s="53"/>
    </row>
    <row r="147" spans="1:17" s="52" customFormat="1" ht="18" x14ac:dyDescent="0.25">
      <c r="A147" s="47" t="s">
        <v>62</v>
      </c>
      <c r="B147" s="48">
        <v>328754.43333333335</v>
      </c>
      <c r="C147" s="48">
        <v>1106885.0666666667</v>
      </c>
      <c r="D147" s="49">
        <f t="shared" si="15"/>
        <v>1435639.5</v>
      </c>
      <c r="E147" s="48">
        <v>459122.06666666665</v>
      </c>
      <c r="F147" s="49">
        <f t="shared" si="12"/>
        <v>1894761.5666666667</v>
      </c>
      <c r="G147" s="48">
        <v>179118.5</v>
      </c>
      <c r="H147" s="48">
        <f t="shared" si="13"/>
        <v>2073880.0666666667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16"/>
        <v>322582.49999999988</v>
      </c>
      <c r="O147" s="49">
        <f t="shared" si="14"/>
        <v>2396462.5666666664</v>
      </c>
      <c r="P147" s="53"/>
      <c r="Q147" s="53"/>
    </row>
    <row r="148" spans="1:17" s="52" customFormat="1" ht="18" x14ac:dyDescent="0.25">
      <c r="A148" s="47" t="s">
        <v>64</v>
      </c>
      <c r="B148" s="48">
        <v>317565.40000000002</v>
      </c>
      <c r="C148" s="48">
        <v>1116751.1000000001</v>
      </c>
      <c r="D148" s="49">
        <f t="shared" si="15"/>
        <v>1434316.5</v>
      </c>
      <c r="E148" s="48">
        <v>454128.1</v>
      </c>
      <c r="F148" s="49">
        <f t="shared" si="12"/>
        <v>1888444.6</v>
      </c>
      <c r="G148" s="48">
        <v>185112.4</v>
      </c>
      <c r="H148" s="48">
        <f t="shared" si="13"/>
        <v>2073557</v>
      </c>
      <c r="I148" s="48">
        <v>29487.1</v>
      </c>
      <c r="J148" s="48">
        <v>543514.79999999993</v>
      </c>
      <c r="K148" s="50">
        <v>-8815.5999999998603</v>
      </c>
      <c r="L148" s="49"/>
      <c r="M148" s="49">
        <f>2696.8-186865.4</f>
        <v>-184168.6</v>
      </c>
      <c r="N148" s="49">
        <f t="shared" si="16"/>
        <v>380017.70000000007</v>
      </c>
      <c r="O148" s="49">
        <f t="shared" si="14"/>
        <v>2453574.7000000002</v>
      </c>
      <c r="P148" s="53"/>
      <c r="Q148" s="53"/>
    </row>
    <row r="149" spans="1:17" s="52" customFormat="1" ht="18" x14ac:dyDescent="0.25">
      <c r="A149" s="47" t="s">
        <v>65</v>
      </c>
      <c r="B149" s="48">
        <v>325803.8</v>
      </c>
      <c r="C149" s="48">
        <v>1088297</v>
      </c>
      <c r="D149" s="49">
        <f t="shared" ref="D149" si="17">SUM(B149:C149)</f>
        <v>1414100.8</v>
      </c>
      <c r="E149" s="48">
        <v>474706.3000000001</v>
      </c>
      <c r="F149" s="49">
        <f t="shared" si="12"/>
        <v>1888807.1</v>
      </c>
      <c r="G149" s="48">
        <v>182921.19999999995</v>
      </c>
      <c r="H149" s="48">
        <f t="shared" si="13"/>
        <v>2071728.3</v>
      </c>
      <c r="I149" s="48">
        <v>25297.100000000002</v>
      </c>
      <c r="J149" s="48">
        <v>542341.6</v>
      </c>
      <c r="K149" s="50">
        <v>16912.200000000012</v>
      </c>
      <c r="L149" s="49"/>
      <c r="M149" s="49">
        <f>2696.8-184163.1</f>
        <v>-181466.30000000002</v>
      </c>
      <c r="N149" s="49">
        <f t="shared" ref="N149" si="18">SUM(I149:M149)</f>
        <v>403084.59999999986</v>
      </c>
      <c r="O149" s="49">
        <f t="shared" si="14"/>
        <v>2474812.9</v>
      </c>
      <c r="P149" s="53"/>
      <c r="Q149" s="53"/>
    </row>
    <row r="150" spans="1:17" s="53" customFormat="1" x14ac:dyDescent="0.25">
      <c r="A150" s="55" t="s">
        <v>46</v>
      </c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7"/>
    </row>
    <row r="151" spans="1:17" s="52" customFormat="1" x14ac:dyDescent="0.25">
      <c r="A151" s="58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60"/>
    </row>
  </sheetData>
  <mergeCells count="15">
    <mergeCell ref="A150:O151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6"/>
  <sheetViews>
    <sheetView workbookViewId="0">
      <pane xSplit="1" ySplit="7" topLeftCell="O53" activePane="bottomRight" state="frozen"/>
      <selection pane="topRight" activeCell="B1" sqref="B1"/>
      <selection pane="bottomLeft" activeCell="A8" sqref="A8"/>
      <selection pane="bottomRight" activeCell="O58" sqref="O58"/>
    </sheetView>
  </sheetViews>
  <sheetFormatPr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4" si="7">D37+E37</f>
        <v>967836.19999999972</v>
      </c>
      <c r="G37" s="48">
        <v>136241.59999999995</v>
      </c>
      <c r="H37" s="48">
        <f t="shared" ref="H37:H54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4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3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3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ht="18" x14ac:dyDescent="0.25">
      <c r="A52" s="47" t="s">
        <v>57</v>
      </c>
      <c r="B52" s="48">
        <v>275569.39999999997</v>
      </c>
      <c r="C52" s="48">
        <v>995493.29999999993</v>
      </c>
      <c r="D52" s="49">
        <f t="shared" si="13"/>
        <v>1271062.7</v>
      </c>
      <c r="E52" s="48">
        <v>422729.69999999984</v>
      </c>
      <c r="F52" s="49">
        <f t="shared" si="7"/>
        <v>1693792.4</v>
      </c>
      <c r="G52" s="48">
        <v>185301.5</v>
      </c>
      <c r="H52" s="48">
        <f t="shared" si="8"/>
        <v>1879093.9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si="14"/>
        <v>341805.89999999979</v>
      </c>
      <c r="O52" s="49">
        <f t="shared" si="10"/>
        <v>2220899.7999999998</v>
      </c>
      <c r="P52" s="53"/>
      <c r="Q52" s="53"/>
    </row>
    <row r="53" spans="1:17" s="52" customFormat="1" ht="18" x14ac:dyDescent="0.25">
      <c r="A53" s="47" t="s">
        <v>60</v>
      </c>
      <c r="B53" s="48">
        <v>318404.59999999998</v>
      </c>
      <c r="C53" s="48">
        <v>1072077.4000000001</v>
      </c>
      <c r="D53" s="49">
        <f t="shared" si="13"/>
        <v>1390482</v>
      </c>
      <c r="E53" s="48">
        <v>458268.4</v>
      </c>
      <c r="F53" s="49">
        <f t="shared" si="7"/>
        <v>1848750.4</v>
      </c>
      <c r="G53" s="48">
        <v>178256.6</v>
      </c>
      <c r="H53" s="48">
        <f t="shared" si="8"/>
        <v>2027007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4"/>
        <v>354584.39999999991</v>
      </c>
      <c r="O53" s="49">
        <f t="shared" si="10"/>
        <v>2381591.4</v>
      </c>
      <c r="P53" s="53"/>
      <c r="Q53" s="53"/>
    </row>
    <row r="54" spans="1:17" s="52" customFormat="1" ht="18" x14ac:dyDescent="0.25">
      <c r="A54" s="47" t="s">
        <v>64</v>
      </c>
      <c r="B54" s="48">
        <v>317565.40000000002</v>
      </c>
      <c r="C54" s="48">
        <v>1116751.1000000001</v>
      </c>
      <c r="D54" s="49">
        <f t="shared" ref="D54" si="15">SUM(B54:C54)</f>
        <v>1434316.5</v>
      </c>
      <c r="E54" s="48">
        <v>454128.1</v>
      </c>
      <c r="F54" s="49">
        <f t="shared" si="7"/>
        <v>1888444.6</v>
      </c>
      <c r="G54" s="48">
        <v>185112.4</v>
      </c>
      <c r="H54" s="48">
        <f t="shared" si="8"/>
        <v>2073557</v>
      </c>
      <c r="I54" s="48">
        <v>29487.1</v>
      </c>
      <c r="J54" s="48">
        <v>543514.79999999993</v>
      </c>
      <c r="K54" s="50">
        <v>-8815.5999999998603</v>
      </c>
      <c r="L54" s="49"/>
      <c r="M54" s="49">
        <f>2696.8-186865.4</f>
        <v>-184168.6</v>
      </c>
      <c r="N54" s="49">
        <f t="shared" ref="N54" si="16">SUM(I54:M54)</f>
        <v>380017.70000000007</v>
      </c>
      <c r="O54" s="49">
        <f t="shared" si="10"/>
        <v>2453574.7000000002</v>
      </c>
      <c r="P54" s="53"/>
      <c r="Q54" s="53"/>
    </row>
    <row r="55" spans="1:17" s="53" customFormat="1" x14ac:dyDescent="0.25">
      <c r="A55" s="55" t="s">
        <v>46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  <row r="56" spans="1:17" s="52" customFormat="1" x14ac:dyDescent="0.2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0"/>
    </row>
  </sheetData>
  <mergeCells count="15">
    <mergeCell ref="A55:O56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1"/>
  <sheetViews>
    <sheetView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O22" sqref="O22"/>
    </sheetView>
  </sheetViews>
  <sheetFormatPr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18" si="1">D8+E8</f>
        <v>419524.60000000003</v>
      </c>
      <c r="G8" s="48">
        <v>63073.699999999953</v>
      </c>
      <c r="H8" s="48">
        <f t="shared" ref="H8:H18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18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18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18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3" customFormat="1" x14ac:dyDescent="0.25">
      <c r="A19" s="55" t="s">
        <v>46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</row>
    <row r="20" spans="1:17" s="52" customForma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1:17" s="54" customFormat="1" x14ac:dyDescent="0.25"/>
  </sheetData>
  <mergeCells count="15">
    <mergeCell ref="A19:O20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2020-01-13T09:21:14Z</dcterms:modified>
</cp:coreProperties>
</file>