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 activeTab="1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M149" i="4" l="1"/>
  <c r="N149" i="4" s="1"/>
  <c r="D149" i="4"/>
  <c r="F149" i="4" s="1"/>
  <c r="H149" i="4" s="1"/>
  <c r="O149" i="4" l="1"/>
  <c r="N54" i="5" l="1"/>
  <c r="M54" i="5"/>
  <c r="D54" i="5"/>
  <c r="F54" i="5" s="1"/>
  <c r="H54" i="5" s="1"/>
  <c r="O54" i="5" s="1"/>
  <c r="M148" i="4"/>
  <c r="N148" i="4" s="1"/>
  <c r="D148" i="4"/>
  <c r="F148" i="4" s="1"/>
  <c r="H148" i="4" s="1"/>
  <c r="N147" i="4"/>
  <c r="D147" i="4"/>
  <c r="F147" i="4" s="1"/>
  <c r="H147" i="4" s="1"/>
  <c r="O147" i="4" s="1"/>
  <c r="N146" i="4"/>
  <c r="D146" i="4"/>
  <c r="F146" i="4" s="1"/>
  <c r="H146" i="4" s="1"/>
  <c r="O146" i="4" s="1"/>
  <c r="O148" i="4" l="1"/>
  <c r="D48" i="5" l="1"/>
  <c r="F48" i="5" s="1"/>
  <c r="H48" i="5" s="1"/>
  <c r="N48" i="5"/>
  <c r="N53" i="5"/>
  <c r="D53" i="5"/>
  <c r="F53" i="5" s="1"/>
  <c r="H53" i="5" s="1"/>
  <c r="N52" i="5"/>
  <c r="D52" i="5"/>
  <c r="F52" i="5" s="1"/>
  <c r="H52" i="5" s="1"/>
  <c r="N51" i="5"/>
  <c r="D51" i="5"/>
  <c r="F51" i="5" s="1"/>
  <c r="H51" i="5" s="1"/>
  <c r="N50" i="5"/>
  <c r="D50" i="5"/>
  <c r="F50" i="5" s="1"/>
  <c r="H50" i="5" s="1"/>
  <c r="N49" i="5"/>
  <c r="D49" i="5"/>
  <c r="F49" i="5" s="1"/>
  <c r="H49" i="5" s="1"/>
  <c r="O49" i="5" s="1"/>
  <c r="N140" i="4"/>
  <c r="N141" i="4"/>
  <c r="N142" i="4"/>
  <c r="N143" i="4"/>
  <c r="N144" i="4"/>
  <c r="N145" i="4"/>
  <c r="F140" i="4"/>
  <c r="H140" i="4" s="1"/>
  <c r="O140" i="4" s="1"/>
  <c r="F142" i="4"/>
  <c r="H142" i="4" s="1"/>
  <c r="O142" i="4" s="1"/>
  <c r="F143" i="4"/>
  <c r="H143" i="4" s="1"/>
  <c r="O143" i="4" s="1"/>
  <c r="F144" i="4"/>
  <c r="H144" i="4" s="1"/>
  <c r="O144" i="4" s="1"/>
  <c r="D140" i="4"/>
  <c r="D141" i="4"/>
  <c r="F141" i="4" s="1"/>
  <c r="H141" i="4" s="1"/>
  <c r="O141" i="4" s="1"/>
  <c r="D142" i="4"/>
  <c r="D143" i="4"/>
  <c r="D144" i="4"/>
  <c r="D145" i="4"/>
  <c r="F145" i="4" s="1"/>
  <c r="H145" i="4" s="1"/>
  <c r="O145" i="4" s="1"/>
  <c r="D128" i="4"/>
  <c r="F128" i="4" s="1"/>
  <c r="H128" i="4" s="1"/>
  <c r="D129" i="4"/>
  <c r="F129" i="4" s="1"/>
  <c r="H129" i="4" s="1"/>
  <c r="D130" i="4"/>
  <c r="F130" i="4" s="1"/>
  <c r="H130" i="4" s="1"/>
  <c r="D131" i="4"/>
  <c r="F131" i="4" s="1"/>
  <c r="H131" i="4" s="1"/>
  <c r="D132" i="4"/>
  <c r="F132" i="4" s="1"/>
  <c r="H132" i="4" s="1"/>
  <c r="D133" i="4"/>
  <c r="F133" i="4" s="1"/>
  <c r="H133" i="4" s="1"/>
  <c r="D134" i="4"/>
  <c r="F134" i="4" s="1"/>
  <c r="H134" i="4" s="1"/>
  <c r="D135" i="4"/>
  <c r="F135" i="4" s="1"/>
  <c r="H135" i="4" s="1"/>
  <c r="D136" i="4"/>
  <c r="F136" i="4" s="1"/>
  <c r="H136" i="4" s="1"/>
  <c r="D137" i="4"/>
  <c r="F137" i="4" s="1"/>
  <c r="H137" i="4" s="1"/>
  <c r="D138" i="4"/>
  <c r="F138" i="4" s="1"/>
  <c r="H138" i="4" s="1"/>
  <c r="D139" i="4"/>
  <c r="F139" i="4" s="1"/>
  <c r="H139" i="4" s="1"/>
  <c r="N128" i="4"/>
  <c r="N129" i="4"/>
  <c r="N130" i="4"/>
  <c r="N131" i="4"/>
  <c r="N132" i="4"/>
  <c r="N133" i="4"/>
  <c r="N134" i="4"/>
  <c r="N135" i="4"/>
  <c r="N136" i="4"/>
  <c r="N137" i="4"/>
  <c r="N138" i="4"/>
  <c r="N139" i="4"/>
  <c r="O50" i="5" l="1"/>
  <c r="O48" i="5"/>
  <c r="O53" i="5"/>
  <c r="O51" i="5"/>
  <c r="O52" i="5"/>
  <c r="O139" i="4"/>
  <c r="O138" i="4"/>
  <c r="O134" i="4"/>
  <c r="O135" i="4"/>
  <c r="O130" i="4"/>
  <c r="O131" i="4"/>
  <c r="O133" i="4"/>
  <c r="O137" i="4"/>
  <c r="O129" i="4"/>
  <c r="O136" i="4"/>
  <c r="O128" i="4"/>
  <c r="O132" i="4"/>
  <c r="N18" i="6" l="1"/>
  <c r="D18" i="6"/>
  <c r="F18" i="6" s="1"/>
  <c r="H18" i="6" s="1"/>
  <c r="O18" i="6" s="1"/>
  <c r="N17" i="6"/>
  <c r="D17" i="6"/>
  <c r="F17" i="6" s="1"/>
  <c r="H17" i="6" s="1"/>
  <c r="O17" i="6" s="1"/>
  <c r="N47" i="5"/>
  <c r="D47" i="5"/>
  <c r="F47" i="5" s="1"/>
  <c r="H47" i="5" s="1"/>
  <c r="O47" i="5" l="1"/>
  <c r="N127" i="4" l="1"/>
  <c r="D127" i="4"/>
  <c r="F127" i="4" s="1"/>
  <c r="H127" i="4" s="1"/>
  <c r="O127" i="4" l="1"/>
  <c r="N16" i="6" l="1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O124" i="4" s="1"/>
  <c r="N123" i="4"/>
  <c r="D123" i="4"/>
  <c r="F123" i="4" s="1"/>
  <c r="H123" i="4" s="1"/>
  <c r="O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O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F47" i="4"/>
  <c r="H47" i="4" s="1"/>
  <c r="D47" i="4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71" i="4" l="1"/>
  <c r="O31" i="4"/>
  <c r="O39" i="4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<sst xmlns="http://schemas.openxmlformats.org/spreadsheetml/2006/main" count="233" uniqueCount="66">
  <si>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</si>
  <si>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</si>
  <si>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</si>
  <si>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</si>
  <si>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</si>
  <si>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</si>
  <si>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</si>
  <si>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</si>
  <si>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</si>
  <si>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</si>
  <si>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</si>
  <si>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</si>
  <si>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</si>
  <si>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</si>
  <si>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</si>
  <si>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</si>
  <si>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</si>
  <si>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</si>
  <si>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</si>
  <si>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</si>
  <si>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</si>
  <si>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</si>
  <si>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</si>
  <si>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</si>
  <si>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</si>
  <si>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</si>
  <si>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</si>
  <si>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</si>
  <si>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</si>
  <si>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</si>
  <si>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</si>
  <si>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</si>
  <si>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</si>
  <si>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</si>
  <si>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</si>
  <si>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</si>
  <si>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</si>
  <si>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</si>
  <si>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</si>
  <si>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</si>
  <si>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</si>
  <si>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</si>
  <si>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</si>
  <si>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</si>
  <si>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</si>
  <si>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</si>
  <si>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</si>
  <si>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</si>
  <si>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</si>
  <si>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</si>
  <si>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</si>
  <si>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</si>
  <si>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</si>
  <si>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</si>
  <si>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t>2018</t>
  </si>
  <si>
    <r>
      <t xml:space="preserve">    Janvier-19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</si>
  <si>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Février-19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</si>
  <si>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Mars-19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</si>
  <si>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Avril-19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</si>
  <si>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Mai-19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</si>
  <si>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Juin-19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</si>
  <si>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Juillet-19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</si>
  <si>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Août-19</t>
    </r>
    <r>
      <rPr>
        <vertAlign val="superscript"/>
        <sz val="12"/>
        <rFont val="Calibri"/>
        <family val="2"/>
        <scheme val="minor"/>
      </rPr>
      <t>(p)</t>
    </r>
  </si>
  <si>
    <t>Q3-2019</t>
  </si>
  <si>
    <r>
      <t xml:space="preserve">    Septembre-19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</si>
  <si>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Octobre-19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</si>
</sst>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opLeftCell="D1" workbookViewId="0">
      <selection activeCell="G14" sqref="G14"/>
    </sheetView>
  </sheetViews>
  <sheetFormatPr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43768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63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54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51"/>
  <sheetViews>
    <sheetView tabSelected="1" workbookViewId="0">
      <pane xSplit="1" ySplit="7" topLeftCell="O144" activePane="bottomRight" state="frozen"/>
      <selection pane="topRight" activeCell="B1" sqref="B1"/>
      <selection pane="bottomLeft" activeCell="A8" sqref="A8"/>
      <selection pane="bottomRight" activeCell="A150" sqref="A150:O151"/>
    </sheetView>
  </sheetViews>
  <sheetFormatPr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71" si="0">SUM(B8:C8)</f>
        <v>236399.1</v>
      </c>
      <c r="E8" s="48">
        <v>85963.499999999985</v>
      </c>
      <c r="F8" s="49">
        <f t="shared" ref="F8:F71" si="1">D8+E8</f>
        <v>322362.59999999998</v>
      </c>
      <c r="G8" s="48">
        <v>43197.2</v>
      </c>
      <c r="H8" s="48">
        <f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>SUM(I8:M8)</f>
        <v>119597.70000000001</v>
      </c>
      <c r="O8" s="49">
        <f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ref="H9:H72" si="2">F9+G9</f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ref="N9:N72" si="3">SUM(I9:M9)</f>
        <v>122044.40000000001</v>
      </c>
      <c r="O9" s="49">
        <f t="shared" ref="O9:O72" si="4">H9+N9</f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si="0"/>
        <v>413974.60000000003</v>
      </c>
      <c r="E40" s="48">
        <v>135496.70000000004</v>
      </c>
      <c r="F40" s="49">
        <f t="shared" si="1"/>
        <v>549471.30000000005</v>
      </c>
      <c r="G40" s="48">
        <v>87672.000000000015</v>
      </c>
      <c r="H40" s="48">
        <f t="shared" si="2"/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si="3"/>
        <v>172352.6</v>
      </c>
      <c r="O40" s="49">
        <f t="shared" si="4"/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0"/>
        <v>403165.7</v>
      </c>
      <c r="E41" s="48">
        <v>139284.1</v>
      </c>
      <c r="F41" s="49">
        <f t="shared" si="1"/>
        <v>542449.80000000005</v>
      </c>
      <c r="G41" s="48">
        <v>85605.500000000044</v>
      </c>
      <c r="H41" s="48">
        <f t="shared" si="2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3"/>
        <v>179316.09999999998</v>
      </c>
      <c r="O41" s="49">
        <f t="shared" si="4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0"/>
        <v>414448.609</v>
      </c>
      <c r="E42" s="48">
        <v>137014.20000000001</v>
      </c>
      <c r="F42" s="49">
        <f t="shared" si="1"/>
        <v>551462.80900000001</v>
      </c>
      <c r="G42" s="48">
        <v>88872.999999999985</v>
      </c>
      <c r="H42" s="48">
        <f t="shared" si="2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3"/>
        <v>187254.30000000002</v>
      </c>
      <c r="O42" s="49">
        <f t="shared" si="4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0"/>
        <v>463701.31550299999</v>
      </c>
      <c r="E43" s="48">
        <v>153042.70000000001</v>
      </c>
      <c r="F43" s="49">
        <f t="shared" si="1"/>
        <v>616744.015503</v>
      </c>
      <c r="G43" s="48">
        <v>89619.9</v>
      </c>
      <c r="H43" s="48">
        <f t="shared" si="2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3"/>
        <v>227812.28449699999</v>
      </c>
      <c r="O43" s="49">
        <f t="shared" si="4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0"/>
        <v>448049.02323466667</v>
      </c>
      <c r="E44" s="48">
        <v>150168.05833333332</v>
      </c>
      <c r="F44" s="49">
        <f t="shared" si="1"/>
        <v>598217.08156800002</v>
      </c>
      <c r="G44" s="48">
        <v>72765.499999999985</v>
      </c>
      <c r="H44" s="48">
        <f t="shared" si="2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3"/>
        <v>221745.16843199998</v>
      </c>
      <c r="O44" s="49">
        <f t="shared" si="4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0"/>
        <v>445884.08333333331</v>
      </c>
      <c r="E45" s="48">
        <v>149917.31666666665</v>
      </c>
      <c r="F45" s="49">
        <f t="shared" si="1"/>
        <v>595801.39999999991</v>
      </c>
      <c r="G45" s="48">
        <v>76040.800000000003</v>
      </c>
      <c r="H45" s="48">
        <f t="shared" si="2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3"/>
        <v>227445.70000000004</v>
      </c>
      <c r="O45" s="49">
        <f t="shared" si="4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0"/>
        <v>463744.64128799998</v>
      </c>
      <c r="E46" s="48">
        <v>155211.87500000003</v>
      </c>
      <c r="F46" s="49">
        <f t="shared" si="1"/>
        <v>618956.51628800004</v>
      </c>
      <c r="G46" s="48">
        <v>73827.799999999945</v>
      </c>
      <c r="H46" s="48">
        <f t="shared" si="2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3"/>
        <v>231069.033712</v>
      </c>
      <c r="O46" s="49">
        <f t="shared" si="4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0"/>
        <v>471431.76666666672</v>
      </c>
      <c r="E47" s="48">
        <v>154394.43333333332</v>
      </c>
      <c r="F47" s="49">
        <f t="shared" si="1"/>
        <v>625826.20000000007</v>
      </c>
      <c r="G47" s="48">
        <v>73478.800000000017</v>
      </c>
      <c r="H47" s="48">
        <f t="shared" si="2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3"/>
        <v>229358.70000000004</v>
      </c>
      <c r="O47" s="49">
        <f t="shared" si="4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0"/>
        <v>473179.32462133327</v>
      </c>
      <c r="E48" s="48">
        <v>159246.79166666666</v>
      </c>
      <c r="F48" s="49">
        <f t="shared" si="1"/>
        <v>632426.1162879999</v>
      </c>
      <c r="G48" s="48">
        <v>72494.000000000044</v>
      </c>
      <c r="H48" s="48">
        <f t="shared" si="2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3"/>
        <v>235989.73371199999</v>
      </c>
      <c r="O48" s="49">
        <f t="shared" si="4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0"/>
        <v>482888.05872500007</v>
      </c>
      <c r="E49" s="48">
        <v>168226.65</v>
      </c>
      <c r="F49" s="49">
        <f t="shared" si="1"/>
        <v>651114.70872500003</v>
      </c>
      <c r="G49" s="48">
        <v>77501.099999999991</v>
      </c>
      <c r="H49" s="48">
        <f t="shared" si="2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3"/>
        <v>239674.69127500002</v>
      </c>
      <c r="O49" s="49">
        <f t="shared" si="4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0"/>
        <v>498054.8334201111</v>
      </c>
      <c r="E50" s="48">
        <v>173919.77499999997</v>
      </c>
      <c r="F50" s="49">
        <f t="shared" si="1"/>
        <v>671974.60842011101</v>
      </c>
      <c r="G50" s="48">
        <v>91419.6</v>
      </c>
      <c r="H50" s="48">
        <f t="shared" si="2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3"/>
        <v>240452.15824655548</v>
      </c>
      <c r="O50" s="49">
        <f t="shared" si="4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0"/>
        <v>489525.03914122214</v>
      </c>
      <c r="E51" s="48">
        <v>181143.89999999997</v>
      </c>
      <c r="F51" s="49">
        <f t="shared" si="1"/>
        <v>670668.93914122204</v>
      </c>
      <c r="G51" s="48">
        <v>86927.2</v>
      </c>
      <c r="H51" s="48">
        <f t="shared" si="2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3"/>
        <v>234071.09419211111</v>
      </c>
      <c r="O51" s="49">
        <f t="shared" si="4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0"/>
        <v>459799.95833333337</v>
      </c>
      <c r="E52" s="48">
        <v>183595.02499999999</v>
      </c>
      <c r="F52" s="49">
        <f t="shared" si="1"/>
        <v>643394.9833333334</v>
      </c>
      <c r="G52" s="48">
        <v>83265.499999999985</v>
      </c>
      <c r="H52" s="48">
        <f t="shared" si="2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3"/>
        <v>244526.01666666666</v>
      </c>
      <c r="O52" s="49">
        <f t="shared" si="4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0"/>
        <v>464227.2708424445</v>
      </c>
      <c r="E53" s="48">
        <v>183185.05</v>
      </c>
      <c r="F53" s="49">
        <f t="shared" si="1"/>
        <v>647412.32084244443</v>
      </c>
      <c r="G53" s="48">
        <v>83821.999999999985</v>
      </c>
      <c r="H53" s="48">
        <f t="shared" si="2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3"/>
        <v>251139.54582422221</v>
      </c>
      <c r="O53" s="49">
        <f t="shared" si="4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0"/>
        <v>442921.93733955559</v>
      </c>
      <c r="E54" s="48">
        <v>187912.07500000004</v>
      </c>
      <c r="F54" s="49">
        <f t="shared" si="1"/>
        <v>630834.01233955566</v>
      </c>
      <c r="G54" s="48">
        <v>85913.599999999977</v>
      </c>
      <c r="H54" s="48">
        <f t="shared" si="2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3"/>
        <v>252931.42099377778</v>
      </c>
      <c r="O54" s="49">
        <f t="shared" si="4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0"/>
        <v>476297.7666666666</v>
      </c>
      <c r="E55" s="48">
        <v>190372.39999999997</v>
      </c>
      <c r="F55" s="49">
        <f t="shared" si="1"/>
        <v>666670.16666666651</v>
      </c>
      <c r="G55" s="48">
        <v>89131.400000000009</v>
      </c>
      <c r="H55" s="48">
        <f t="shared" si="2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3"/>
        <v>298410.43333333329</v>
      </c>
      <c r="O55" s="49">
        <f t="shared" si="4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0"/>
        <v>472874.74227011122</v>
      </c>
      <c r="E56" s="48">
        <v>181288.71666666667</v>
      </c>
      <c r="F56" s="49">
        <f t="shared" si="1"/>
        <v>654163.4589367779</v>
      </c>
      <c r="G56" s="48">
        <v>96951.400000000009</v>
      </c>
      <c r="H56" s="48">
        <f t="shared" si="2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3"/>
        <v>264726.3910632222</v>
      </c>
      <c r="O56" s="49">
        <f t="shared" si="4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0"/>
        <v>471014.99353155564</v>
      </c>
      <c r="E57" s="48">
        <v>180391.83333333334</v>
      </c>
      <c r="F57" s="49">
        <f t="shared" si="1"/>
        <v>651406.82686488901</v>
      </c>
      <c r="G57" s="48">
        <v>100600.69999999998</v>
      </c>
      <c r="H57" s="48">
        <f t="shared" si="2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3"/>
        <v>259282.37313511109</v>
      </c>
      <c r="O57" s="49">
        <f t="shared" si="4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0"/>
        <v>461998.1</v>
      </c>
      <c r="E58" s="48">
        <v>187065.34999999998</v>
      </c>
      <c r="F58" s="49">
        <f t="shared" si="1"/>
        <v>649063.44999999995</v>
      </c>
      <c r="G58" s="48">
        <v>93410.300000000017</v>
      </c>
      <c r="H58" s="48">
        <f t="shared" si="2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3"/>
        <v>240215.80000000002</v>
      </c>
      <c r="O58" s="49">
        <f t="shared" si="4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0"/>
        <v>467816.16214544442</v>
      </c>
      <c r="E59" s="48">
        <v>189442.46666666665</v>
      </c>
      <c r="F59" s="49">
        <f t="shared" si="1"/>
        <v>657258.6288121111</v>
      </c>
      <c r="G59" s="48">
        <v>96942.5</v>
      </c>
      <c r="H59" s="48">
        <f t="shared" si="2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3"/>
        <v>239635.07118788891</v>
      </c>
      <c r="O59" s="49">
        <f t="shared" si="4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0"/>
        <v>463415.72357688891</v>
      </c>
      <c r="E60" s="48">
        <v>183271.18333333332</v>
      </c>
      <c r="F60" s="49">
        <f t="shared" si="1"/>
        <v>646686.90691022226</v>
      </c>
      <c r="G60" s="48">
        <v>97288.099999999919</v>
      </c>
      <c r="H60" s="48">
        <f t="shared" si="2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3"/>
        <v>258804.04308977781</v>
      </c>
      <c r="O60" s="49">
        <f t="shared" si="4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0"/>
        <v>476019.46951733332</v>
      </c>
      <c r="E61" s="48">
        <v>188046.3</v>
      </c>
      <c r="F61" s="49">
        <f t="shared" si="1"/>
        <v>664065.76951733325</v>
      </c>
      <c r="G61" s="48">
        <v>101671.69999999997</v>
      </c>
      <c r="H61" s="48">
        <f t="shared" si="2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3"/>
        <v>265096.03048266674</v>
      </c>
      <c r="O61" s="49">
        <f t="shared" si="4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0"/>
        <v>485292.61390044453</v>
      </c>
      <c r="E62" s="48">
        <v>189548.30000000002</v>
      </c>
      <c r="F62" s="49">
        <f t="shared" si="1"/>
        <v>674840.91390044452</v>
      </c>
      <c r="G62" s="48">
        <v>111616.51666666666</v>
      </c>
      <c r="H62" s="48">
        <f t="shared" si="2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3"/>
        <v>270800.43609955558</v>
      </c>
      <c r="O62" s="49">
        <f t="shared" si="4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0"/>
        <v>499573.00198755553</v>
      </c>
      <c r="E63" s="48">
        <v>192805.49999999997</v>
      </c>
      <c r="F63" s="49">
        <f t="shared" si="1"/>
        <v>692378.50198755553</v>
      </c>
      <c r="G63" s="48">
        <v>125589.13333333326</v>
      </c>
      <c r="H63" s="48">
        <f t="shared" si="2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3"/>
        <v>263935.39801244449</v>
      </c>
      <c r="O63" s="49">
        <f t="shared" si="4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0"/>
        <v>486465.01666666678</v>
      </c>
      <c r="E64" s="48">
        <v>192660.69999999998</v>
      </c>
      <c r="F64" s="49">
        <f t="shared" si="1"/>
        <v>679125.71666666679</v>
      </c>
      <c r="G64" s="48">
        <v>129937.04999999999</v>
      </c>
      <c r="H64" s="48">
        <f t="shared" si="2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3"/>
        <v>265891.33333333343</v>
      </c>
      <c r="O64" s="49">
        <f t="shared" si="4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0"/>
        <v>487118.77777777775</v>
      </c>
      <c r="E65" s="48">
        <v>200122.9</v>
      </c>
      <c r="F65" s="49">
        <f t="shared" si="1"/>
        <v>687241.67777777778</v>
      </c>
      <c r="G65" s="48">
        <v>128862.66666666676</v>
      </c>
      <c r="H65" s="48">
        <f t="shared" si="2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3"/>
        <v>262442.22222222219</v>
      </c>
      <c r="O65" s="49">
        <f t="shared" si="4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0"/>
        <v>491257.43888888886</v>
      </c>
      <c r="E66" s="48">
        <v>210908.7</v>
      </c>
      <c r="F66" s="49">
        <f t="shared" si="1"/>
        <v>702166.13888888888</v>
      </c>
      <c r="G66" s="48">
        <v>125255.48333333332</v>
      </c>
      <c r="H66" s="48">
        <f t="shared" si="2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3"/>
        <v>285515.81111111114</v>
      </c>
      <c r="O66" s="49">
        <f t="shared" si="4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0"/>
        <v>522209.30000000005</v>
      </c>
      <c r="E67" s="48">
        <v>221036.7</v>
      </c>
      <c r="F67" s="49">
        <f t="shared" si="1"/>
        <v>743246</v>
      </c>
      <c r="G67" s="48">
        <v>134007.29999999999</v>
      </c>
      <c r="H67" s="48">
        <f t="shared" si="2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3"/>
        <v>304423.40000000002</v>
      </c>
      <c r="O67" s="49">
        <f t="shared" si="4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0"/>
        <v>507183.7666666666</v>
      </c>
      <c r="E68" s="48">
        <v>224320.2416666667</v>
      </c>
      <c r="F68" s="49">
        <f t="shared" si="1"/>
        <v>731504.0083333333</v>
      </c>
      <c r="G68" s="48">
        <v>138829.68333333329</v>
      </c>
      <c r="H68" s="48">
        <f t="shared" si="2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3"/>
        <v>293985.55833333329</v>
      </c>
      <c r="O68" s="49">
        <f t="shared" si="4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0"/>
        <v>519432.23333333328</v>
      </c>
      <c r="E69" s="48">
        <v>223071.08333333331</v>
      </c>
      <c r="F69" s="49">
        <f t="shared" si="1"/>
        <v>742503.31666666665</v>
      </c>
      <c r="G69" s="48">
        <v>152444.16666666666</v>
      </c>
      <c r="H69" s="48">
        <f t="shared" si="2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3"/>
        <v>308655.41666666663</v>
      </c>
      <c r="O69" s="49">
        <f t="shared" si="4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0"/>
        <v>520524.80000000005</v>
      </c>
      <c r="E70" s="48">
        <v>231016.72499999998</v>
      </c>
      <c r="F70" s="49">
        <f t="shared" si="1"/>
        <v>751541.52500000002</v>
      </c>
      <c r="G70" s="48">
        <v>142356.44999999995</v>
      </c>
      <c r="H70" s="48">
        <f t="shared" si="2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3"/>
        <v>294252.97500000003</v>
      </c>
      <c r="O70" s="49">
        <f t="shared" si="4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0"/>
        <v>533325.16666666663</v>
      </c>
      <c r="E71" s="48">
        <v>242554.36666666664</v>
      </c>
      <c r="F71" s="49">
        <f t="shared" si="1"/>
        <v>775879.53333333321</v>
      </c>
      <c r="G71" s="48">
        <v>147719.23333333334</v>
      </c>
      <c r="H71" s="48">
        <f t="shared" si="2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3"/>
        <v>294713.19333333336</v>
      </c>
      <c r="O71" s="49">
        <f t="shared" si="4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26" si="5">SUM(B72:C72)</f>
        <v>545111.93333333335</v>
      </c>
      <c r="E72" s="48">
        <v>243067.40833333333</v>
      </c>
      <c r="F72" s="49">
        <f t="shared" ref="F72:F140" si="6">D72+E72</f>
        <v>788179.34166666667</v>
      </c>
      <c r="G72" s="48">
        <v>140115.01666666669</v>
      </c>
      <c r="H72" s="48">
        <f t="shared" si="2"/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si="3"/>
        <v>280053.4916666667</v>
      </c>
      <c r="O72" s="49">
        <f t="shared" si="4"/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5"/>
        <v>547543.49999999977</v>
      </c>
      <c r="E73" s="48">
        <v>244693.94999999995</v>
      </c>
      <c r="F73" s="49">
        <f t="shared" si="6"/>
        <v>792237.44999999972</v>
      </c>
      <c r="G73" s="48">
        <v>135685.39999999997</v>
      </c>
      <c r="H73" s="48">
        <f t="shared" ref="H73:H140" si="7">F73+G73</f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ref="N73:N126" si="8">SUM(I73:M73)</f>
        <v>272809.65000000002</v>
      </c>
      <c r="O73" s="49">
        <f t="shared" ref="O73:O140" si="9">H73+N73</f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5"/>
        <v>550902.03333333344</v>
      </c>
      <c r="E74" s="48">
        <v>242371.37500000006</v>
      </c>
      <c r="F74" s="49">
        <f t="shared" si="6"/>
        <v>793273.40833333344</v>
      </c>
      <c r="G74" s="48">
        <v>140233.5</v>
      </c>
      <c r="H74" s="48">
        <f t="shared" si="7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8"/>
        <v>284577.60833333334</v>
      </c>
      <c r="O74" s="49">
        <f t="shared" si="9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5"/>
        <v>572549.76666666672</v>
      </c>
      <c r="E75" s="48">
        <v>249054.70000000004</v>
      </c>
      <c r="F75" s="49">
        <f t="shared" si="6"/>
        <v>821604.46666666679</v>
      </c>
      <c r="G75" s="48">
        <v>134871.90000000002</v>
      </c>
      <c r="H75" s="48">
        <f t="shared" si="7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8"/>
        <v>297743.96666666667</v>
      </c>
      <c r="O75" s="49">
        <f t="shared" si="9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5"/>
        <v>565501.9</v>
      </c>
      <c r="E76" s="48">
        <v>256838.42499999999</v>
      </c>
      <c r="F76" s="49">
        <f t="shared" si="6"/>
        <v>822340.32499999995</v>
      </c>
      <c r="G76" s="48">
        <v>134125.99999999997</v>
      </c>
      <c r="H76" s="48">
        <f t="shared" si="7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8"/>
        <v>295897.52499999997</v>
      </c>
      <c r="O76" s="49">
        <f t="shared" si="9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5"/>
        <v>566315.83333333337</v>
      </c>
      <c r="E77" s="48">
        <v>257215.35</v>
      </c>
      <c r="F77" s="49">
        <f t="shared" si="6"/>
        <v>823531.18333333335</v>
      </c>
      <c r="G77" s="48">
        <v>137073.29999999987</v>
      </c>
      <c r="H77" s="48">
        <f t="shared" si="7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8"/>
        <v>312929.88333333336</v>
      </c>
      <c r="O77" s="49">
        <f t="shared" si="9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5"/>
        <v>565912.56666666653</v>
      </c>
      <c r="E78" s="48">
        <v>263747.67500000005</v>
      </c>
      <c r="F78" s="49">
        <f t="shared" si="6"/>
        <v>829660.24166666658</v>
      </c>
      <c r="G78" s="48">
        <v>133771.29999999993</v>
      </c>
      <c r="H78" s="48">
        <f t="shared" si="7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8"/>
        <v>305742.84166666662</v>
      </c>
      <c r="O78" s="49">
        <f t="shared" si="9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5"/>
        <v>586629.30000000005</v>
      </c>
      <c r="E79" s="48">
        <v>264023.3</v>
      </c>
      <c r="F79" s="49">
        <f t="shared" si="6"/>
        <v>850652.60000000009</v>
      </c>
      <c r="G79" s="48">
        <v>136096.19999999998</v>
      </c>
      <c r="H79" s="48">
        <f t="shared" si="7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8"/>
        <v>297987.5</v>
      </c>
      <c r="O79" s="49">
        <f t="shared" si="9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5"/>
        <v>558368.73333333328</v>
      </c>
      <c r="E80" s="48">
        <v>268695.15000000002</v>
      </c>
      <c r="F80" s="49">
        <f t="shared" si="6"/>
        <v>827063.8833333333</v>
      </c>
      <c r="G80" s="48">
        <v>138141.69999999998</v>
      </c>
      <c r="H80" s="48">
        <f t="shared" si="7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8"/>
        <v>301729.66666666669</v>
      </c>
      <c r="O80" s="49">
        <f t="shared" si="9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5"/>
        <v>543982.56666666688</v>
      </c>
      <c r="E81" s="48">
        <v>284420.69999999995</v>
      </c>
      <c r="F81" s="49">
        <f t="shared" si="6"/>
        <v>828403.26666666684</v>
      </c>
      <c r="G81" s="48">
        <v>148341.19999999995</v>
      </c>
      <c r="H81" s="48">
        <f t="shared" si="7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8"/>
        <v>307933.43333333335</v>
      </c>
      <c r="O81" s="49">
        <f t="shared" si="9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5"/>
        <v>552560.29999999993</v>
      </c>
      <c r="E82" s="48">
        <v>285613.15000000002</v>
      </c>
      <c r="F82" s="49">
        <f t="shared" si="6"/>
        <v>838173.45</v>
      </c>
      <c r="G82" s="48">
        <v>150060.39999999991</v>
      </c>
      <c r="H82" s="48">
        <f t="shared" si="7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8"/>
        <v>287404.59999999998</v>
      </c>
      <c r="O82" s="49">
        <f t="shared" si="9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5"/>
        <v>580831.73333333316</v>
      </c>
      <c r="E83" s="48">
        <v>290666.89999999997</v>
      </c>
      <c r="F83" s="49">
        <f t="shared" si="6"/>
        <v>871498.63333333307</v>
      </c>
      <c r="G83" s="48">
        <v>162426.70000000001</v>
      </c>
      <c r="H83" s="48">
        <f t="shared" si="7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8"/>
        <v>298083.76666666666</v>
      </c>
      <c r="O83" s="49">
        <f t="shared" si="9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5"/>
        <v>582636.96666666656</v>
      </c>
      <c r="E84" s="48">
        <v>293128.25</v>
      </c>
      <c r="F84" s="49">
        <f t="shared" si="6"/>
        <v>875765.21666666656</v>
      </c>
      <c r="G84" s="48">
        <v>148292.10000000006</v>
      </c>
      <c r="H84" s="48">
        <f t="shared" si="7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8"/>
        <v>295727.1333333333</v>
      </c>
      <c r="O84" s="49">
        <f t="shared" si="9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5"/>
        <v>614295.69999999995</v>
      </c>
      <c r="E85" s="48">
        <v>290332</v>
      </c>
      <c r="F85" s="49">
        <f t="shared" si="6"/>
        <v>904627.7</v>
      </c>
      <c r="G85" s="48">
        <v>145971.70000000001</v>
      </c>
      <c r="H85" s="48">
        <f t="shared" si="7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8"/>
        <v>305514.39999999991</v>
      </c>
      <c r="O85" s="49">
        <f t="shared" si="9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5"/>
        <v>633760.91666666651</v>
      </c>
      <c r="E86" s="48">
        <v>298699.95</v>
      </c>
      <c r="F86" s="49">
        <f t="shared" si="6"/>
        <v>932460.86666666646</v>
      </c>
      <c r="G86" s="48">
        <v>168220.39999999997</v>
      </c>
      <c r="H86" s="48">
        <f t="shared" si="7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8"/>
        <v>301749.24999999994</v>
      </c>
      <c r="O86" s="49">
        <f t="shared" si="9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5"/>
        <v>634100.81111111119</v>
      </c>
      <c r="E87" s="48">
        <v>299287.24444444443</v>
      </c>
      <c r="F87" s="49">
        <f t="shared" si="6"/>
        <v>933388.05555555562</v>
      </c>
      <c r="G87" s="48">
        <v>159633.69999999995</v>
      </c>
      <c r="H87" s="48">
        <f t="shared" si="7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8"/>
        <v>301405.53333333333</v>
      </c>
      <c r="O87" s="49">
        <f t="shared" si="9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5"/>
        <v>616860.8444444444</v>
      </c>
      <c r="E88" s="48">
        <v>286361.9611111111</v>
      </c>
      <c r="F88" s="49">
        <f t="shared" si="6"/>
        <v>903222.8055555555</v>
      </c>
      <c r="G88" s="48">
        <v>149361.39999999991</v>
      </c>
      <c r="H88" s="48">
        <f t="shared" si="7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8"/>
        <v>285297.78333333344</v>
      </c>
      <c r="O88" s="49">
        <f t="shared" si="9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5"/>
        <v>647777.53703703708</v>
      </c>
      <c r="E89" s="48">
        <v>285775.12592592591</v>
      </c>
      <c r="F89" s="49">
        <f t="shared" si="6"/>
        <v>933552.66296296299</v>
      </c>
      <c r="G89" s="48">
        <v>155538.2999999999</v>
      </c>
      <c r="H89" s="48">
        <f t="shared" si="7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8"/>
        <v>312216.34444444446</v>
      </c>
      <c r="O89" s="49">
        <f t="shared" si="9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5"/>
        <v>625252.66913580243</v>
      </c>
      <c r="E90" s="48">
        <v>284658.78950617282</v>
      </c>
      <c r="F90" s="49">
        <f t="shared" si="6"/>
        <v>909911.45864197519</v>
      </c>
      <c r="G90" s="48">
        <v>146703.70000000001</v>
      </c>
      <c r="H90" s="48">
        <f t="shared" si="7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8"/>
        <v>308732.61296296283</v>
      </c>
      <c r="O90" s="49">
        <f t="shared" si="9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5"/>
        <v>653868.4</v>
      </c>
      <c r="E91" s="48">
        <v>288594.30000000005</v>
      </c>
      <c r="F91" s="49">
        <f t="shared" si="6"/>
        <v>942462.70000000007</v>
      </c>
      <c r="G91" s="48">
        <v>164626.70000000004</v>
      </c>
      <c r="H91" s="48">
        <f t="shared" si="7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8"/>
        <v>315524.8</v>
      </c>
      <c r="O91" s="49">
        <f t="shared" si="9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5"/>
        <v>629235.5166666666</v>
      </c>
      <c r="E92" s="48">
        <v>290786.46666666667</v>
      </c>
      <c r="F92" s="49">
        <f t="shared" si="6"/>
        <v>920021.98333333328</v>
      </c>
      <c r="G92" s="48">
        <v>159142.59999999998</v>
      </c>
      <c r="H92" s="48">
        <f t="shared" si="7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8"/>
        <v>311745.74999999994</v>
      </c>
      <c r="O92" s="49">
        <f t="shared" si="9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5"/>
        <v>636106.73333333316</v>
      </c>
      <c r="E93" s="48">
        <v>298579.03333333333</v>
      </c>
      <c r="F93" s="49">
        <f t="shared" si="6"/>
        <v>934685.76666666649</v>
      </c>
      <c r="G93" s="48">
        <v>155071.29999999996</v>
      </c>
      <c r="H93" s="48">
        <f t="shared" si="7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8"/>
        <v>301478.19999999995</v>
      </c>
      <c r="O93" s="49">
        <f t="shared" si="9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5"/>
        <v>608657.94999999995</v>
      </c>
      <c r="E94" s="48">
        <v>306019.20000000007</v>
      </c>
      <c r="F94" s="49">
        <f t="shared" si="6"/>
        <v>914677.15</v>
      </c>
      <c r="G94" s="48">
        <v>149561.5</v>
      </c>
      <c r="H94" s="48">
        <f t="shared" si="7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8"/>
        <v>287395.14999999991</v>
      </c>
      <c r="O94" s="49">
        <f t="shared" si="9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5"/>
        <v>643070.96666666679</v>
      </c>
      <c r="E95" s="48">
        <v>308794.56666666665</v>
      </c>
      <c r="F95" s="49">
        <f t="shared" si="6"/>
        <v>951865.53333333344</v>
      </c>
      <c r="G95" s="48">
        <v>157049.1</v>
      </c>
      <c r="H95" s="48">
        <f t="shared" si="7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8"/>
        <v>282243.20000000001</v>
      </c>
      <c r="O95" s="49">
        <f t="shared" si="9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5"/>
        <v>674591.08333333337</v>
      </c>
      <c r="E96" s="48">
        <v>310340.2333333334</v>
      </c>
      <c r="F96" s="49">
        <f t="shared" si="6"/>
        <v>984931.31666666677</v>
      </c>
      <c r="G96" s="48">
        <v>142910.29999999999</v>
      </c>
      <c r="H96" s="48">
        <f t="shared" si="7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8"/>
        <v>304136.55</v>
      </c>
      <c r="O96" s="49">
        <f t="shared" si="9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5"/>
        <v>652771.59999999986</v>
      </c>
      <c r="E97" s="48">
        <v>315064.59999999986</v>
      </c>
      <c r="F97" s="49">
        <f t="shared" si="6"/>
        <v>967836.19999999972</v>
      </c>
      <c r="G97" s="48">
        <v>136241.59999999995</v>
      </c>
      <c r="H97" s="48">
        <f t="shared" si="7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8"/>
        <v>295568.90000000008</v>
      </c>
      <c r="O97" s="49">
        <f t="shared" si="9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5"/>
        <v>637721.75</v>
      </c>
      <c r="E98" s="48">
        <v>320969.44999999995</v>
      </c>
      <c r="F98" s="49">
        <f t="shared" si="6"/>
        <v>958691.2</v>
      </c>
      <c r="G98" s="48">
        <v>143632.79999999996</v>
      </c>
      <c r="H98" s="48">
        <f t="shared" si="7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8"/>
        <v>304174.05</v>
      </c>
      <c r="O98" s="49">
        <f t="shared" si="9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5"/>
        <v>642910.52777777775</v>
      </c>
      <c r="E99" s="48">
        <v>318740.45000000007</v>
      </c>
      <c r="F99" s="49">
        <f t="shared" si="6"/>
        <v>961650.97777777782</v>
      </c>
      <c r="G99" s="48">
        <v>149115.59999999992</v>
      </c>
      <c r="H99" s="48">
        <f t="shared" si="7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8"/>
        <v>310343.05555555568</v>
      </c>
      <c r="O99" s="49">
        <f t="shared" si="9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5"/>
        <v>644415.8194444445</v>
      </c>
      <c r="E100" s="48">
        <v>322042.07499999995</v>
      </c>
      <c r="F100" s="49">
        <f t="shared" si="6"/>
        <v>966457.89444444445</v>
      </c>
      <c r="G100" s="48">
        <v>140695.09999999992</v>
      </c>
      <c r="H100" s="48">
        <f t="shared" si="7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8"/>
        <v>310336.23888888891</v>
      </c>
      <c r="O100" s="49">
        <f t="shared" si="9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5"/>
        <v>683159.58703703701</v>
      </c>
      <c r="E101" s="48">
        <v>327870.18333333335</v>
      </c>
      <c r="F101" s="49">
        <f t="shared" si="6"/>
        <v>1011029.7703703704</v>
      </c>
      <c r="G101" s="48">
        <v>135132.39999999991</v>
      </c>
      <c r="H101" s="48">
        <f t="shared" si="7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8"/>
        <v>334715.87407407403</v>
      </c>
      <c r="O101" s="49">
        <f t="shared" si="9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5"/>
        <v>625483.50524691364</v>
      </c>
      <c r="E102" s="48">
        <v>320876.08055555559</v>
      </c>
      <c r="F102" s="49">
        <f t="shared" si="6"/>
        <v>946359.58580246917</v>
      </c>
      <c r="G102" s="48">
        <v>142135.9</v>
      </c>
      <c r="H102" s="48">
        <f t="shared" si="7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8"/>
        <v>325124.21049382712</v>
      </c>
      <c r="O102" s="49">
        <f t="shared" si="9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5"/>
        <v>643739.59999999986</v>
      </c>
      <c r="E103" s="48">
        <v>327388.60000000003</v>
      </c>
      <c r="F103" s="49">
        <f t="shared" si="6"/>
        <v>971128.2</v>
      </c>
      <c r="G103" s="48">
        <v>135251.80000000002</v>
      </c>
      <c r="H103" s="48">
        <f t="shared" si="7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8"/>
        <v>324137.69999999995</v>
      </c>
      <c r="O103" s="49">
        <f t="shared" si="9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si="5"/>
        <v>640442.16666666674</v>
      </c>
      <c r="E104" s="48">
        <v>316502.8</v>
      </c>
      <c r="F104" s="49">
        <f t="shared" si="6"/>
        <v>956944.96666666679</v>
      </c>
      <c r="G104" s="48">
        <v>134869.09999999998</v>
      </c>
      <c r="H104" s="48">
        <f t="shared" si="7"/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si="8"/>
        <v>314805.69166666665</v>
      </c>
      <c r="O104" s="49">
        <f t="shared" si="9"/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5"/>
        <v>669890.6333333333</v>
      </c>
      <c r="E105" s="48">
        <v>302678.29999999993</v>
      </c>
      <c r="F105" s="49">
        <f t="shared" si="6"/>
        <v>972568.93333333323</v>
      </c>
      <c r="G105" s="48">
        <v>135795.70000000001</v>
      </c>
      <c r="H105" s="48">
        <f t="shared" si="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8"/>
        <v>328266.18333333329</v>
      </c>
      <c r="O105" s="49">
        <f t="shared" si="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5"/>
        <v>652518.80000000005</v>
      </c>
      <c r="E106" s="48">
        <v>308660.29999999993</v>
      </c>
      <c r="F106" s="49">
        <f t="shared" si="6"/>
        <v>961179.1</v>
      </c>
      <c r="G106" s="48">
        <v>118414.49999999997</v>
      </c>
      <c r="H106" s="48">
        <f t="shared" si="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8"/>
        <v>318951.67499999993</v>
      </c>
      <c r="O106" s="49">
        <f t="shared" si="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5"/>
        <v>679440.26666666649</v>
      </c>
      <c r="E107" s="48">
        <v>302618.10000000003</v>
      </c>
      <c r="F107" s="49">
        <f t="shared" si="6"/>
        <v>982058.36666666646</v>
      </c>
      <c r="G107" s="48">
        <v>123085.9</v>
      </c>
      <c r="H107" s="48">
        <f t="shared" si="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8"/>
        <v>326509.26666666666</v>
      </c>
      <c r="O107" s="49">
        <f t="shared" si="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5"/>
        <v>688786.83333333337</v>
      </c>
      <c r="E108" s="48">
        <v>303996.30000000005</v>
      </c>
      <c r="F108" s="49">
        <f t="shared" si="6"/>
        <v>992783.13333333342</v>
      </c>
      <c r="G108" s="48">
        <v>111803.4</v>
      </c>
      <c r="H108" s="48">
        <f t="shared" si="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8"/>
        <v>328644.15833333333</v>
      </c>
      <c r="O108" s="49">
        <f t="shared" si="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5"/>
        <v>718104.79999999993</v>
      </c>
      <c r="E109" s="48">
        <v>290293.49999999994</v>
      </c>
      <c r="F109" s="49">
        <f t="shared" si="6"/>
        <v>1008398.2999999998</v>
      </c>
      <c r="G109" s="48">
        <v>113982</v>
      </c>
      <c r="H109" s="48">
        <f t="shared" si="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8"/>
        <v>364320.74999999994</v>
      </c>
      <c r="O109" s="49">
        <f t="shared" si="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5"/>
        <v>733392.16666666663</v>
      </c>
      <c r="E110" s="48">
        <v>282694.53333333344</v>
      </c>
      <c r="F110" s="49">
        <f t="shared" si="6"/>
        <v>1016086.7000000001</v>
      </c>
      <c r="G110" s="48">
        <v>108234.3</v>
      </c>
      <c r="H110" s="48">
        <f t="shared" si="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8"/>
        <v>357347.57500000007</v>
      </c>
      <c r="O110" s="49">
        <f t="shared" si="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5"/>
        <v>751410.43320033327</v>
      </c>
      <c r="E111" s="48">
        <v>280354.3666666667</v>
      </c>
      <c r="F111" s="49">
        <f t="shared" si="6"/>
        <v>1031764.799867</v>
      </c>
      <c r="G111" s="48">
        <v>102164.00013299998</v>
      </c>
      <c r="H111" s="48">
        <f t="shared" si="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8"/>
        <v>364574.1</v>
      </c>
      <c r="O111" s="49">
        <f t="shared" si="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5"/>
        <v>741596.7</v>
      </c>
      <c r="E112" s="48">
        <v>288204.5</v>
      </c>
      <c r="F112" s="49">
        <f t="shared" si="6"/>
        <v>1029801.2</v>
      </c>
      <c r="G112" s="48">
        <v>107052.3</v>
      </c>
      <c r="H112" s="48">
        <f t="shared" si="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8"/>
        <v>381034.125</v>
      </c>
      <c r="O112" s="49">
        <f t="shared" si="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5"/>
        <v>747103.6</v>
      </c>
      <c r="E113" s="48">
        <v>292835.8666666667</v>
      </c>
      <c r="F113" s="49">
        <f t="shared" si="6"/>
        <v>1039939.4666666667</v>
      </c>
      <c r="G113" s="48">
        <v>102534.99999999999</v>
      </c>
      <c r="H113" s="48">
        <f t="shared" si="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8"/>
        <v>390102.01666666672</v>
      </c>
      <c r="O113" s="49">
        <f t="shared" si="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5"/>
        <v>773989.43333333323</v>
      </c>
      <c r="E114" s="48">
        <v>287258.6555555556</v>
      </c>
      <c r="F114" s="49">
        <f t="shared" si="6"/>
        <v>1061248.0888888887</v>
      </c>
      <c r="G114" s="48">
        <v>101467.69999999998</v>
      </c>
      <c r="H114" s="48">
        <f t="shared" si="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8"/>
        <v>411013.97500000003</v>
      </c>
      <c r="O114" s="49">
        <f t="shared" si="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5"/>
        <v>810347.19986500009</v>
      </c>
      <c r="E115" s="48">
        <v>282784.59999999998</v>
      </c>
      <c r="F115" s="49">
        <f t="shared" si="6"/>
        <v>1093131.7998649999</v>
      </c>
      <c r="G115" s="48">
        <v>93970.000135000024</v>
      </c>
      <c r="H115" s="48">
        <f t="shared" si="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8"/>
        <v>403497.49999999994</v>
      </c>
      <c r="O115" s="49">
        <f t="shared" si="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5"/>
        <v>810051.74999999988</v>
      </c>
      <c r="E116" s="48">
        <v>299463.21666666662</v>
      </c>
      <c r="F116" s="49">
        <f t="shared" si="6"/>
        <v>1109514.9666666666</v>
      </c>
      <c r="G116" s="48">
        <v>116668.1</v>
      </c>
      <c r="H116" s="48">
        <f t="shared" si="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8"/>
        <v>379806.78333333338</v>
      </c>
      <c r="O116" s="49">
        <f t="shared" si="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5"/>
        <v>841400.89999999979</v>
      </c>
      <c r="E117" s="48">
        <v>293998.7333333334</v>
      </c>
      <c r="F117" s="49">
        <f t="shared" si="6"/>
        <v>1135399.6333333333</v>
      </c>
      <c r="G117" s="48">
        <v>118137.20000000001</v>
      </c>
      <c r="H117" s="48">
        <f t="shared" si="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8"/>
        <v>349148.76666666649</v>
      </c>
      <c r="O117" s="49">
        <f t="shared" si="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5"/>
        <v>871647.75</v>
      </c>
      <c r="E118" s="48">
        <v>306584.55</v>
      </c>
      <c r="F118" s="49">
        <f t="shared" si="6"/>
        <v>1178232.3</v>
      </c>
      <c r="G118" s="48">
        <v>121247.4</v>
      </c>
      <c r="H118" s="48">
        <f t="shared" si="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8"/>
        <v>334672.34999999998</v>
      </c>
      <c r="O118" s="49">
        <f t="shared" si="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5"/>
        <v>909439.16666666663</v>
      </c>
      <c r="E119" s="48">
        <v>298083.83333333331</v>
      </c>
      <c r="F119" s="49">
        <f t="shared" si="6"/>
        <v>1207523</v>
      </c>
      <c r="G119" s="48">
        <v>126976.79999999999</v>
      </c>
      <c r="H119" s="48">
        <f t="shared" si="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8"/>
        <v>310376.53333333333</v>
      </c>
      <c r="O119" s="49">
        <f t="shared" si="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5"/>
        <v>934375.68333333323</v>
      </c>
      <c r="E120" s="48">
        <v>299602.61666666664</v>
      </c>
      <c r="F120" s="49">
        <f t="shared" si="6"/>
        <v>1233978.2999999998</v>
      </c>
      <c r="G120" s="48">
        <v>138755.20000000001</v>
      </c>
      <c r="H120" s="48">
        <f t="shared" si="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8"/>
        <v>316513.61666666676</v>
      </c>
      <c r="O120" s="49">
        <f t="shared" si="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5"/>
        <v>967140.60000000009</v>
      </c>
      <c r="E121" s="48">
        <v>309096.69999999995</v>
      </c>
      <c r="F121" s="49">
        <f t="shared" si="6"/>
        <v>1276237.3</v>
      </c>
      <c r="G121" s="48">
        <v>140815.79999999999</v>
      </c>
      <c r="H121" s="48">
        <f t="shared" si="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8"/>
        <v>311308.80000000005</v>
      </c>
      <c r="O121" s="49">
        <f t="shared" si="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5"/>
        <v>950521.18333333335</v>
      </c>
      <c r="E122" s="48">
        <v>321596.1333333333</v>
      </c>
      <c r="F122" s="49">
        <f t="shared" si="6"/>
        <v>1272117.3166666667</v>
      </c>
      <c r="G122" s="48">
        <v>148294.1</v>
      </c>
      <c r="H122" s="48">
        <f t="shared" si="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8"/>
        <v>312907.26666666672</v>
      </c>
      <c r="O122" s="49">
        <f t="shared" si="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5"/>
        <v>969760.16666666674</v>
      </c>
      <c r="E123" s="48">
        <v>320970.7666666666</v>
      </c>
      <c r="F123" s="49">
        <f t="shared" si="6"/>
        <v>1290730.9333333333</v>
      </c>
      <c r="G123" s="48">
        <v>145778.09999999998</v>
      </c>
      <c r="H123" s="48">
        <f t="shared" si="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8"/>
        <v>323294.83333333337</v>
      </c>
      <c r="O123" s="49">
        <f t="shared" si="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5"/>
        <v>963763.45000000019</v>
      </c>
      <c r="E124" s="48">
        <v>322085.59999999998</v>
      </c>
      <c r="F124" s="49">
        <f t="shared" si="6"/>
        <v>1285849.0500000003</v>
      </c>
      <c r="G124" s="48">
        <v>142228.70000000001</v>
      </c>
      <c r="H124" s="48">
        <f t="shared" si="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8"/>
        <v>353776.7</v>
      </c>
      <c r="O124" s="49">
        <f t="shared" si="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5"/>
        <v>948294.83333333326</v>
      </c>
      <c r="E125" s="48">
        <v>341517.8</v>
      </c>
      <c r="F125" s="49">
        <f t="shared" si="6"/>
        <v>1289812.6333333333</v>
      </c>
      <c r="G125" s="48">
        <v>159175.19999999998</v>
      </c>
      <c r="H125" s="48">
        <f t="shared" si="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8"/>
        <v>365019.00000000012</v>
      </c>
      <c r="O125" s="49">
        <f t="shared" si="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5"/>
        <v>949899.7</v>
      </c>
      <c r="E126" s="48">
        <v>348418.9</v>
      </c>
      <c r="F126" s="49">
        <f t="shared" si="6"/>
        <v>1298318.6000000001</v>
      </c>
      <c r="G126" s="48">
        <v>167242.79999999999</v>
      </c>
      <c r="H126" s="48">
        <f t="shared" si="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8"/>
        <v>372272.29999999993</v>
      </c>
      <c r="O126" s="49">
        <f t="shared" si="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ref="D127:D145" si="10">SUM(B127:C127)</f>
        <v>995743</v>
      </c>
      <c r="E127" s="48">
        <v>345183.6</v>
      </c>
      <c r="F127" s="49">
        <f t="shared" si="6"/>
        <v>1340926.6000000001</v>
      </c>
      <c r="G127" s="48">
        <v>158586.29999999999</v>
      </c>
      <c r="H127" s="48">
        <f t="shared" si="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ref="N127:N145" si="11">SUM(I127:M127)</f>
        <v>351053.3</v>
      </c>
      <c r="O127" s="49">
        <f t="shared" si="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241264.5</v>
      </c>
      <c r="C128" s="48">
        <v>763376.2</v>
      </c>
      <c r="D128" s="49">
        <f t="shared" si="10"/>
        <v>1004640.7</v>
      </c>
      <c r="E128" s="48">
        <v>355783.3</v>
      </c>
      <c r="F128" s="49">
        <f t="shared" si="6"/>
        <v>1360424</v>
      </c>
      <c r="G128" s="48">
        <v>157979.9</v>
      </c>
      <c r="H128" s="48">
        <f t="shared" si="7"/>
        <v>1518403.9</v>
      </c>
      <c r="I128" s="48">
        <v>25105.7</v>
      </c>
      <c r="J128" s="48">
        <v>422937.1</v>
      </c>
      <c r="K128" s="50">
        <v>-24572.9</v>
      </c>
      <c r="L128" s="49"/>
      <c r="M128" s="49">
        <v>-117523.66666666667</v>
      </c>
      <c r="N128" s="49">
        <f t="shared" si="11"/>
        <v>305946.23333333328</v>
      </c>
      <c r="O128" s="49">
        <f t="shared" si="9"/>
        <v>1824350.1333333333</v>
      </c>
      <c r="P128" s="53"/>
      <c r="Q128" s="53"/>
    </row>
    <row r="129" spans="1:17" s="52" customFormat="1" x14ac:dyDescent="0.25">
      <c r="A129" s="47">
        <v>43159</v>
      </c>
      <c r="B129" s="48">
        <v>241071.6</v>
      </c>
      <c r="C129" s="48">
        <v>778250</v>
      </c>
      <c r="D129" s="49">
        <f t="shared" si="10"/>
        <v>1019321.6</v>
      </c>
      <c r="E129" s="48">
        <v>365905.8</v>
      </c>
      <c r="F129" s="49">
        <f t="shared" si="6"/>
        <v>1385227.4</v>
      </c>
      <c r="G129" s="48">
        <v>166017</v>
      </c>
      <c r="H129" s="48">
        <f t="shared" si="7"/>
        <v>1551244.4</v>
      </c>
      <c r="I129" s="48">
        <v>28298.5</v>
      </c>
      <c r="J129" s="48">
        <v>426677.3</v>
      </c>
      <c r="K129" s="50">
        <v>-438.8</v>
      </c>
      <c r="L129" s="49"/>
      <c r="M129" s="49">
        <v>-79147.533333333413</v>
      </c>
      <c r="N129" s="49">
        <f t="shared" si="11"/>
        <v>375389.46666666656</v>
      </c>
      <c r="O129" s="49">
        <f t="shared" si="9"/>
        <v>1926633.8666666665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0"/>
        <v>1038269.9999999999</v>
      </c>
      <c r="E130" s="48">
        <v>366927.89999999991</v>
      </c>
      <c r="F130" s="49">
        <f t="shared" si="6"/>
        <v>1405197.9</v>
      </c>
      <c r="G130" s="48">
        <v>171240.60000000003</v>
      </c>
      <c r="H130" s="48">
        <f t="shared" si="7"/>
        <v>1576438.5</v>
      </c>
      <c r="I130" s="48">
        <v>25616.3</v>
      </c>
      <c r="J130" s="48">
        <v>421583.39999999997</v>
      </c>
      <c r="K130" s="50">
        <v>-40601.5</v>
      </c>
      <c r="L130" s="49"/>
      <c r="M130" s="49">
        <v>-97225</v>
      </c>
      <c r="N130" s="49">
        <f t="shared" si="11"/>
        <v>309373.19999999995</v>
      </c>
      <c r="O130" s="49">
        <f t="shared" si="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0"/>
        <v>1038352.6000000001</v>
      </c>
      <c r="E131" s="48">
        <v>365251.69999999995</v>
      </c>
      <c r="F131" s="49">
        <f t="shared" si="6"/>
        <v>1403604.3</v>
      </c>
      <c r="G131" s="48">
        <v>169605.7</v>
      </c>
      <c r="H131" s="48">
        <f t="shared" si="7"/>
        <v>1573210</v>
      </c>
      <c r="I131" s="48">
        <v>26193</v>
      </c>
      <c r="J131" s="48">
        <v>425505.80000000005</v>
      </c>
      <c r="K131" s="50">
        <v>-17564.3</v>
      </c>
      <c r="L131" s="49"/>
      <c r="M131" s="49">
        <v>-108739.1333333333</v>
      </c>
      <c r="N131" s="49">
        <f t="shared" si="11"/>
        <v>325395.36666666676</v>
      </c>
      <c r="O131" s="49">
        <f t="shared" si="9"/>
        <v>1898605.3666666667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0"/>
        <v>1045917.5000000003</v>
      </c>
      <c r="E132" s="48">
        <v>383033.5</v>
      </c>
      <c r="F132" s="49">
        <f t="shared" si="6"/>
        <v>1428951.0000000005</v>
      </c>
      <c r="G132" s="48">
        <v>158470.30000000002</v>
      </c>
      <c r="H132" s="48">
        <f t="shared" si="7"/>
        <v>1587421.3000000005</v>
      </c>
      <c r="I132" s="48">
        <v>22830.3</v>
      </c>
      <c r="J132" s="48">
        <v>443553.89999999997</v>
      </c>
      <c r="K132" s="50">
        <v>-30614.799999999999</v>
      </c>
      <c r="L132" s="49"/>
      <c r="M132" s="49">
        <v>-122044.1666666666</v>
      </c>
      <c r="N132" s="49">
        <f t="shared" si="11"/>
        <v>313725.2333333334</v>
      </c>
      <c r="O132" s="49">
        <f t="shared" si="9"/>
        <v>1901146.5333333339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0"/>
        <v>1080750.3</v>
      </c>
      <c r="E133" s="48">
        <v>382070.9</v>
      </c>
      <c r="F133" s="49">
        <f t="shared" si="6"/>
        <v>1462821.2000000002</v>
      </c>
      <c r="G133" s="48">
        <v>157640.1</v>
      </c>
      <c r="H133" s="48">
        <f t="shared" si="7"/>
        <v>1620461.3000000003</v>
      </c>
      <c r="I133" s="48">
        <v>18656.7</v>
      </c>
      <c r="J133" s="48">
        <v>449644.9</v>
      </c>
      <c r="K133" s="50">
        <v>-9323.7999999999993</v>
      </c>
      <c r="L133" s="49"/>
      <c r="M133" s="49">
        <v>-120740.50000000004</v>
      </c>
      <c r="N133" s="49">
        <f t="shared" si="11"/>
        <v>338237.3</v>
      </c>
      <c r="O133" s="49">
        <f t="shared" si="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276536.90000000002</v>
      </c>
      <c r="C134" s="48">
        <v>807389.3</v>
      </c>
      <c r="D134" s="49">
        <f t="shared" si="10"/>
        <v>1083926.2000000002</v>
      </c>
      <c r="E134" s="48">
        <v>392491</v>
      </c>
      <c r="F134" s="49">
        <f t="shared" si="6"/>
        <v>1476417.2000000002</v>
      </c>
      <c r="G134" s="48">
        <v>175661.30000000002</v>
      </c>
      <c r="H134" s="48">
        <f t="shared" si="7"/>
        <v>1652078.5000000002</v>
      </c>
      <c r="I134" s="48">
        <v>19369.3</v>
      </c>
      <c r="J134" s="48">
        <v>456620.9</v>
      </c>
      <c r="K134" s="50">
        <v>12492.2</v>
      </c>
      <c r="L134" s="49"/>
      <c r="M134" s="49">
        <v>-125888.9</v>
      </c>
      <c r="N134" s="49">
        <f t="shared" si="11"/>
        <v>362593.5</v>
      </c>
      <c r="O134" s="49">
        <f t="shared" si="9"/>
        <v>2014672.0000000002</v>
      </c>
      <c r="P134" s="53"/>
      <c r="Q134" s="53"/>
    </row>
    <row r="135" spans="1:17" s="52" customFormat="1" x14ac:dyDescent="0.25">
      <c r="A135" s="47">
        <v>43343</v>
      </c>
      <c r="B135" s="48">
        <v>275732.40000000002</v>
      </c>
      <c r="C135" s="48">
        <v>848818.9</v>
      </c>
      <c r="D135" s="49">
        <f t="shared" si="10"/>
        <v>1124551.3</v>
      </c>
      <c r="E135" s="48">
        <v>393580.5</v>
      </c>
      <c r="F135" s="49">
        <f t="shared" si="6"/>
        <v>1518131.8</v>
      </c>
      <c r="G135" s="48">
        <v>178725.8</v>
      </c>
      <c r="H135" s="48">
        <f t="shared" si="7"/>
        <v>1696857.6</v>
      </c>
      <c r="I135" s="48">
        <v>21627.200000000001</v>
      </c>
      <c r="J135" s="48">
        <v>466386.89999999997</v>
      </c>
      <c r="K135" s="50">
        <v>-4723.8999999999996</v>
      </c>
      <c r="L135" s="49"/>
      <c r="M135" s="49">
        <v>-143454.6</v>
      </c>
      <c r="N135" s="49">
        <f t="shared" si="11"/>
        <v>339835.6</v>
      </c>
      <c r="O135" s="49">
        <f t="shared" si="9"/>
        <v>2036693.2000000002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si="10"/>
        <v>1102125.1000000001</v>
      </c>
      <c r="E136" s="48">
        <v>409943.79999999993</v>
      </c>
      <c r="F136" s="49">
        <f t="shared" si="6"/>
        <v>1512068.9</v>
      </c>
      <c r="G136" s="48">
        <v>176854.19999999998</v>
      </c>
      <c r="H136" s="48">
        <f t="shared" si="7"/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si="11"/>
        <v>359041</v>
      </c>
      <c r="O136" s="49">
        <f t="shared" si="9"/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268609.59999999998</v>
      </c>
      <c r="C137" s="48">
        <v>886178.8</v>
      </c>
      <c r="D137" s="49">
        <f t="shared" si="10"/>
        <v>1154788.3999999999</v>
      </c>
      <c r="E137" s="48">
        <v>414604.2</v>
      </c>
      <c r="F137" s="49">
        <f t="shared" si="6"/>
        <v>1569392.5999999999</v>
      </c>
      <c r="G137" s="48">
        <v>169361.69999999995</v>
      </c>
      <c r="H137" s="48">
        <f t="shared" si="7"/>
        <v>1738754.2999999998</v>
      </c>
      <c r="I137" s="48">
        <v>20661.5</v>
      </c>
      <c r="J137" s="48">
        <v>484353.3</v>
      </c>
      <c r="K137" s="50">
        <v>9940.2000000000007</v>
      </c>
      <c r="L137" s="49"/>
      <c r="M137" s="49">
        <v>-129830.59999999987</v>
      </c>
      <c r="N137" s="49">
        <f t="shared" si="11"/>
        <v>385124.40000000014</v>
      </c>
      <c r="O137" s="49">
        <f t="shared" si="9"/>
        <v>2123878.7000000002</v>
      </c>
      <c r="P137" s="53"/>
      <c r="Q137" s="53"/>
    </row>
    <row r="138" spans="1:17" s="52" customFormat="1" x14ac:dyDescent="0.25">
      <c r="A138" s="47">
        <v>43434</v>
      </c>
      <c r="B138" s="48">
        <v>270158.40000000002</v>
      </c>
      <c r="C138" s="48">
        <v>899851.99999999977</v>
      </c>
      <c r="D138" s="49">
        <f t="shared" si="10"/>
        <v>1170010.3999999999</v>
      </c>
      <c r="E138" s="48">
        <v>412892.7</v>
      </c>
      <c r="F138" s="49">
        <f t="shared" si="6"/>
        <v>1582903.0999999999</v>
      </c>
      <c r="G138" s="48">
        <v>173770.60000000003</v>
      </c>
      <c r="H138" s="48">
        <f t="shared" si="7"/>
        <v>1756673.7</v>
      </c>
      <c r="I138" s="48">
        <v>22562.9</v>
      </c>
      <c r="J138" s="48">
        <v>495715.7</v>
      </c>
      <c r="K138" s="50">
        <v>21763.4</v>
      </c>
      <c r="L138" s="49"/>
      <c r="M138" s="49">
        <v>-113975.40000000007</v>
      </c>
      <c r="N138" s="49">
        <f t="shared" si="11"/>
        <v>426066.59999999992</v>
      </c>
      <c r="O138" s="49">
        <f t="shared" si="9"/>
        <v>2182740.2999999998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914642.00000000012</v>
      </c>
      <c r="D139" s="49">
        <f t="shared" si="10"/>
        <v>1210240.6000000001</v>
      </c>
      <c r="E139" s="48">
        <v>415718.1</v>
      </c>
      <c r="F139" s="49">
        <f t="shared" si="6"/>
        <v>1625958.7000000002</v>
      </c>
      <c r="G139" s="48">
        <v>171510.19999999998</v>
      </c>
      <c r="H139" s="48">
        <f t="shared" si="7"/>
        <v>1797468.9000000001</v>
      </c>
      <c r="I139" s="48">
        <v>20055.699999999997</v>
      </c>
      <c r="J139" s="48">
        <v>484250.50000000006</v>
      </c>
      <c r="K139" s="50">
        <v>5979.5</v>
      </c>
      <c r="L139" s="49"/>
      <c r="M139" s="49">
        <v>-141470.00000000003</v>
      </c>
      <c r="N139" s="49">
        <f t="shared" si="11"/>
        <v>368815.70000000007</v>
      </c>
      <c r="O139" s="49">
        <f t="shared" si="9"/>
        <v>2166284.6</v>
      </c>
      <c r="P139" s="53"/>
      <c r="Q139" s="53"/>
    </row>
    <row r="140" spans="1:17" s="52" customFormat="1" ht="18" x14ac:dyDescent="0.25">
      <c r="A140" s="47" t="s">
        <v>55</v>
      </c>
      <c r="B140" s="48">
        <v>271268.59999999998</v>
      </c>
      <c r="C140" s="48">
        <v>965345.9</v>
      </c>
      <c r="D140" s="49">
        <f t="shared" si="10"/>
        <v>1236614.5</v>
      </c>
      <c r="E140" s="48">
        <v>424822</v>
      </c>
      <c r="F140" s="49">
        <f t="shared" si="6"/>
        <v>1661436.5</v>
      </c>
      <c r="G140" s="48">
        <v>172774.39999999999</v>
      </c>
      <c r="H140" s="48">
        <f t="shared" si="7"/>
        <v>1834210.9</v>
      </c>
      <c r="I140" s="48">
        <v>30458</v>
      </c>
      <c r="J140" s="48">
        <v>497859.20000000007</v>
      </c>
      <c r="K140" s="50">
        <v>-61116.566666666622</v>
      </c>
      <c r="L140" s="49"/>
      <c r="M140" s="49">
        <v>-170162.5</v>
      </c>
      <c r="N140" s="49">
        <f t="shared" si="11"/>
        <v>297038.13333333342</v>
      </c>
      <c r="O140" s="49">
        <f t="shared" si="9"/>
        <v>2131249.0333333332</v>
      </c>
      <c r="P140" s="53"/>
      <c r="Q140" s="53"/>
    </row>
    <row r="141" spans="1:17" s="52" customFormat="1" ht="18" x14ac:dyDescent="0.25">
      <c r="A141" s="47" t="s">
        <v>56</v>
      </c>
      <c r="B141" s="48">
        <v>274733.7</v>
      </c>
      <c r="C141" s="48">
        <v>981353.9</v>
      </c>
      <c r="D141" s="49">
        <f t="shared" si="10"/>
        <v>1256087.6000000001</v>
      </c>
      <c r="E141" s="48">
        <v>418300.6</v>
      </c>
      <c r="F141" s="49">
        <f t="shared" ref="F141:F149" si="12">D141+E141</f>
        <v>1674388.2000000002</v>
      </c>
      <c r="G141" s="48">
        <v>182328.2</v>
      </c>
      <c r="H141" s="48">
        <f t="shared" ref="H141:H149" si="13">F141+G141</f>
        <v>1856716.4000000001</v>
      </c>
      <c r="I141" s="48">
        <v>31685.3</v>
      </c>
      <c r="J141" s="48">
        <v>510175.7</v>
      </c>
      <c r="K141" s="50">
        <v>-3662.1333333331859</v>
      </c>
      <c r="L141" s="49"/>
      <c r="M141" s="49">
        <v>-168707.7666666666</v>
      </c>
      <c r="N141" s="49">
        <f t="shared" si="11"/>
        <v>369491.10000000021</v>
      </c>
      <c r="O141" s="49">
        <f t="shared" ref="O141:O149" si="14">H141+N141</f>
        <v>2226207.5000000005</v>
      </c>
      <c r="P141" s="53"/>
      <c r="Q141" s="53"/>
    </row>
    <row r="142" spans="1:17" s="52" customFormat="1" ht="18" x14ac:dyDescent="0.25">
      <c r="A142" s="47" t="s">
        <v>57</v>
      </c>
      <c r="B142" s="48">
        <v>275569.39999999997</v>
      </c>
      <c r="C142" s="48">
        <v>995493.29999999993</v>
      </c>
      <c r="D142" s="49">
        <f t="shared" si="10"/>
        <v>1271062.7</v>
      </c>
      <c r="E142" s="48">
        <v>422729.69999999984</v>
      </c>
      <c r="F142" s="49">
        <f t="shared" si="12"/>
        <v>1693792.4</v>
      </c>
      <c r="G142" s="48">
        <v>185301.5</v>
      </c>
      <c r="H142" s="48">
        <f t="shared" si="13"/>
        <v>1879093.9</v>
      </c>
      <c r="I142" s="48">
        <v>34809.4</v>
      </c>
      <c r="J142" s="48">
        <v>504109.49999999994</v>
      </c>
      <c r="K142" s="50">
        <v>-14809.200000000186</v>
      </c>
      <c r="L142" s="49"/>
      <c r="M142" s="49">
        <v>-182303.79999999996</v>
      </c>
      <c r="N142" s="49">
        <f t="shared" si="11"/>
        <v>341805.89999999979</v>
      </c>
      <c r="O142" s="49">
        <f t="shared" si="14"/>
        <v>2220899.7999999998</v>
      </c>
      <c r="P142" s="53"/>
      <c r="Q142" s="53"/>
    </row>
    <row r="143" spans="1:17" s="52" customFormat="1" ht="18" x14ac:dyDescent="0.25">
      <c r="A143" s="47" t="s">
        <v>58</v>
      </c>
      <c r="B143" s="48">
        <v>284746.5</v>
      </c>
      <c r="C143" s="48">
        <v>1006363.7</v>
      </c>
      <c r="D143" s="49">
        <f t="shared" si="10"/>
        <v>1291110.2</v>
      </c>
      <c r="E143" s="48">
        <v>427716.5</v>
      </c>
      <c r="F143" s="49">
        <f t="shared" si="12"/>
        <v>1718826.7</v>
      </c>
      <c r="G143" s="48">
        <v>176055.30000000002</v>
      </c>
      <c r="H143" s="48">
        <f t="shared" si="13"/>
        <v>1894882</v>
      </c>
      <c r="I143" s="48">
        <v>38792.1</v>
      </c>
      <c r="J143" s="48">
        <v>496013.9</v>
      </c>
      <c r="K143" s="50">
        <v>1657.7000000000116</v>
      </c>
      <c r="L143" s="49"/>
      <c r="M143" s="49">
        <v>-185375.6666666666</v>
      </c>
      <c r="N143" s="49">
        <f t="shared" si="11"/>
        <v>351088.03333333333</v>
      </c>
      <c r="O143" s="49">
        <f t="shared" si="14"/>
        <v>2245970.0333333332</v>
      </c>
      <c r="P143" s="53"/>
      <c r="Q143" s="53"/>
    </row>
    <row r="144" spans="1:17" s="52" customFormat="1" ht="18" x14ac:dyDescent="0.25">
      <c r="A144" s="47" t="s">
        <v>59</v>
      </c>
      <c r="B144" s="48">
        <v>298010.09999999998</v>
      </c>
      <c r="C144" s="48">
        <v>1046936.6</v>
      </c>
      <c r="D144" s="49">
        <f t="shared" si="10"/>
        <v>1344946.7</v>
      </c>
      <c r="E144" s="48">
        <v>439645.1</v>
      </c>
      <c r="F144" s="49">
        <f t="shared" si="12"/>
        <v>1784591.7999999998</v>
      </c>
      <c r="G144" s="48">
        <v>169993.60000000001</v>
      </c>
      <c r="H144" s="48">
        <f t="shared" si="13"/>
        <v>1954585.4</v>
      </c>
      <c r="I144" s="48">
        <v>35398.6</v>
      </c>
      <c r="J144" s="48">
        <v>513451.3</v>
      </c>
      <c r="K144" s="50">
        <v>530.50000000005821</v>
      </c>
      <c r="L144" s="49"/>
      <c r="M144" s="49">
        <v>-198793.73333333337</v>
      </c>
      <c r="N144" s="49">
        <f t="shared" si="11"/>
        <v>350586.66666666674</v>
      </c>
      <c r="O144" s="49">
        <f t="shared" si="14"/>
        <v>2305172.0666666664</v>
      </c>
      <c r="P144" s="53"/>
      <c r="Q144" s="53"/>
    </row>
    <row r="145" spans="1:17" s="52" customFormat="1" ht="18" x14ac:dyDescent="0.25">
      <c r="A145" s="47" t="s">
        <v>60</v>
      </c>
      <c r="B145" s="48">
        <v>318404.59999999998</v>
      </c>
      <c r="C145" s="48">
        <v>1072077.4000000001</v>
      </c>
      <c r="D145" s="49">
        <f t="shared" si="10"/>
        <v>1390482</v>
      </c>
      <c r="E145" s="48">
        <v>458268.4</v>
      </c>
      <c r="F145" s="49">
        <f t="shared" si="12"/>
        <v>1848750.4</v>
      </c>
      <c r="G145" s="48">
        <v>178256.6</v>
      </c>
      <c r="H145" s="48">
        <f t="shared" si="13"/>
        <v>2027007</v>
      </c>
      <c r="I145" s="48">
        <v>38420.699999999997</v>
      </c>
      <c r="J145" s="48">
        <v>496297.5</v>
      </c>
      <c r="K145" s="50">
        <v>-5312.3000000000466</v>
      </c>
      <c r="L145" s="49"/>
      <c r="M145" s="49">
        <v>-174821.50000000003</v>
      </c>
      <c r="N145" s="49">
        <f t="shared" si="11"/>
        <v>354584.39999999991</v>
      </c>
      <c r="O145" s="49">
        <f t="shared" si="14"/>
        <v>2381591.4</v>
      </c>
      <c r="P145" s="53"/>
      <c r="Q145" s="53"/>
    </row>
    <row r="146" spans="1:17" s="52" customFormat="1" ht="18" x14ac:dyDescent="0.25">
      <c r="A146" s="47" t="s">
        <v>61</v>
      </c>
      <c r="B146" s="48">
        <v>317003.46666666667</v>
      </c>
      <c r="C146" s="48">
        <v>1091655.6333333333</v>
      </c>
      <c r="D146" s="49">
        <f t="shared" ref="D146:D148" si="15">SUM(B146:C146)</f>
        <v>1408659.1</v>
      </c>
      <c r="E146" s="48">
        <v>453810.83333333331</v>
      </c>
      <c r="F146" s="49">
        <f t="shared" si="12"/>
        <v>1862469.9333333333</v>
      </c>
      <c r="G146" s="48">
        <v>181531.50000000003</v>
      </c>
      <c r="H146" s="48">
        <f t="shared" si="13"/>
        <v>2044001.4333333333</v>
      </c>
      <c r="I146" s="48">
        <v>34291.800000000003</v>
      </c>
      <c r="J146" s="48">
        <v>506205.9</v>
      </c>
      <c r="K146" s="50">
        <v>-16121.166666666628</v>
      </c>
      <c r="L146" s="49"/>
      <c r="M146" s="49">
        <v>-184222.23333333334</v>
      </c>
      <c r="N146" s="49">
        <f t="shared" ref="N146:N148" si="16">SUM(I146:M146)</f>
        <v>340154.3000000001</v>
      </c>
      <c r="O146" s="49">
        <f t="shared" si="14"/>
        <v>2384155.7333333334</v>
      </c>
      <c r="P146" s="53"/>
      <c r="Q146" s="53"/>
    </row>
    <row r="147" spans="1:17" s="52" customFormat="1" ht="18" x14ac:dyDescent="0.25">
      <c r="A147" s="47" t="s">
        <v>62</v>
      </c>
      <c r="B147" s="48">
        <v>328754.43333333335</v>
      </c>
      <c r="C147" s="48">
        <v>1106885.0666666667</v>
      </c>
      <c r="D147" s="49">
        <f t="shared" si="15"/>
        <v>1435639.5</v>
      </c>
      <c r="E147" s="48">
        <v>459122.06666666665</v>
      </c>
      <c r="F147" s="49">
        <f t="shared" si="12"/>
        <v>1894761.5666666667</v>
      </c>
      <c r="G147" s="48">
        <v>179118.5</v>
      </c>
      <c r="H147" s="48">
        <f t="shared" si="13"/>
        <v>2073880.0666666667</v>
      </c>
      <c r="I147" s="48">
        <v>29774.400000000001</v>
      </c>
      <c r="J147" s="48">
        <v>527499.19999999995</v>
      </c>
      <c r="K147" s="50">
        <v>-15334.733333333395</v>
      </c>
      <c r="L147" s="49"/>
      <c r="M147" s="49">
        <v>-219356.36666666667</v>
      </c>
      <c r="N147" s="49">
        <f t="shared" si="16"/>
        <v>322582.49999999988</v>
      </c>
      <c r="O147" s="49">
        <f t="shared" si="14"/>
        <v>2396462.5666666664</v>
      </c>
      <c r="P147" s="53"/>
      <c r="Q147" s="53"/>
    </row>
    <row r="148" spans="1:17" s="52" customFormat="1" ht="18" x14ac:dyDescent="0.25">
      <c r="A148" s="47" t="s">
        <v>64</v>
      </c>
      <c r="B148" s="48">
        <v>317565.40000000002</v>
      </c>
      <c r="C148" s="48">
        <v>1116751.1000000001</v>
      </c>
      <c r="D148" s="49">
        <f t="shared" si="15"/>
        <v>1434316.5</v>
      </c>
      <c r="E148" s="48">
        <v>454128.1</v>
      </c>
      <c r="F148" s="49">
        <f t="shared" si="12"/>
        <v>1888444.6</v>
      </c>
      <c r="G148" s="48">
        <v>185112.4</v>
      </c>
      <c r="H148" s="48">
        <f t="shared" si="13"/>
        <v>2073557</v>
      </c>
      <c r="I148" s="48">
        <v>29487.1</v>
      </c>
      <c r="J148" s="48">
        <v>543514.79999999993</v>
      </c>
      <c r="K148" s="50">
        <v>-8815.5999999998603</v>
      </c>
      <c r="L148" s="49"/>
      <c r="M148" s="49">
        <f>2696.8-186865.4</f>
        <v>-184168.6</v>
      </c>
      <c r="N148" s="49">
        <f t="shared" si="16"/>
        <v>380017.70000000007</v>
      </c>
      <c r="O148" s="49">
        <f t="shared" si="14"/>
        <v>2453574.7000000002</v>
      </c>
      <c r="P148" s="53"/>
      <c r="Q148" s="53"/>
    </row>
    <row r="149" spans="1:17" s="52" customFormat="1" ht="18" x14ac:dyDescent="0.25">
      <c r="A149" s="47" t="s">
        <v>65</v>
      </c>
      <c r="B149" s="48">
        <v>325803.8</v>
      </c>
      <c r="C149" s="48">
        <v>1088297</v>
      </c>
      <c r="D149" s="49">
        <f t="shared" ref="D149" si="17">SUM(B149:C149)</f>
        <v>1414100.8</v>
      </c>
      <c r="E149" s="48">
        <v>474706.3000000001</v>
      </c>
      <c r="F149" s="49">
        <f t="shared" si="12"/>
        <v>1888807.1</v>
      </c>
      <c r="G149" s="48">
        <v>182921.19999999995</v>
      </c>
      <c r="H149" s="48">
        <f t="shared" si="13"/>
        <v>2071728.3</v>
      </c>
      <c r="I149" s="48">
        <v>25297.100000000002</v>
      </c>
      <c r="J149" s="48">
        <v>542341.6</v>
      </c>
      <c r="K149" s="50">
        <v>16912.200000000012</v>
      </c>
      <c r="L149" s="49"/>
      <c r="M149" s="49">
        <f>2696.8-184163.1</f>
        <v>-181466.30000000002</v>
      </c>
      <c r="N149" s="49">
        <f t="shared" ref="N149" si="18">SUM(I149:M149)</f>
        <v>403084.59999999986</v>
      </c>
      <c r="O149" s="49">
        <f t="shared" si="14"/>
        <v>2474812.9</v>
      </c>
      <c r="P149" s="53"/>
      <c r="Q149" s="53"/>
    </row>
    <row r="150" spans="1:17" s="53" customFormat="1" x14ac:dyDescent="0.25">
      <c r="A150" s="55" t="s">
        <v>46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7"/>
    </row>
    <row r="151" spans="1:17" s="52" customFormat="1" x14ac:dyDescent="0.25">
      <c r="A151" s="58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60"/>
    </row>
  </sheetData>
  <mergeCells count="15">
    <mergeCell ref="A150:O151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56"/>
  <sheetViews>
    <sheetView workbookViewId="0">
      <pane xSplit="1" ySplit="7" topLeftCell="O53" activePane="bottomRight" state="frozen"/>
      <selection pane="topRight" activeCell="B1" sqref="B1"/>
      <selection pane="bottomLeft" activeCell="A8" sqref="A8"/>
      <selection pane="bottomRight" activeCell="O58" sqref="O58"/>
    </sheetView>
  </sheetViews>
  <sheetFormatPr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4" si="7">D37+E37</f>
        <v>967836.19999999972</v>
      </c>
      <c r="G37" s="48">
        <v>136241.59999999995</v>
      </c>
      <c r="H37" s="48">
        <f t="shared" ref="H37:H54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54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ref="D48:D53" si="13">SUM(B48:C48)</f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</v>
      </c>
      <c r="L48" s="49"/>
      <c r="M48" s="49">
        <v>-97225</v>
      </c>
      <c r="N48" s="49">
        <f t="shared" ref="N48:N53" si="14">SUM(I48:M48)</f>
        <v>309373.19999999995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3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-9323.7999999999993</v>
      </c>
      <c r="L49" s="49"/>
      <c r="M49" s="49">
        <v>-120740.50000000004</v>
      </c>
      <c r="N49" s="49">
        <f t="shared" si="14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3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4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914642.00000000012</v>
      </c>
      <c r="D51" s="49">
        <f t="shared" si="13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484250.50000000006</v>
      </c>
      <c r="K51" s="50">
        <v>5979.5</v>
      </c>
      <c r="L51" s="49"/>
      <c r="M51" s="49">
        <v>-141470.00000000003</v>
      </c>
      <c r="N51" s="49">
        <f t="shared" si="14"/>
        <v>368815.70000000007</v>
      </c>
      <c r="O51" s="49">
        <f t="shared" si="10"/>
        <v>2166284.6</v>
      </c>
      <c r="P51" s="53"/>
      <c r="Q51" s="53"/>
    </row>
    <row r="52" spans="1:17" s="52" customFormat="1" ht="18" x14ac:dyDescent="0.25">
      <c r="A52" s="47" t="s">
        <v>57</v>
      </c>
      <c r="B52" s="48">
        <v>275569.39999999997</v>
      </c>
      <c r="C52" s="48">
        <v>995493.29999999993</v>
      </c>
      <c r="D52" s="49">
        <f t="shared" si="13"/>
        <v>1271062.7</v>
      </c>
      <c r="E52" s="48">
        <v>422729.69999999984</v>
      </c>
      <c r="F52" s="49">
        <f t="shared" si="7"/>
        <v>1693792.4</v>
      </c>
      <c r="G52" s="48">
        <v>185301.5</v>
      </c>
      <c r="H52" s="48">
        <f t="shared" si="8"/>
        <v>1879093.9</v>
      </c>
      <c r="I52" s="48">
        <v>34809.4</v>
      </c>
      <c r="J52" s="48">
        <v>504109.49999999994</v>
      </c>
      <c r="K52" s="50">
        <v>-14809.200000000186</v>
      </c>
      <c r="L52" s="49"/>
      <c r="M52" s="49">
        <v>-182303.79999999996</v>
      </c>
      <c r="N52" s="49">
        <f t="shared" si="14"/>
        <v>341805.89999999979</v>
      </c>
      <c r="O52" s="49">
        <f t="shared" si="10"/>
        <v>2220899.7999999998</v>
      </c>
      <c r="P52" s="53"/>
      <c r="Q52" s="53"/>
    </row>
    <row r="53" spans="1:17" s="52" customFormat="1" ht="18" x14ac:dyDescent="0.25">
      <c r="A53" s="47" t="s">
        <v>60</v>
      </c>
      <c r="B53" s="48">
        <v>318404.59999999998</v>
      </c>
      <c r="C53" s="48">
        <v>1072077.4000000001</v>
      </c>
      <c r="D53" s="49">
        <f t="shared" si="13"/>
        <v>1390482</v>
      </c>
      <c r="E53" s="48">
        <v>458268.4</v>
      </c>
      <c r="F53" s="49">
        <f t="shared" si="7"/>
        <v>1848750.4</v>
      </c>
      <c r="G53" s="48">
        <v>178256.6</v>
      </c>
      <c r="H53" s="48">
        <f t="shared" si="8"/>
        <v>2027007</v>
      </c>
      <c r="I53" s="48">
        <v>38420.699999999997</v>
      </c>
      <c r="J53" s="48">
        <v>496297.5</v>
      </c>
      <c r="K53" s="50">
        <v>-5312.3000000000466</v>
      </c>
      <c r="L53" s="49"/>
      <c r="M53" s="49">
        <v>-174821.50000000003</v>
      </c>
      <c r="N53" s="49">
        <f t="shared" si="14"/>
        <v>354584.39999999991</v>
      </c>
      <c r="O53" s="49">
        <f t="shared" si="10"/>
        <v>2381591.4</v>
      </c>
      <c r="P53" s="53"/>
      <c r="Q53" s="53"/>
    </row>
    <row r="54" spans="1:17" s="52" customFormat="1" ht="18" x14ac:dyDescent="0.25">
      <c r="A54" s="47" t="s">
        <v>64</v>
      </c>
      <c r="B54" s="48">
        <v>317565.40000000002</v>
      </c>
      <c r="C54" s="48">
        <v>1116751.1000000001</v>
      </c>
      <c r="D54" s="49">
        <f t="shared" ref="D54" si="15">SUM(B54:C54)</f>
        <v>1434316.5</v>
      </c>
      <c r="E54" s="48">
        <v>454128.1</v>
      </c>
      <c r="F54" s="49">
        <f t="shared" si="7"/>
        <v>1888444.6</v>
      </c>
      <c r="G54" s="48">
        <v>185112.4</v>
      </c>
      <c r="H54" s="48">
        <f t="shared" si="8"/>
        <v>2073557</v>
      </c>
      <c r="I54" s="48">
        <v>29487.1</v>
      </c>
      <c r="J54" s="48">
        <v>543514.79999999993</v>
      </c>
      <c r="K54" s="50">
        <v>-8815.5999999998603</v>
      </c>
      <c r="L54" s="49"/>
      <c r="M54" s="49">
        <f>2696.8-186865.4</f>
        <v>-184168.6</v>
      </c>
      <c r="N54" s="49">
        <f t="shared" ref="N54" si="16">SUM(I54:M54)</f>
        <v>380017.70000000007</v>
      </c>
      <c r="O54" s="49">
        <f t="shared" si="10"/>
        <v>2453574.7000000002</v>
      </c>
      <c r="P54" s="53"/>
      <c r="Q54" s="53"/>
    </row>
    <row r="55" spans="1:17" s="53" customFormat="1" x14ac:dyDescent="0.25">
      <c r="A55" s="55" t="s">
        <v>46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  <row r="56" spans="1:17" s="52" customFormat="1" x14ac:dyDescent="0.2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0"/>
    </row>
  </sheetData>
  <mergeCells count="15">
    <mergeCell ref="A55:O56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1"/>
  <sheetViews>
    <sheetView workbookViewId="0">
      <pane xSplit="1" ySplit="7" topLeftCell="N14" activePane="bottomRight" state="frozen"/>
      <selection pane="topRight" activeCell="B1" sqref="B1"/>
      <selection pane="bottomLeft" activeCell="A8" sqref="A8"/>
      <selection pane="bottomRight" activeCell="O22" sqref="O22"/>
    </sheetView>
  </sheetViews>
  <sheetFormatPr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18" si="1">D8+E8</f>
        <v>419524.60000000003</v>
      </c>
      <c r="G8" s="48">
        <v>63073.699999999953</v>
      </c>
      <c r="H8" s="48">
        <f t="shared" ref="H8:H18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18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18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18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3" customFormat="1" x14ac:dyDescent="0.25">
      <c r="A19" s="55" t="s">
        <v>46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7" s="52" customFormat="1" x14ac:dyDescent="0.2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</row>
    <row r="21" spans="1:17" s="54" customFormat="1" x14ac:dyDescent="0.25"/>
  </sheetData>
  <mergeCells count="15">
    <mergeCell ref="A19:O20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2020-01-13T09:21:14Z</dcterms:modified>
</cp:coreProperties>
</file>