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22\Octobre 2022\Tableaux des Statistiques des Finances Publiques-Janvier2020 (Version Française)\"/>
    </mc:Choice>
  </mc:AlternateContent>
  <bookViews>
    <workbookView xWindow="0" yWindow="0" windowWidth="20490" windowHeight="7455"/>
  </bookViews>
  <sheets>
    <sheet name="Tableau III.8" sheetId="1" r:id="rId1"/>
  </sheets>
  <definedNames>
    <definedName name="_xlnm.Print_Area" localSheetId="0">'Tableau III.8'!$A$2:$FG$44</definedName>
    <definedName name="Zone_impres_MI">'Tableau III.8'!$A$1:$A$78</definedName>
  </definedNames>
  <calcPr calcId="152511"/>
</workbook>
</file>

<file path=xl/calcChain.xml><?xml version="1.0" encoding="utf-8"?>
<calcChain xmlns="http://schemas.openxmlformats.org/spreadsheetml/2006/main">
  <c r="FF35" i="1" l="1"/>
  <c r="FF31" i="1"/>
  <c r="FF25" i="1"/>
  <c r="FF22" i="1"/>
  <c r="FF17" i="1"/>
  <c r="FF12" i="1"/>
  <c r="FF11" i="1"/>
  <c r="FF10" i="1" s="1"/>
  <c r="FF40" i="1" s="1"/>
  <c r="FF70" i="1" l="1"/>
  <c r="FF66" i="1"/>
  <c r="FF62" i="1"/>
  <c r="FF58" i="1"/>
  <c r="FF63" i="1"/>
  <c r="FF73" i="1"/>
  <c r="FF69" i="1"/>
  <c r="FF61" i="1"/>
  <c r="FF60" i="1" s="1"/>
  <c r="FF57" i="1"/>
  <c r="FF71" i="1"/>
  <c r="FF59" i="1"/>
  <c r="FF72" i="1"/>
  <c r="FF64" i="1"/>
  <c r="FF67" i="1"/>
  <c r="FF56" i="1"/>
  <c r="FE35" i="1"/>
  <c r="FE31" i="1" s="1"/>
  <c r="FE25" i="1"/>
  <c r="FE22" i="1"/>
  <c r="FE17" i="1"/>
  <c r="FE12" i="1"/>
  <c r="FE11" i="1"/>
  <c r="FE10" i="1" s="1"/>
  <c r="FE40" i="1" s="1"/>
  <c r="FF55" i="1" l="1"/>
  <c r="FF68" i="1"/>
  <c r="FF65" i="1"/>
  <c r="FE72" i="1"/>
  <c r="FE70" i="1"/>
  <c r="FE66" i="1"/>
  <c r="FE64" i="1"/>
  <c r="FE62" i="1"/>
  <c r="FE58" i="1"/>
  <c r="FE73" i="1"/>
  <c r="FE71" i="1"/>
  <c r="FE69" i="1"/>
  <c r="FE68" i="1" s="1"/>
  <c r="FE67" i="1"/>
  <c r="FE63" i="1"/>
  <c r="FE61" i="1"/>
  <c r="FE59" i="1"/>
  <c r="FE57" i="1"/>
  <c r="FE56" i="1"/>
  <c r="FE55" i="1" s="1"/>
  <c r="FD35" i="1"/>
  <c r="FD31" i="1"/>
  <c r="FD25" i="1"/>
  <c r="FD22" i="1"/>
  <c r="FD17" i="1"/>
  <c r="FD12" i="1"/>
  <c r="FF75" i="1" l="1"/>
  <c r="FE60" i="1"/>
  <c r="FE65" i="1"/>
  <c r="FD11" i="1"/>
  <c r="FD10" i="1" s="1"/>
  <c r="FD40" i="1" s="1"/>
  <c r="FE75" i="1" l="1"/>
  <c r="FD72" i="1"/>
  <c r="FD70" i="1"/>
  <c r="FD66" i="1"/>
  <c r="FD64" i="1"/>
  <c r="FD62" i="1"/>
  <c r="FD58" i="1"/>
  <c r="FD73" i="1"/>
  <c r="FD71" i="1"/>
  <c r="FD69" i="1"/>
  <c r="FD68" i="1" s="1"/>
  <c r="FD67" i="1"/>
  <c r="FD63" i="1"/>
  <c r="FD61" i="1"/>
  <c r="FD59" i="1"/>
  <c r="FD57" i="1"/>
  <c r="FD56" i="1"/>
  <c r="FD55" i="1" s="1"/>
  <c r="FD60" i="1" l="1"/>
  <c r="FD65" i="1"/>
  <c r="FD75" i="1" s="1"/>
  <c r="FC35" i="1" l="1"/>
  <c r="FC31" i="1"/>
  <c r="FC25" i="1"/>
  <c r="FC22" i="1"/>
  <c r="FC17" i="1"/>
  <c r="FC12" i="1"/>
  <c r="FC11" i="1" l="1"/>
  <c r="FC10" i="1" s="1"/>
  <c r="FC40" i="1" s="1"/>
  <c r="FC72" i="1" l="1"/>
  <c r="FC70" i="1"/>
  <c r="FC66" i="1"/>
  <c r="FC64" i="1"/>
  <c r="FC62" i="1"/>
  <c r="FC58" i="1"/>
  <c r="FC73" i="1"/>
  <c r="FC71" i="1"/>
  <c r="FC69" i="1"/>
  <c r="FC68" i="1" s="1"/>
  <c r="FC67" i="1"/>
  <c r="FC63" i="1"/>
  <c r="FC61" i="1"/>
  <c r="FC60" i="1" s="1"/>
  <c r="FC59" i="1"/>
  <c r="FC57" i="1"/>
  <c r="FC56" i="1"/>
  <c r="FC55" i="1" s="1"/>
  <c r="FC65" i="1" l="1"/>
  <c r="FC75" i="1" s="1"/>
  <c r="T35" i="1" l="1"/>
  <c r="T31" i="1" s="1"/>
  <c r="T25" i="1"/>
  <c r="T22" i="1"/>
  <c r="T17" i="1"/>
  <c r="T12" i="1"/>
  <c r="T11" i="1"/>
  <c r="T10" i="1" s="1"/>
  <c r="T40" i="1" s="1"/>
  <c r="U35" i="1"/>
  <c r="U31" i="1" s="1"/>
  <c r="U25" i="1"/>
  <c r="U22" i="1"/>
  <c r="U17" i="1"/>
  <c r="U12" i="1"/>
  <c r="U11" i="1"/>
  <c r="U10" i="1" s="1"/>
  <c r="U40" i="1" s="1"/>
  <c r="FB35" i="1" l="1"/>
  <c r="FB31" i="1"/>
  <c r="FB25" i="1"/>
  <c r="FB22" i="1"/>
  <c r="FB17" i="1"/>
  <c r="FB12" i="1"/>
  <c r="FB11" i="1" l="1"/>
  <c r="FB10" i="1" s="1"/>
  <c r="FB40" i="1" s="1"/>
  <c r="FA35" i="1"/>
  <c r="FA31" i="1" s="1"/>
  <c r="FA25" i="1"/>
  <c r="FA22" i="1"/>
  <c r="FA17" i="1"/>
  <c r="FA12" i="1"/>
  <c r="FA11" i="1" s="1"/>
  <c r="FB72" i="1" l="1"/>
  <c r="FB70" i="1"/>
  <c r="FB66" i="1"/>
  <c r="FB64" i="1"/>
  <c r="FB62" i="1"/>
  <c r="FB58" i="1"/>
  <c r="FB73" i="1"/>
  <c r="FB71" i="1"/>
  <c r="FB69" i="1"/>
  <c r="FB67" i="1"/>
  <c r="FB63" i="1"/>
  <c r="FB61" i="1"/>
  <c r="FB59" i="1"/>
  <c r="FB57" i="1"/>
  <c r="FB56" i="1"/>
  <c r="FA10" i="1"/>
  <c r="FA40" i="1" s="1"/>
  <c r="FA72" i="1" s="1"/>
  <c r="FA64" i="1"/>
  <c r="FA73" i="1"/>
  <c r="FA69" i="1"/>
  <c r="FA63" i="1"/>
  <c r="FA59" i="1"/>
  <c r="FA56" i="1"/>
  <c r="EZ35" i="1"/>
  <c r="EZ31" i="1" s="1"/>
  <c r="EZ25" i="1"/>
  <c r="EZ22" i="1"/>
  <c r="EZ17" i="1"/>
  <c r="EZ12" i="1"/>
  <c r="EZ11" i="1" s="1"/>
  <c r="FB60" i="1" l="1"/>
  <c r="FA57" i="1"/>
  <c r="FA61" i="1"/>
  <c r="FA67" i="1"/>
  <c r="FA71" i="1"/>
  <c r="FA58" i="1"/>
  <c r="FA70" i="1"/>
  <c r="FA62" i="1"/>
  <c r="FA66" i="1"/>
  <c r="FA65" i="1" s="1"/>
  <c r="EZ10" i="1"/>
  <c r="EZ40" i="1" s="1"/>
  <c r="EZ72" i="1" s="1"/>
  <c r="FB55" i="1"/>
  <c r="FB68" i="1"/>
  <c r="FB65" i="1"/>
  <c r="FA60" i="1"/>
  <c r="FA55" i="1"/>
  <c r="FA68" i="1"/>
  <c r="EY35" i="1"/>
  <c r="EY31" i="1" s="1"/>
  <c r="EY25" i="1"/>
  <c r="EY22" i="1"/>
  <c r="EY17" i="1"/>
  <c r="EY12" i="1"/>
  <c r="EY11" i="1"/>
  <c r="EZ71" i="1" l="1"/>
  <c r="EZ61" i="1"/>
  <c r="EZ64" i="1"/>
  <c r="EZ57" i="1"/>
  <c r="EZ67" i="1"/>
  <c r="EZ58" i="1"/>
  <c r="EZ70" i="1"/>
  <c r="EZ56" i="1"/>
  <c r="EZ59" i="1"/>
  <c r="EZ63" i="1"/>
  <c r="EZ69" i="1"/>
  <c r="EZ73" i="1"/>
  <c r="EZ62" i="1"/>
  <c r="EZ66" i="1"/>
  <c r="EY10" i="1"/>
  <c r="EY40" i="1" s="1"/>
  <c r="EY72" i="1" s="1"/>
  <c r="FB75" i="1"/>
  <c r="FA75" i="1"/>
  <c r="EY64" i="1"/>
  <c r="EY71" i="1"/>
  <c r="EY61" i="1"/>
  <c r="EX35" i="1"/>
  <c r="EX31" i="1"/>
  <c r="EX25" i="1"/>
  <c r="EX22" i="1"/>
  <c r="EX17" i="1"/>
  <c r="EZ60" i="1" l="1"/>
  <c r="EZ68" i="1"/>
  <c r="EZ65" i="1"/>
  <c r="EZ55" i="1"/>
  <c r="EY57" i="1"/>
  <c r="EY67" i="1"/>
  <c r="EY58" i="1"/>
  <c r="EY70" i="1"/>
  <c r="EY56" i="1"/>
  <c r="EY55" i="1" s="1"/>
  <c r="EY59" i="1"/>
  <c r="EY63" i="1"/>
  <c r="EY69" i="1"/>
  <c r="EY73" i="1"/>
  <c r="EY68" i="1" s="1"/>
  <c r="EY62" i="1"/>
  <c r="EY66" i="1"/>
  <c r="EY65" i="1" s="1"/>
  <c r="EY60" i="1"/>
  <c r="EX11" i="1"/>
  <c r="EX10" i="1" s="1"/>
  <c r="EX40" i="1" s="1"/>
  <c r="EX56" i="1" s="1"/>
  <c r="EW35" i="1"/>
  <c r="EW31" i="1" s="1"/>
  <c r="EW25" i="1"/>
  <c r="EW22" i="1"/>
  <c r="EW17" i="1"/>
  <c r="EW12" i="1"/>
  <c r="EW11" i="1" s="1"/>
  <c r="EW10" i="1" s="1"/>
  <c r="EW40" i="1" s="1"/>
  <c r="EZ75" i="1" l="1"/>
  <c r="EY75" i="1"/>
  <c r="EX72" i="1"/>
  <c r="EX70" i="1"/>
  <c r="EX66" i="1"/>
  <c r="EX64" i="1"/>
  <c r="EX62" i="1"/>
  <c r="EX58" i="1"/>
  <c r="EX73" i="1"/>
  <c r="EX71" i="1"/>
  <c r="EX69" i="1"/>
  <c r="EX67" i="1"/>
  <c r="EX63" i="1"/>
  <c r="EX61" i="1"/>
  <c r="EX59" i="1"/>
  <c r="EX57" i="1"/>
  <c r="EW72" i="1"/>
  <c r="EW70" i="1"/>
  <c r="EW66" i="1"/>
  <c r="EW64" i="1"/>
  <c r="EW62" i="1"/>
  <c r="EW58" i="1"/>
  <c r="EW73" i="1"/>
  <c r="EW71" i="1"/>
  <c r="EW69" i="1"/>
  <c r="EW67" i="1"/>
  <c r="EW63" i="1"/>
  <c r="EW61" i="1"/>
  <c r="EW59" i="1"/>
  <c r="EW57" i="1"/>
  <c r="EW56" i="1"/>
  <c r="EW60" i="1" l="1"/>
  <c r="EX55" i="1"/>
  <c r="EX60" i="1"/>
  <c r="EX68" i="1"/>
  <c r="EX65" i="1"/>
  <c r="EW55" i="1"/>
  <c r="EW68" i="1"/>
  <c r="EW65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T68" i="1" s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U68" i="1" s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U65" i="1" s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U60" i="1" s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T60" i="1" s="1"/>
  <c r="S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Q59" i="1"/>
  <c r="P59" i="1"/>
  <c r="O59" i="1"/>
  <c r="N59" i="1"/>
  <c r="M59" i="1"/>
  <c r="L59" i="1"/>
  <c r="K59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U55" i="1" s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T55" i="1" s="1"/>
  <c r="S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L40" i="1"/>
  <c r="DK40" i="1"/>
  <c r="DJ40" i="1"/>
  <c r="DI40" i="1"/>
  <c r="DH40" i="1"/>
  <c r="DG40" i="1"/>
  <c r="DF40" i="1"/>
  <c r="DE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E38" i="1"/>
  <c r="D38" i="1"/>
  <c r="C38" i="1"/>
  <c r="E36" i="1"/>
  <c r="D36" i="1"/>
  <c r="C36" i="1"/>
  <c r="FG35" i="1"/>
  <c r="FG31" i="1" s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K35" i="1"/>
  <c r="DJ35" i="1"/>
  <c r="DI35" i="1"/>
  <c r="DH35" i="1"/>
  <c r="DG35" i="1"/>
  <c r="DF35" i="1"/>
  <c r="DE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B35" i="1"/>
  <c r="E33" i="1"/>
  <c r="D33" i="1"/>
  <c r="C33" i="1"/>
  <c r="DQ32" i="1"/>
  <c r="DP32" i="1"/>
  <c r="DO32" i="1"/>
  <c r="DN32" i="1"/>
  <c r="DK32" i="1"/>
  <c r="DJ32" i="1"/>
  <c r="DI32" i="1"/>
  <c r="DH32" i="1"/>
  <c r="DG32" i="1"/>
  <c r="DF32" i="1"/>
  <c r="DE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K31" i="1"/>
  <c r="DJ31" i="1"/>
  <c r="DI31" i="1"/>
  <c r="DH31" i="1"/>
  <c r="DG31" i="1"/>
  <c r="DF31" i="1"/>
  <c r="DE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B31" i="1"/>
  <c r="FG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K25" i="1"/>
  <c r="DJ25" i="1"/>
  <c r="DI25" i="1"/>
  <c r="DH25" i="1"/>
  <c r="DG25" i="1"/>
  <c r="DF25" i="1"/>
  <c r="DE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FG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K22" i="1"/>
  <c r="DJ22" i="1"/>
  <c r="DI22" i="1"/>
  <c r="DH22" i="1"/>
  <c r="DG22" i="1"/>
  <c r="DF22" i="1"/>
  <c r="DE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FG17" i="1"/>
  <c r="EV17" i="1"/>
  <c r="EU17" i="1"/>
  <c r="ET17" i="1"/>
  <c r="ES17" i="1"/>
  <c r="ER17" i="1"/>
  <c r="EQ17" i="1"/>
  <c r="EP17" i="1"/>
  <c r="EP10" i="1" s="1"/>
  <c r="EP40" i="1" s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K17" i="1"/>
  <c r="DJ17" i="1"/>
  <c r="DI17" i="1"/>
  <c r="DH17" i="1"/>
  <c r="DG17" i="1"/>
  <c r="DF17" i="1"/>
  <c r="DE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W13" i="1"/>
  <c r="EV12" i="1"/>
  <c r="EU12" i="1"/>
  <c r="EU11" i="1" s="1"/>
  <c r="ET12" i="1"/>
  <c r="ET11" i="1" s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L12" i="1"/>
  <c r="DK12" i="1"/>
  <c r="DJ12" i="1"/>
  <c r="DI12" i="1"/>
  <c r="DH12" i="1"/>
  <c r="DF12" i="1"/>
  <c r="DE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/>
  <c r="C12" i="1"/>
  <c r="B12" i="1"/>
  <c r="EV11" i="1"/>
  <c r="EV10" i="1" s="1"/>
  <c r="EV40" i="1" s="1"/>
  <c r="ES11" i="1"/>
  <c r="ER11" i="1"/>
  <c r="EQ11" i="1"/>
  <c r="EP11" i="1"/>
  <c r="EO11" i="1"/>
  <c r="EM11" i="1"/>
  <c r="EM10" i="1" s="1"/>
  <c r="EM40" i="1" s="1"/>
  <c r="EK11" i="1"/>
  <c r="EK10" i="1" s="1"/>
  <c r="EK40" i="1" s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L11" i="1"/>
  <c r="DK11" i="1"/>
  <c r="DJ11" i="1"/>
  <c r="DI11" i="1"/>
  <c r="DH11" i="1"/>
  <c r="DG11" i="1"/>
  <c r="DF11" i="1"/>
  <c r="DE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EJ10" i="1"/>
  <c r="EJ40" i="1" s="1"/>
  <c r="EJ70" i="1" s="1"/>
  <c r="EI10" i="1"/>
  <c r="EI40" i="1" s="1"/>
  <c r="EH10" i="1"/>
  <c r="EH40" i="1" s="1"/>
  <c r="EG10" i="1"/>
  <c r="EG40" i="1" s="1"/>
  <c r="EF10" i="1"/>
  <c r="EF40" i="1" s="1"/>
  <c r="EE10" i="1"/>
  <c r="EE40" i="1" s="1"/>
  <c r="ED10" i="1"/>
  <c r="ED40" i="1" s="1"/>
  <c r="EC10" i="1"/>
  <c r="EC40" i="1" s="1"/>
  <c r="EB10" i="1"/>
  <c r="EB40" i="1" s="1"/>
  <c r="EB70" i="1" s="1"/>
  <c r="EA10" i="1"/>
  <c r="EA40" i="1" s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L10" i="1"/>
  <c r="DK10" i="1"/>
  <c r="DJ10" i="1"/>
  <c r="DI10" i="1"/>
  <c r="DH10" i="1"/>
  <c r="DG10" i="1"/>
  <c r="DF10" i="1"/>
  <c r="DE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EK73" i="1" l="1"/>
  <c r="EK71" i="1"/>
  <c r="EK70" i="1"/>
  <c r="EK69" i="1"/>
  <c r="EK66" i="1"/>
  <c r="EK63" i="1"/>
  <c r="EK57" i="1"/>
  <c r="EK72" i="1"/>
  <c r="EK67" i="1"/>
  <c r="EK64" i="1"/>
  <c r="EK62" i="1"/>
  <c r="EK61" i="1"/>
  <c r="EK59" i="1"/>
  <c r="EK58" i="1"/>
  <c r="EK56" i="1"/>
  <c r="EJ56" i="1"/>
  <c r="EJ57" i="1"/>
  <c r="EJ55" i="1" s="1"/>
  <c r="EJ58" i="1"/>
  <c r="EJ62" i="1"/>
  <c r="EJ63" i="1"/>
  <c r="EJ64" i="1"/>
  <c r="EJ69" i="1"/>
  <c r="EJ71" i="1"/>
  <c r="EJ72" i="1"/>
  <c r="EJ73" i="1"/>
  <c r="EJ59" i="1"/>
  <c r="EJ61" i="1"/>
  <c r="EJ60" i="1" s="1"/>
  <c r="EJ66" i="1"/>
  <c r="EJ67" i="1"/>
  <c r="EI73" i="1"/>
  <c r="EI71" i="1"/>
  <c r="EI70" i="1"/>
  <c r="EI69" i="1"/>
  <c r="EI66" i="1"/>
  <c r="EI63" i="1"/>
  <c r="EI57" i="1"/>
  <c r="EI72" i="1"/>
  <c r="EI67" i="1"/>
  <c r="EI64" i="1"/>
  <c r="EI62" i="1"/>
  <c r="EI61" i="1"/>
  <c r="EI59" i="1"/>
  <c r="EI58" i="1"/>
  <c r="EI56" i="1"/>
  <c r="EG70" i="1"/>
  <c r="EG67" i="1"/>
  <c r="EG66" i="1"/>
  <c r="EG61" i="1"/>
  <c r="EG59" i="1"/>
  <c r="EG73" i="1"/>
  <c r="EG72" i="1"/>
  <c r="EG71" i="1"/>
  <c r="EG69" i="1"/>
  <c r="EG64" i="1"/>
  <c r="EG63" i="1"/>
  <c r="EG62" i="1"/>
  <c r="EG58" i="1"/>
  <c r="EG57" i="1"/>
  <c r="EG56" i="1"/>
  <c r="EH72" i="1"/>
  <c r="EH67" i="1"/>
  <c r="EH64" i="1"/>
  <c r="EH62" i="1"/>
  <c r="EH61" i="1"/>
  <c r="EH59" i="1"/>
  <c r="EH58" i="1"/>
  <c r="EH73" i="1"/>
  <c r="EH71" i="1"/>
  <c r="EH70" i="1"/>
  <c r="EH69" i="1"/>
  <c r="EH66" i="1"/>
  <c r="EH65" i="1" s="1"/>
  <c r="EH63" i="1"/>
  <c r="EH57" i="1"/>
  <c r="EH56" i="1"/>
  <c r="EF70" i="1"/>
  <c r="EF67" i="1"/>
  <c r="EF66" i="1"/>
  <c r="EF65" i="1" s="1"/>
  <c r="EF61" i="1"/>
  <c r="EF59" i="1"/>
  <c r="EF73" i="1"/>
  <c r="EF72" i="1"/>
  <c r="EF71" i="1"/>
  <c r="EF69" i="1"/>
  <c r="EF68" i="1" s="1"/>
  <c r="EF64" i="1"/>
  <c r="EF63" i="1"/>
  <c r="EF62" i="1"/>
  <c r="EF58" i="1"/>
  <c r="EF57" i="1"/>
  <c r="EF56" i="1"/>
  <c r="EF55" i="1" s="1"/>
  <c r="EE73" i="1"/>
  <c r="EE71" i="1"/>
  <c r="EE70" i="1"/>
  <c r="EE69" i="1"/>
  <c r="EE66" i="1"/>
  <c r="EE63" i="1"/>
  <c r="EE57" i="1"/>
  <c r="EE72" i="1"/>
  <c r="EE67" i="1"/>
  <c r="EE64" i="1"/>
  <c r="EE62" i="1"/>
  <c r="EE61" i="1"/>
  <c r="EE59" i="1"/>
  <c r="EE58" i="1"/>
  <c r="EE56" i="1"/>
  <c r="ED70" i="1"/>
  <c r="ED67" i="1"/>
  <c r="ED66" i="1"/>
  <c r="ED61" i="1"/>
  <c r="ED59" i="1"/>
  <c r="ED73" i="1"/>
  <c r="ED72" i="1"/>
  <c r="ED71" i="1"/>
  <c r="ED69" i="1"/>
  <c r="ED64" i="1"/>
  <c r="ED63" i="1"/>
  <c r="ED62" i="1"/>
  <c r="ED58" i="1"/>
  <c r="ED57" i="1"/>
  <c r="ED56" i="1"/>
  <c r="EC73" i="1"/>
  <c r="EC71" i="1"/>
  <c r="EC70" i="1"/>
  <c r="EC69" i="1"/>
  <c r="EC66" i="1"/>
  <c r="EC63" i="1"/>
  <c r="EC57" i="1"/>
  <c r="EC72" i="1"/>
  <c r="EC67" i="1"/>
  <c r="EC64" i="1"/>
  <c r="EC62" i="1"/>
  <c r="EC61" i="1"/>
  <c r="EC59" i="1"/>
  <c r="EC58" i="1"/>
  <c r="EC56" i="1"/>
  <c r="EB56" i="1"/>
  <c r="EB57" i="1"/>
  <c r="EB58" i="1"/>
  <c r="EB62" i="1"/>
  <c r="EB63" i="1"/>
  <c r="EB64" i="1"/>
  <c r="EB69" i="1"/>
  <c r="EB71" i="1"/>
  <c r="EB72" i="1"/>
  <c r="EB73" i="1"/>
  <c r="EB59" i="1"/>
  <c r="EB61" i="1"/>
  <c r="EB60" i="1" s="1"/>
  <c r="EB66" i="1"/>
  <c r="EB67" i="1"/>
  <c r="EA73" i="1"/>
  <c r="EA71" i="1"/>
  <c r="EA70" i="1"/>
  <c r="EA69" i="1"/>
  <c r="EA66" i="1"/>
  <c r="EA63" i="1"/>
  <c r="EA57" i="1"/>
  <c r="EA72" i="1"/>
  <c r="EA67" i="1"/>
  <c r="EA64" i="1"/>
  <c r="EA62" i="1"/>
  <c r="EA61" i="1"/>
  <c r="EA60" i="1" s="1"/>
  <c r="EA59" i="1"/>
  <c r="EA58" i="1"/>
  <c r="EA56" i="1"/>
  <c r="ER10" i="1"/>
  <c r="ER40" i="1" s="1"/>
  <c r="ER61" i="1" s="1"/>
  <c r="EQ10" i="1"/>
  <c r="EQ40" i="1" s="1"/>
  <c r="EN11" i="1"/>
  <c r="EN10" i="1" s="1"/>
  <c r="EN40" i="1" s="1"/>
  <c r="EL11" i="1"/>
  <c r="EL10" i="1" s="1"/>
  <c r="EL40" i="1" s="1"/>
  <c r="EM73" i="1"/>
  <c r="EM72" i="1"/>
  <c r="EM71" i="1"/>
  <c r="EM69" i="1"/>
  <c r="EM64" i="1"/>
  <c r="EM63" i="1"/>
  <c r="EM62" i="1"/>
  <c r="EM58" i="1"/>
  <c r="EM57" i="1"/>
  <c r="EM70" i="1"/>
  <c r="EM67" i="1"/>
  <c r="EM66" i="1"/>
  <c r="EM61" i="1"/>
  <c r="EM59" i="1"/>
  <c r="EM56" i="1"/>
  <c r="EX75" i="1"/>
  <c r="C75" i="1"/>
  <c r="K75" i="1"/>
  <c r="S75" i="1"/>
  <c r="AA75" i="1"/>
  <c r="AI75" i="1"/>
  <c r="AQ75" i="1"/>
  <c r="AY75" i="1"/>
  <c r="BG75" i="1"/>
  <c r="BO75" i="1"/>
  <c r="BW75" i="1"/>
  <c r="CE75" i="1"/>
  <c r="CM75" i="1"/>
  <c r="CU75" i="1"/>
  <c r="DC75" i="1"/>
  <c r="DK75" i="1"/>
  <c r="Y75" i="1"/>
  <c r="AC75" i="1"/>
  <c r="AG75" i="1"/>
  <c r="AK75" i="1"/>
  <c r="AO75" i="1"/>
  <c r="AS75" i="1"/>
  <c r="AW75" i="1"/>
  <c r="BA75" i="1"/>
  <c r="BE75" i="1"/>
  <c r="BK75" i="1"/>
  <c r="BS75" i="1"/>
  <c r="CA75" i="1"/>
  <c r="CI75" i="1"/>
  <c r="CO75" i="1"/>
  <c r="CS75" i="1"/>
  <c r="CW75" i="1"/>
  <c r="DA75" i="1"/>
  <c r="DE75" i="1"/>
  <c r="DG75" i="1"/>
  <c r="DM75" i="1"/>
  <c r="DQ75" i="1"/>
  <c r="W75" i="1"/>
  <c r="AE75" i="1"/>
  <c r="AM75" i="1"/>
  <c r="AU75" i="1"/>
  <c r="BC75" i="1"/>
  <c r="BI75" i="1"/>
  <c r="BM75" i="1"/>
  <c r="BQ75" i="1"/>
  <c r="BU75" i="1"/>
  <c r="BY75" i="1"/>
  <c r="CC75" i="1"/>
  <c r="CG75" i="1"/>
  <c r="CK75" i="1"/>
  <c r="CQ75" i="1"/>
  <c r="CY75" i="1"/>
  <c r="DI75" i="1"/>
  <c r="DO75" i="1"/>
  <c r="DW75" i="1"/>
  <c r="DS75" i="1"/>
  <c r="DU75" i="1"/>
  <c r="DY75" i="1"/>
  <c r="B75" i="1"/>
  <c r="D75" i="1"/>
  <c r="F75" i="1"/>
  <c r="H75" i="1"/>
  <c r="J75" i="1"/>
  <c r="L75" i="1"/>
  <c r="N75" i="1"/>
  <c r="P75" i="1"/>
  <c r="R75" i="1"/>
  <c r="T75" i="1"/>
  <c r="V75" i="1"/>
  <c r="X75" i="1"/>
  <c r="Z75" i="1"/>
  <c r="AB75" i="1"/>
  <c r="AD75" i="1"/>
  <c r="AF75" i="1"/>
  <c r="AH75" i="1"/>
  <c r="AJ75" i="1"/>
  <c r="AL75" i="1"/>
  <c r="AN75" i="1"/>
  <c r="AP75" i="1"/>
  <c r="AR75" i="1"/>
  <c r="AT75" i="1"/>
  <c r="AV75" i="1"/>
  <c r="AX75" i="1"/>
  <c r="AZ75" i="1"/>
  <c r="BB75" i="1"/>
  <c r="BD75" i="1"/>
  <c r="BF75" i="1"/>
  <c r="BH75" i="1"/>
  <c r="BJ75" i="1"/>
  <c r="BL75" i="1"/>
  <c r="BN75" i="1"/>
  <c r="BP75" i="1"/>
  <c r="BR75" i="1"/>
  <c r="BT75" i="1"/>
  <c r="BV75" i="1"/>
  <c r="BX75" i="1"/>
  <c r="BZ75" i="1"/>
  <c r="CB75" i="1"/>
  <c r="CD75" i="1"/>
  <c r="CF75" i="1"/>
  <c r="CH75" i="1"/>
  <c r="CJ75" i="1"/>
  <c r="CL75" i="1"/>
  <c r="CN75" i="1"/>
  <c r="CP75" i="1"/>
  <c r="CR75" i="1"/>
  <c r="CT75" i="1"/>
  <c r="CV75" i="1"/>
  <c r="CX75" i="1"/>
  <c r="CZ75" i="1"/>
  <c r="DB75" i="1"/>
  <c r="DD75" i="1"/>
  <c r="DF75" i="1"/>
  <c r="DH75" i="1"/>
  <c r="DJ75" i="1"/>
  <c r="DL75" i="1"/>
  <c r="DN75" i="1"/>
  <c r="DP75" i="1"/>
  <c r="DR75" i="1"/>
  <c r="DT75" i="1"/>
  <c r="DV75" i="1"/>
  <c r="DX75" i="1"/>
  <c r="DZ75" i="1"/>
  <c r="E75" i="1"/>
  <c r="G75" i="1"/>
  <c r="I75" i="1"/>
  <c r="M75" i="1"/>
  <c r="O75" i="1"/>
  <c r="Q75" i="1"/>
  <c r="U75" i="1"/>
  <c r="EW75" i="1"/>
  <c r="EV73" i="1"/>
  <c r="EV71" i="1"/>
  <c r="EV70" i="1"/>
  <c r="EV69" i="1"/>
  <c r="EV67" i="1"/>
  <c r="EV63" i="1"/>
  <c r="EV59" i="1"/>
  <c r="EV58" i="1"/>
  <c r="EV72" i="1"/>
  <c r="EV66" i="1"/>
  <c r="EV64" i="1"/>
  <c r="EV62" i="1"/>
  <c r="EV61" i="1"/>
  <c r="EV57" i="1"/>
  <c r="EV56" i="1"/>
  <c r="EU10" i="1"/>
  <c r="EU40" i="1" s="1"/>
  <c r="EU72" i="1" s="1"/>
  <c r="ET10" i="1"/>
  <c r="ET40" i="1" s="1"/>
  <c r="ET70" i="1" s="1"/>
  <c r="ES10" i="1"/>
  <c r="ES40" i="1" s="1"/>
  <c r="ES73" i="1" s="1"/>
  <c r="ES58" i="1"/>
  <c r="ES66" i="1"/>
  <c r="ES62" i="1"/>
  <c r="ES57" i="1"/>
  <c r="ER70" i="1"/>
  <c r="ER58" i="1"/>
  <c r="ER73" i="1"/>
  <c r="ER71" i="1"/>
  <c r="ER67" i="1"/>
  <c r="ER64" i="1"/>
  <c r="ER62" i="1"/>
  <c r="ER56" i="1"/>
  <c r="EQ72" i="1"/>
  <c r="EQ66" i="1"/>
  <c r="EQ64" i="1"/>
  <c r="EQ62" i="1"/>
  <c r="EQ61" i="1"/>
  <c r="EQ57" i="1"/>
  <c r="EQ56" i="1"/>
  <c r="EQ73" i="1"/>
  <c r="EQ71" i="1"/>
  <c r="EQ70" i="1"/>
  <c r="EQ69" i="1"/>
  <c r="EQ67" i="1"/>
  <c r="EQ63" i="1"/>
  <c r="EQ59" i="1"/>
  <c r="EQ58" i="1"/>
  <c r="EP70" i="1"/>
  <c r="EP61" i="1"/>
  <c r="EP58" i="1"/>
  <c r="EP57" i="1"/>
  <c r="EP73" i="1"/>
  <c r="EP72" i="1"/>
  <c r="EP71" i="1"/>
  <c r="EP69" i="1"/>
  <c r="EP67" i="1"/>
  <c r="EP66" i="1"/>
  <c r="EP64" i="1"/>
  <c r="EP63" i="1"/>
  <c r="EP62" i="1"/>
  <c r="EP59" i="1"/>
  <c r="EP56" i="1"/>
  <c r="EO10" i="1"/>
  <c r="EO40" i="1" s="1"/>
  <c r="EO73" i="1" s="1"/>
  <c r="EK60" i="1" l="1"/>
  <c r="EK68" i="1"/>
  <c r="EK55" i="1"/>
  <c r="EK65" i="1"/>
  <c r="EJ65" i="1"/>
  <c r="EJ68" i="1"/>
  <c r="EI60" i="1"/>
  <c r="EI68" i="1"/>
  <c r="EI55" i="1"/>
  <c r="EI65" i="1"/>
  <c r="EG60" i="1"/>
  <c r="EG55" i="1"/>
  <c r="EG68" i="1"/>
  <c r="EG65" i="1"/>
  <c r="EH55" i="1"/>
  <c r="EH68" i="1"/>
  <c r="EH60" i="1"/>
  <c r="EF60" i="1"/>
  <c r="EF75" i="1" s="1"/>
  <c r="EE55" i="1"/>
  <c r="EE60" i="1"/>
  <c r="EE68" i="1"/>
  <c r="EE65" i="1"/>
  <c r="ED55" i="1"/>
  <c r="ED68" i="1"/>
  <c r="ED65" i="1"/>
  <c r="ED60" i="1"/>
  <c r="EC60" i="1"/>
  <c r="EC68" i="1"/>
  <c r="EC55" i="1"/>
  <c r="EC65" i="1"/>
  <c r="EB55" i="1"/>
  <c r="EB65" i="1"/>
  <c r="EB68" i="1"/>
  <c r="EA68" i="1"/>
  <c r="EA55" i="1"/>
  <c r="EA65" i="1"/>
  <c r="EU73" i="1"/>
  <c r="EU67" i="1"/>
  <c r="EU62" i="1"/>
  <c r="ET56" i="1"/>
  <c r="ET66" i="1"/>
  <c r="ET63" i="1"/>
  <c r="ET57" i="1"/>
  <c r="ET59" i="1"/>
  <c r="ET67" i="1"/>
  <c r="ET72" i="1"/>
  <c r="ET61" i="1"/>
  <c r="ES56" i="1"/>
  <c r="ES61" i="1"/>
  <c r="ES64" i="1"/>
  <c r="ES72" i="1"/>
  <c r="ES63" i="1"/>
  <c r="ES59" i="1"/>
  <c r="ES55" i="1" s="1"/>
  <c r="ES69" i="1"/>
  <c r="ES71" i="1"/>
  <c r="ES67" i="1"/>
  <c r="ES70" i="1"/>
  <c r="ER59" i="1"/>
  <c r="ER63" i="1"/>
  <c r="ER60" i="1" s="1"/>
  <c r="ER66" i="1"/>
  <c r="ER69" i="1"/>
  <c r="ER72" i="1"/>
  <c r="ER57" i="1"/>
  <c r="ER55" i="1" s="1"/>
  <c r="EP55" i="1"/>
  <c r="EO58" i="1"/>
  <c r="EO62" i="1"/>
  <c r="EO69" i="1"/>
  <c r="EO57" i="1"/>
  <c r="EO66" i="1"/>
  <c r="EO63" i="1"/>
  <c r="EO71" i="1"/>
  <c r="EO56" i="1"/>
  <c r="EO61" i="1"/>
  <c r="EO64" i="1"/>
  <c r="EO72" i="1"/>
  <c r="EO59" i="1"/>
  <c r="EO67" i="1"/>
  <c r="EO65" i="1" s="1"/>
  <c r="EO70" i="1"/>
  <c r="EN70" i="1"/>
  <c r="EN67" i="1"/>
  <c r="EN66" i="1"/>
  <c r="EN61" i="1"/>
  <c r="EN59" i="1"/>
  <c r="EN73" i="1"/>
  <c r="EN72" i="1"/>
  <c r="EN71" i="1"/>
  <c r="EN69" i="1"/>
  <c r="EN64" i="1"/>
  <c r="EN63" i="1"/>
  <c r="EN62" i="1"/>
  <c r="EN58" i="1"/>
  <c r="EN57" i="1"/>
  <c r="EN56" i="1"/>
  <c r="EM65" i="1"/>
  <c r="EL73" i="1"/>
  <c r="EL71" i="1"/>
  <c r="EL70" i="1"/>
  <c r="EL69" i="1"/>
  <c r="EL66" i="1"/>
  <c r="EL63" i="1"/>
  <c r="EL57" i="1"/>
  <c r="EL72" i="1"/>
  <c r="EL67" i="1"/>
  <c r="EL64" i="1"/>
  <c r="EL62" i="1"/>
  <c r="EL61" i="1"/>
  <c r="EL60" i="1" s="1"/>
  <c r="EL59" i="1"/>
  <c r="EL58" i="1"/>
  <c r="EL56" i="1"/>
  <c r="EM68" i="1"/>
  <c r="EM55" i="1"/>
  <c r="EM60" i="1"/>
  <c r="EV65" i="1"/>
  <c r="EV68" i="1"/>
  <c r="EV55" i="1"/>
  <c r="EV60" i="1"/>
  <c r="EU59" i="1"/>
  <c r="EU70" i="1"/>
  <c r="EU57" i="1"/>
  <c r="EU66" i="1"/>
  <c r="EU58" i="1"/>
  <c r="EU63" i="1"/>
  <c r="EU69" i="1"/>
  <c r="EU71" i="1"/>
  <c r="EU56" i="1"/>
  <c r="EU55" i="1" s="1"/>
  <c r="EU61" i="1"/>
  <c r="EU64" i="1"/>
  <c r="ET62" i="1"/>
  <c r="ET64" i="1"/>
  <c r="ET71" i="1"/>
  <c r="ET69" i="1"/>
  <c r="ET73" i="1"/>
  <c r="ET58" i="1"/>
  <c r="ET65" i="1"/>
  <c r="ES65" i="1"/>
  <c r="ES60" i="1"/>
  <c r="ER65" i="1"/>
  <c r="ER68" i="1"/>
  <c r="EQ68" i="1"/>
  <c r="EQ65" i="1"/>
  <c r="EQ55" i="1"/>
  <c r="EQ60" i="1"/>
  <c r="EP65" i="1"/>
  <c r="EP68" i="1"/>
  <c r="EP60" i="1"/>
  <c r="EO55" i="1"/>
  <c r="ED75" i="1" l="1"/>
  <c r="EA75" i="1"/>
  <c r="EK75" i="1"/>
  <c r="EJ75" i="1"/>
  <c r="EI75" i="1"/>
  <c r="EG75" i="1"/>
  <c r="EH75" i="1"/>
  <c r="EE75" i="1"/>
  <c r="EC75" i="1"/>
  <c r="EB75" i="1"/>
  <c r="EU65" i="1"/>
  <c r="EU60" i="1"/>
  <c r="EU68" i="1"/>
  <c r="ET55" i="1"/>
  <c r="ET60" i="1"/>
  <c r="ES68" i="1"/>
  <c r="ES75" i="1" s="1"/>
  <c r="EO60" i="1"/>
  <c r="EO68" i="1"/>
  <c r="EN60" i="1"/>
  <c r="EN55" i="1"/>
  <c r="EN68" i="1"/>
  <c r="EN65" i="1"/>
  <c r="EL68" i="1"/>
  <c r="EL55" i="1"/>
  <c r="EL65" i="1"/>
  <c r="EM75" i="1"/>
  <c r="EV75" i="1"/>
  <c r="ET68" i="1"/>
  <c r="ER75" i="1"/>
  <c r="EQ75" i="1"/>
  <c r="EP75" i="1"/>
  <c r="EO75" i="1" l="1"/>
  <c r="EU75" i="1"/>
  <c r="ET75" i="1"/>
  <c r="EN75" i="1"/>
  <c r="EL75" i="1"/>
  <c r="FG12" i="1" l="1"/>
  <c r="FG11" i="1" s="1"/>
  <c r="FG10" i="1" s="1"/>
  <c r="FG40" i="1" s="1"/>
  <c r="FG58" i="1" l="1"/>
  <c r="FG59" i="1"/>
  <c r="FG67" i="1"/>
  <c r="FG64" i="1"/>
  <c r="FG71" i="1"/>
  <c r="FG66" i="1"/>
  <c r="FG73" i="1"/>
  <c r="FG70" i="1"/>
  <c r="FG57" i="1"/>
  <c r="FG69" i="1"/>
  <c r="FG72" i="1"/>
  <c r="FG62" i="1"/>
  <c r="FG61" i="1"/>
  <c r="FG63" i="1"/>
  <c r="FG56" i="1"/>
  <c r="FG55" i="1" s="1"/>
  <c r="FG65" i="1" l="1"/>
  <c r="FG68" i="1"/>
  <c r="FG60" i="1"/>
  <c r="FG75" i="1" l="1"/>
</calcChain>
</file>

<file path=xl/sharedStrings.xml><?xml version="1.0" encoding="utf-8"?>
<sst xmlns="http://schemas.openxmlformats.org/spreadsheetml/2006/main" count="456" uniqueCount="243">
  <si>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</si>
  <si>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</si>
  <si>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</si>
  <si>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</si>
  <si>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</si>
  <si>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</si>
  <si>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</si>
  <si>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</si>
  <si>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</si>
  <si>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</si>
  <si>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</si>
  <si>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</si>
  <si>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</si>
  <si>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</si>
  <si>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</si>
  <si>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</si>
  <si>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</si>
  <si>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</si>
  <si>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</si>
  <si>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</si>
  <si>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</si>
  <si>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</si>
  <si>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</si>
  <si>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</si>
  <si>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</si>
  <si>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</si>
  <si>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</si>
  <si>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</si>
  <si>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</si>
  <si>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</si>
  <si>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</si>
  <si>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</si>
  <si>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</si>
  <si>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</si>
  <si>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</si>
  <si>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</si>
  <si>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</si>
  <si>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</si>
  <si>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</si>
  <si>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</si>
  <si>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</si>
  <si>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</si>
  <si>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</si>
  <si>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</si>
  <si>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</si>
  <si>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</si>
  <si>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</si>
  <si>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</si>
  <si>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</si>
  <si>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</si>
  <si>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</si>
  <si>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</si>
  <si>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</si>
  <si>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</si>
  <si>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</si>
  <si>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</si>
  <si>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</si>
  <si>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</si>
  <si>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</si>
  <si>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</si>
  <si>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</si>
  <si>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</si>
  <si>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</si>
  <si>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</si>
  <si>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</si>
  <si>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</si>
  <si>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</si>
  <si>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</si>
  <si>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</si>
  <si>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</si>
  <si>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</si>
  <si>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</si>
  <si>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</si>
  <si>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</si>
  <si>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</si>
  <si>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</si>
  <si>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</si>
  <si>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</si>
  <si>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</si>
  <si>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</si>
  <si>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</si>
  <si>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</si>
  <si>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</si>
  <si>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</si>
  <si>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</si>
  <si>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</si>
  <si>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</si>
  <si>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</si>
  <si>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</si>
  <si>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</si>
  <si>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</si>
  <si>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</si>
  <si>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</si>
  <si>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</si>
  <si>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</si>
  <si>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</si>
  <si>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</si>
  <si>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</si>
  <si>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</si>
  <si>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</si>
  <si>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</si>
  <si>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</si>
  <si>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</si>
  <si>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</si>
  <si>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</si>
  <si>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</si>
  <si>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</si>
  <si>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</si>
  <si>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</si>
  <si>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</si>
  <si>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</si>
  <si>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</si>
  <si>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</si>
  <si>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</si>
  <si>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</si>
  <si>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</si>
  <si>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</si>
  <si>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</si>
  <si>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</si>
  <si>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</si>
  <si>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</si>
  <si>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</si>
  <si>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</si>
  <si>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</si>
  <si>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</si>
  <si>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</si>
  <si>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</si>
  <si>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</si>
  <si>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</si>
  <si>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</si>
  <si>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</si>
  <si>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</si>
  <si>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</si>
  <si>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</si>
  <si>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</si>
  <si>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</si>
  <si>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</si>
  <si>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</si>
  <si>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</si>
  <si>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</si>
  <si>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</si>
  <si>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</si>
  <si>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</si>
  <si>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</si>
  <si>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</si>
  <si>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</si>
  <si>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</si>
  <si>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</si>
  <si>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</si>
  <si>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</si>
  <si>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</si>
  <si>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</si>
  <si>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</si>
  <si>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</si>
  <si>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</si>
  <si>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</si>
  <si>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</si>
  <si>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</si>
  <si>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</si>
  <si>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</si>
  <si>
    <t>Mai 2018</t>
  </si>
  <si>
    <t xml:space="preserve"> Mai 2018</t>
  </si>
  <si>
    <t>Sources: BRB et Ministère des Finances, du Budget et de la Coopération au Dévelopement Economique</t>
  </si>
  <si>
    <t>juin 2018</t>
  </si>
  <si>
    <t xml:space="preserve"> juin 2018</t>
  </si>
  <si>
    <t xml:space="preserve"> juillet 2018</t>
  </si>
  <si>
    <t>juillet 2018</t>
  </si>
  <si>
    <t>Août 2018</t>
  </si>
  <si>
    <t xml:space="preserve"> Août 2018</t>
  </si>
  <si>
    <t>Septembre 2018</t>
  </si>
  <si>
    <t xml:space="preserve"> Septembre 2018</t>
  </si>
  <si>
    <t xml:space="preserve"> octobre 2018</t>
  </si>
  <si>
    <t>Octobre 2018</t>
  </si>
  <si>
    <t>Novembre 2018</t>
  </si>
  <si>
    <t xml:space="preserve"> Novembre 2018</t>
  </si>
  <si>
    <t>Décembre 2018</t>
  </si>
  <si>
    <t xml:space="preserve"> 2018</t>
  </si>
  <si>
    <t xml:space="preserve">  2018</t>
  </si>
  <si>
    <t xml:space="preserve"> Décembre 2018</t>
  </si>
  <si>
    <t>Janvier 2019</t>
  </si>
  <si>
    <t xml:space="preserve"> Janvier 2019</t>
  </si>
  <si>
    <t>Février 2019</t>
  </si>
  <si>
    <t xml:space="preserve"> Février 2019</t>
  </si>
  <si>
    <t xml:space="preserve"> Mars 2019</t>
  </si>
  <si>
    <t>Mars 2019</t>
  </si>
  <si>
    <t>Avril 2019</t>
  </si>
  <si>
    <t xml:space="preserve"> Avril 2019</t>
  </si>
  <si>
    <t xml:space="preserve">       Education</t>
  </si>
  <si>
    <t xml:space="preserve"> Mai 2019</t>
  </si>
  <si>
    <t xml:space="preserve"> Juin 2019</t>
  </si>
  <si>
    <t>Juin 2019</t>
  </si>
  <si>
    <t>Juillet 2019</t>
  </si>
  <si>
    <t xml:space="preserve"> Juillet 2019</t>
  </si>
  <si>
    <t>Mai 2019</t>
  </si>
  <si>
    <t>Août 2019</t>
  </si>
  <si>
    <t>Septembre 2019</t>
  </si>
  <si>
    <t>Octobre 2019</t>
  </si>
  <si>
    <t>Source: Ministère des Finances,du Budget et de la Coopération au Développement Economique</t>
  </si>
  <si>
    <t>Novembre 2019</t>
  </si>
  <si>
    <t>Décembre 2019</t>
  </si>
  <si>
    <t>2019</t>
  </si>
  <si>
    <t>Janvier 2020</t>
  </si>
  <si>
    <t>Février 2020</t>
  </si>
  <si>
    <t xml:space="preserve">       Agriculture et élevage</t>
  </si>
  <si>
    <t xml:space="preserve">       Pêche</t>
  </si>
  <si>
    <t xml:space="preserve">       Agro-Industrie</t>
  </si>
  <si>
    <t xml:space="preserve">       Energie</t>
  </si>
  <si>
    <t xml:space="preserve">       Santé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</si>
  <si>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</si>
  <si>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</si>
  <si>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</si>
  <si>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</si>
  <si>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</si>
  <si>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</si>
  <si>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</si>
  <si>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</si>
  <si>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</si>
  <si>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</si>
  <si>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2020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</si>
  <si>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</si>
  <si>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</si>
  <si>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</si>
  <si>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</si>
  <si>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</si>
  <si>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</si>
  <si>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</si>
  <si>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</si>
  <si>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Août 2021</t>
  </si>
  <si>
    <t>Septembre 2021</t>
  </si>
  <si>
    <t>Octobre 2021</t>
  </si>
  <si>
    <t>Novembre 2021</t>
  </si>
  <si>
    <t>Décembre 2021</t>
  </si>
  <si>
    <t>2021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</si>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</sst>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7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8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6" xfId="0" quotePrefix="1" applyNumberFormat="1" applyFont="1" applyFill="1" applyBorder="1" applyAlignment="1">
      <alignment horizontal="center"/>
    </xf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22" xfId="0" applyFont="1" applyBorder="1"/>
    <xf numFmtId="168" fontId="3" fillId="0" borderId="10" xfId="1" applyNumberFormat="1" applyFont="1" applyBorder="1" applyAlignment="1">
      <alignment horizontal="right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42" xfId="0" applyFont="1" applyBorder="1" applyAlignment="1">
      <alignment horizontal="center"/>
    </xf>
    <xf numFmtId="166" fontId="4" fillId="0" borderId="42" xfId="0" applyFont="1" applyBorder="1"/>
    <xf numFmtId="166" fontId="4" fillId="0" borderId="42" xfId="0" applyFont="1" applyBorder="1" applyAlignment="1">
      <alignment horizontal="right"/>
    </xf>
    <xf numFmtId="166" fontId="4" fillId="0" borderId="43" xfId="0" applyFont="1" applyBorder="1"/>
    <xf numFmtId="166" fontId="4" fillId="0" borderId="44" xfId="0" applyFont="1" applyBorder="1"/>
    <xf numFmtId="166" fontId="4" fillId="0" borderId="45" xfId="0" applyFont="1" applyBorder="1"/>
    <xf numFmtId="166" fontId="4" fillId="0" borderId="43" xfId="0" applyFont="1" applyBorder="1" applyAlignment="1">
      <alignment horizontal="right"/>
    </xf>
    <xf numFmtId="166" fontId="4" fillId="0" borderId="46" xfId="0" applyFont="1" applyBorder="1" applyAlignment="1">
      <alignment horizontal="center"/>
    </xf>
    <xf numFmtId="165" fontId="4" fillId="0" borderId="4" xfId="0" quotePrefix="1" applyNumberFormat="1" applyFont="1" applyFill="1" applyBorder="1" applyAlignment="1">
      <alignment horizontal="right"/>
    </xf>
    <xf numFmtId="37" fontId="4" fillId="0" borderId="5" xfId="0" quotePrefix="1" applyNumberFormat="1" applyFont="1" applyFill="1" applyBorder="1" applyAlignment="1">
      <alignment horizontal="right"/>
    </xf>
    <xf numFmtId="165" fontId="4" fillId="0" borderId="5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4" fillId="0" borderId="47" xfId="0" applyFont="1" applyBorder="1" applyAlignment="1">
      <alignment horizontal="left"/>
    </xf>
    <xf numFmtId="166" fontId="5" fillId="0" borderId="4" xfId="0" applyNumberFormat="1" applyFont="1" applyBorder="1" applyProtection="1"/>
    <xf numFmtId="166" fontId="4" fillId="0" borderId="12" xfId="0" applyFont="1" applyBorder="1" applyAlignment="1">
      <alignment horizontal="left"/>
    </xf>
    <xf numFmtId="166" fontId="4" fillId="0" borderId="48" xfId="0" applyFont="1" applyBorder="1"/>
    <xf numFmtId="166" fontId="4" fillId="0" borderId="49" xfId="0" applyFont="1" applyBorder="1"/>
    <xf numFmtId="166" fontId="4" fillId="0" borderId="50" xfId="0" applyFont="1" applyBorder="1"/>
    <xf numFmtId="166" fontId="4" fillId="0" borderId="51" xfId="0" applyFont="1" applyBorder="1"/>
    <xf numFmtId="166" fontId="4" fillId="0" borderId="52" xfId="0" applyFont="1" applyBorder="1"/>
    <xf numFmtId="166" fontId="4" fillId="0" borderId="53" xfId="0" applyFont="1" applyBorder="1"/>
    <xf numFmtId="166" fontId="4" fillId="0" borderId="10" xfId="0" applyNumberFormat="1" applyFont="1" applyBorder="1" applyProtection="1"/>
    <xf numFmtId="168" fontId="3" fillId="0" borderId="48" xfId="1" applyNumberFormat="1" applyFont="1" applyBorder="1" applyAlignment="1">
      <alignment horizontal="right"/>
    </xf>
    <xf numFmtId="166" fontId="4" fillId="0" borderId="39" xfId="0" applyFont="1" applyBorder="1"/>
    <xf numFmtId="165" fontId="4" fillId="0" borderId="8" xfId="0" quotePrefix="1" applyNumberFormat="1" applyFont="1" applyFill="1" applyBorder="1" applyAlignment="1">
      <alignment horizontal="right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55" xfId="0" applyFont="1" applyBorder="1"/>
    <xf numFmtId="166" fontId="4" fillId="0" borderId="56" xfId="0" applyFont="1" applyBorder="1"/>
    <xf numFmtId="166" fontId="4" fillId="0" borderId="57" xfId="0" applyFont="1" applyBorder="1"/>
    <xf numFmtId="166" fontId="4" fillId="0" borderId="58" xfId="0" applyFont="1" applyBorder="1"/>
    <xf numFmtId="166" fontId="4" fillId="0" borderId="54" xfId="0" applyFont="1" applyBorder="1"/>
    <xf numFmtId="166" fontId="4" fillId="0" borderId="12" xfId="0" applyFont="1" applyBorder="1"/>
    <xf numFmtId="166" fontId="4" fillId="0" borderId="42" xfId="0" applyFont="1" applyBorder="1" applyAlignment="1">
      <alignment horizontal="fill"/>
    </xf>
    <xf numFmtId="166" fontId="4" fillId="0" borderId="4" xfId="0" applyFont="1" applyBorder="1"/>
    <xf numFmtId="166" fontId="5" fillId="0" borderId="13" xfId="0" applyFont="1" applyBorder="1"/>
    <xf numFmtId="166" fontId="5" fillId="0" borderId="18" xfId="0" applyFont="1" applyBorder="1"/>
    <xf numFmtId="166" fontId="5" fillId="0" borderId="4" xfId="0" applyFont="1" applyBorder="1"/>
    <xf numFmtId="166" fontId="6" fillId="0" borderId="7" xfId="0" applyFont="1" applyBorder="1"/>
    <xf numFmtId="166" fontId="5" fillId="0" borderId="6" xfId="0" applyFont="1" applyBorder="1"/>
    <xf numFmtId="166" fontId="4" fillId="0" borderId="13" xfId="0" quotePrefix="1" applyFont="1" applyBorder="1"/>
    <xf numFmtId="166" fontId="5" fillId="0" borderId="3" xfId="0" applyFont="1" applyBorder="1"/>
    <xf numFmtId="166" fontId="4" fillId="0" borderId="46" xfId="0" applyFont="1" applyBorder="1"/>
    <xf numFmtId="167" fontId="1" fillId="0" borderId="0" xfId="1" applyNumberFormat="1" applyFont="1" applyFill="1" applyAlignment="1">
      <alignment horizontal="right"/>
    </xf>
    <xf numFmtId="165" fontId="4" fillId="0" borderId="2" xfId="0" quotePrefix="1" applyNumberFormat="1" applyFont="1" applyFill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24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G138"/>
  <sheetViews>
    <sheetView showGridLines="0" tabSelected="1" zoomScaleNormal="100" workbookViewId="0">
      <pane xSplit="14" ySplit="8" topLeftCell="T9" activePane="bottomRight" state="frozen"/>
      <selection pane="topRight" activeCell="O1" sqref="O1"/>
      <selection pane="bottomLeft" activeCell="A9" sqref="A9"/>
      <selection pane="bottomRight" activeCell="FI30" sqref="FI30"/>
    </sheetView>
  </sheetViews>
  <sheetFormatPr baseColWidth="10" defaultColWidth="14.88671875" defaultRowHeight="129.75" customHeight="1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3" width="14.88671875" style="1" hidden="1" customWidth="1"/>
    <col min="14" max="15" width="8.44140625" style="1" hidden="1" customWidth="1"/>
    <col min="16" max="16" width="10.44140625" style="1" hidden="1" customWidth="1"/>
    <col min="17" max="17" width="10.44140625" style="1" bestFit="1" customWidth="1"/>
    <col min="18" max="18" width="8.44140625" style="1" bestFit="1" customWidth="1"/>
    <col min="19" max="19" width="8.44140625" style="1" customWidth="1"/>
    <col min="20" max="20" width="9.77734375" style="1" bestFit="1" customWidth="1"/>
    <col min="21" max="21" width="9.77734375" style="1" customWidth="1"/>
    <col min="22" max="22" width="9.77734375" style="1" hidden="1" customWidth="1"/>
    <col min="23" max="23" width="9.6640625" style="1" hidden="1" customWidth="1"/>
    <col min="24" max="29" width="11" style="1" hidden="1" customWidth="1"/>
    <col min="30" max="30" width="12.44140625" style="1" hidden="1" customWidth="1"/>
    <col min="31" max="31" width="10.5546875" style="1" hidden="1" customWidth="1"/>
    <col min="32" max="33" width="12.109375" style="1" hidden="1" customWidth="1"/>
    <col min="34" max="35" width="14.6640625" style="1" hidden="1" customWidth="1"/>
    <col min="36" max="36" width="8.44140625" style="1" hidden="1" customWidth="1"/>
    <col min="37" max="37" width="19.5546875" style="1" hidden="1" customWidth="1"/>
    <col min="38" max="38" width="14.6640625" style="1" hidden="1" customWidth="1"/>
    <col min="39" max="39" width="9.88671875" style="1" hidden="1" customWidth="1"/>
    <col min="40" max="40" width="9" style="1" hidden="1" customWidth="1"/>
    <col min="41" max="41" width="8.44140625" style="1" hidden="1" customWidth="1"/>
    <col min="42" max="42" width="12.44140625" style="1" hidden="1" customWidth="1"/>
    <col min="43" max="43" width="10.5546875" style="1" hidden="1" customWidth="1"/>
    <col min="44" max="45" width="12.109375" style="1" hidden="1" customWidth="1"/>
    <col min="46" max="46" width="9.77734375" style="1" hidden="1" customWidth="1"/>
    <col min="47" max="47" width="10.5546875" style="1" hidden="1" customWidth="1"/>
    <col min="48" max="51" width="8.44140625" style="1" hidden="1" customWidth="1"/>
    <col min="52" max="52" width="9" style="1" hidden="1" customWidth="1"/>
    <col min="53" max="53" width="8.44140625" style="1" hidden="1" customWidth="1"/>
    <col min="54" max="54" width="12.44140625" style="1" hidden="1" customWidth="1"/>
    <col min="55" max="55" width="10.5546875" style="1" hidden="1" customWidth="1"/>
    <col min="56" max="57" width="12.109375" style="1" hidden="1" customWidth="1"/>
    <col min="58" max="59" width="10.109375" style="1" hidden="1" customWidth="1"/>
    <col min="60" max="61" width="8.88671875" style="1" hidden="1" customWidth="1"/>
    <col min="62" max="63" width="8.44140625" style="1" hidden="1" customWidth="1"/>
    <col min="64" max="64" width="9.44140625" style="1" hidden="1" customWidth="1"/>
    <col min="65" max="65" width="8.5546875" style="1" hidden="1" customWidth="1"/>
    <col min="66" max="66" width="12.88671875" style="1" hidden="1" customWidth="1"/>
    <col min="67" max="67" width="11" style="1" hidden="1" customWidth="1"/>
    <col min="68" max="69" width="12.5546875" style="1" hidden="1" customWidth="1"/>
    <col min="70" max="70" width="10.21875" style="1" hidden="1" customWidth="1"/>
    <col min="71" max="71" width="10.109375" style="1" hidden="1" customWidth="1"/>
    <col min="72" max="72" width="8.88671875" style="1" hidden="1" customWidth="1"/>
    <col min="73" max="75" width="8.44140625" style="1" hidden="1" customWidth="1"/>
    <col min="76" max="76" width="9.44140625" style="1" hidden="1" customWidth="1"/>
    <col min="77" max="77" width="8.5546875" style="1" hidden="1" customWidth="1"/>
    <col min="78" max="78" width="12.88671875" style="1" hidden="1" customWidth="1"/>
    <col min="79" max="79" width="11" style="1" hidden="1" customWidth="1"/>
    <col min="80" max="81" width="12.5546875" style="1" hidden="1" customWidth="1"/>
    <col min="82" max="82" width="9.77734375" style="1" hidden="1" customWidth="1"/>
    <col min="83" max="83" width="10.109375" style="1" hidden="1" customWidth="1"/>
    <col min="84" max="84" width="8.88671875" style="1" hidden="1" customWidth="1"/>
    <col min="85" max="87" width="8.44140625" style="1" hidden="1" customWidth="1"/>
    <col min="88" max="88" width="9.44140625" style="1" hidden="1" customWidth="1"/>
    <col min="89" max="89" width="8.5546875" style="1" hidden="1" customWidth="1"/>
    <col min="90" max="90" width="12.88671875" style="1" hidden="1" customWidth="1"/>
    <col min="91" max="91" width="11" style="1" hidden="1" customWidth="1"/>
    <col min="92" max="93" width="12.5546875" style="1" hidden="1" customWidth="1"/>
    <col min="94" max="94" width="10.21875" style="1" hidden="1" customWidth="1"/>
    <col min="95" max="95" width="10.109375" style="1" hidden="1" customWidth="1"/>
    <col min="96" max="96" width="8.88671875" style="1" hidden="1" customWidth="1"/>
    <col min="97" max="99" width="8.44140625" style="1" hidden="1" customWidth="1"/>
    <col min="100" max="100" width="9.44140625" style="1" hidden="1" customWidth="1"/>
    <col min="101" max="101" width="8.5546875" style="1" hidden="1" customWidth="1"/>
    <col min="102" max="102" width="12.88671875" style="1" hidden="1" customWidth="1"/>
    <col min="103" max="103" width="11" style="1" hidden="1" customWidth="1"/>
    <col min="104" max="105" width="12.5546875" style="1" hidden="1" customWidth="1"/>
    <col min="106" max="106" width="10.21875" style="1" hidden="1" customWidth="1"/>
    <col min="107" max="107" width="10.109375" style="1" hidden="1" customWidth="1"/>
    <col min="108" max="108" width="8.88671875" style="1" hidden="1" customWidth="1"/>
    <col min="109" max="109" width="8.44140625" style="1" hidden="1" customWidth="1"/>
    <col min="110" max="111" width="11.88671875" style="1" hidden="1" customWidth="1"/>
    <col min="112" max="112" width="22.44140625" style="1" hidden="1" customWidth="1"/>
    <col min="113" max="113" width="11.88671875" style="1" hidden="1" customWidth="1"/>
    <col min="114" max="114" width="12.88671875" style="1" hidden="1" customWidth="1"/>
    <col min="115" max="115" width="11.88671875" style="1" hidden="1" customWidth="1"/>
    <col min="116" max="117" width="12.5546875" style="1" hidden="1" customWidth="1"/>
    <col min="118" max="119" width="11.88671875" style="1" hidden="1" customWidth="1"/>
    <col min="120" max="120" width="11.77734375" style="1" hidden="1" customWidth="1"/>
    <col min="121" max="125" width="11.88671875" style="1" hidden="1" customWidth="1"/>
    <col min="126" max="126" width="12.44140625" style="1" hidden="1" customWidth="1"/>
    <col min="127" max="150" width="14.6640625" style="1" hidden="1" customWidth="1"/>
    <col min="151" max="151" width="14.6640625" style="1" customWidth="1"/>
    <col min="152" max="162" width="14.6640625" style="1" hidden="1" customWidth="1"/>
    <col min="163" max="163" width="14.6640625" style="1" customWidth="1"/>
    <col min="164" max="16384" width="14.88671875" style="1"/>
  </cols>
  <sheetData>
    <row r="1" spans="1:163" ht="16.5" thickBot="1" x14ac:dyDescent="0.3">
      <c r="A1" s="16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</row>
    <row r="2" spans="1:163" ht="33.75" customHeight="1" x14ac:dyDescent="0.25">
      <c r="A2" s="58"/>
      <c r="B2" s="59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2"/>
      <c r="O2" s="61"/>
      <c r="P2" s="62"/>
      <c r="Q2" s="62"/>
      <c r="R2" s="62"/>
      <c r="S2" s="62"/>
      <c r="T2" s="62"/>
      <c r="U2" s="62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 t="s">
        <v>39</v>
      </c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 t="s">
        <v>39</v>
      </c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77"/>
      <c r="DA2" s="62"/>
      <c r="DB2" s="62"/>
      <c r="DC2" s="62"/>
      <c r="DD2" s="62"/>
      <c r="DE2" s="62"/>
      <c r="DF2" s="62" t="s">
        <v>39</v>
      </c>
      <c r="DG2" s="77" t="s">
        <v>39</v>
      </c>
      <c r="DH2" s="77" t="s">
        <v>39</v>
      </c>
      <c r="DI2" s="62" t="s">
        <v>39</v>
      </c>
      <c r="DJ2" s="77" t="s">
        <v>39</v>
      </c>
      <c r="DK2" s="77" t="s">
        <v>39</v>
      </c>
      <c r="DL2" s="77" t="s">
        <v>39</v>
      </c>
      <c r="DM2" s="77" t="s">
        <v>39</v>
      </c>
      <c r="DN2" s="62"/>
      <c r="DO2" s="62"/>
      <c r="DP2" s="62"/>
      <c r="DQ2" s="62" t="s">
        <v>39</v>
      </c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77"/>
      <c r="ES2" s="62"/>
      <c r="ET2" s="62"/>
      <c r="EU2" s="77"/>
      <c r="EV2" s="77"/>
      <c r="EW2" s="77" t="s">
        <v>39</v>
      </c>
      <c r="EX2" s="77" t="s">
        <v>39</v>
      </c>
      <c r="EY2" s="77" t="s">
        <v>39</v>
      </c>
      <c r="EZ2" s="62" t="s">
        <v>39</v>
      </c>
      <c r="FA2" s="77" t="s">
        <v>39</v>
      </c>
      <c r="FB2" s="62" t="s">
        <v>39</v>
      </c>
      <c r="FC2" s="77" t="s">
        <v>39</v>
      </c>
      <c r="FD2" s="62" t="s">
        <v>39</v>
      </c>
      <c r="FE2" s="77" t="s">
        <v>39</v>
      </c>
      <c r="FF2" s="77" t="s">
        <v>39</v>
      </c>
      <c r="FG2" s="77" t="s">
        <v>39</v>
      </c>
    </row>
    <row r="3" spans="1:163" ht="15.75" x14ac:dyDescent="0.25">
      <c r="A3" s="50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2"/>
      <c r="Q3" s="2"/>
      <c r="R3" s="2"/>
      <c r="S3" s="2"/>
      <c r="T3" s="2"/>
      <c r="U3" s="2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46"/>
      <c r="DA3" s="2"/>
      <c r="DB3" s="2"/>
      <c r="DC3" s="2"/>
      <c r="DD3" s="2"/>
      <c r="DE3" s="2"/>
      <c r="DF3" s="2"/>
      <c r="DG3" s="46"/>
      <c r="DH3" s="46"/>
      <c r="DI3" s="2"/>
      <c r="DJ3" s="46"/>
      <c r="DK3" s="46"/>
      <c r="DL3" s="46"/>
      <c r="DM3" s="46"/>
      <c r="DN3" s="2"/>
      <c r="DO3" s="46"/>
      <c r="DP3" s="46"/>
      <c r="DQ3" s="2"/>
      <c r="DR3" s="2"/>
      <c r="DS3" s="46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46"/>
      <c r="EP3" s="46"/>
      <c r="EQ3" s="2"/>
      <c r="ER3" s="2"/>
      <c r="ES3" s="2"/>
      <c r="ET3" s="2"/>
      <c r="EU3" s="46"/>
      <c r="EV3" s="46"/>
      <c r="EW3" s="46"/>
      <c r="EX3" s="46"/>
      <c r="EY3" s="46"/>
      <c r="EZ3" s="46"/>
      <c r="FA3" s="46"/>
      <c r="FB3" s="2"/>
      <c r="FC3" s="46"/>
      <c r="FD3" s="46"/>
      <c r="FE3" s="2"/>
      <c r="FF3" s="46"/>
      <c r="FG3" s="46"/>
    </row>
    <row r="4" spans="1:163" ht="15.75" x14ac:dyDescent="0.25">
      <c r="A4" s="50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"/>
      <c r="P4" s="2"/>
      <c r="Q4" s="2"/>
      <c r="R4" s="2"/>
      <c r="S4" s="2"/>
      <c r="T4" s="2"/>
      <c r="U4" s="2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46"/>
      <c r="DA4" s="2"/>
      <c r="DB4" s="2"/>
      <c r="DC4" s="2"/>
      <c r="DD4" s="2"/>
      <c r="DE4" s="2"/>
      <c r="DF4" s="2"/>
      <c r="DG4" s="46"/>
      <c r="DH4" s="46"/>
      <c r="DI4" s="2"/>
      <c r="DJ4" s="46"/>
      <c r="DK4" s="46"/>
      <c r="DL4" s="46"/>
      <c r="DM4" s="46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6"/>
      <c r="EV4" s="46"/>
      <c r="EW4" s="46"/>
      <c r="EX4" s="46"/>
      <c r="EY4" s="46"/>
      <c r="EZ4" s="46"/>
      <c r="FA4" s="46"/>
      <c r="FB4" s="2"/>
      <c r="FC4" s="46"/>
      <c r="FD4" s="46"/>
      <c r="FE4" s="2"/>
      <c r="FF4" s="46"/>
      <c r="FG4" s="46"/>
    </row>
    <row r="5" spans="1:163" ht="16.5" thickBot="1" x14ac:dyDescent="0.3">
      <c r="A5" s="8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3"/>
      <c r="Q5" s="63"/>
      <c r="R5" s="63"/>
      <c r="S5" s="2"/>
      <c r="T5" s="2"/>
      <c r="U5" s="6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63"/>
      <c r="CL5" s="63"/>
      <c r="CM5" s="63"/>
      <c r="CN5" s="2"/>
      <c r="CO5" s="63"/>
      <c r="CP5" s="63"/>
      <c r="CQ5" s="2"/>
      <c r="CR5" s="63"/>
      <c r="CS5" s="2"/>
      <c r="CT5" s="63"/>
      <c r="CU5" s="63"/>
      <c r="CV5" s="2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4"/>
      <c r="DH5" s="64"/>
      <c r="DI5" s="63"/>
      <c r="DJ5" s="64"/>
      <c r="DK5" s="64"/>
      <c r="DL5" s="64"/>
      <c r="DM5" s="64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4"/>
      <c r="EV5" s="64"/>
      <c r="EW5" s="64"/>
      <c r="EX5" s="64"/>
      <c r="EY5" s="64"/>
      <c r="EZ5" s="64"/>
      <c r="FA5" s="64"/>
      <c r="FB5" s="63"/>
      <c r="FC5" s="64"/>
      <c r="FD5" s="64"/>
      <c r="FE5" s="63"/>
      <c r="FF5" s="64"/>
      <c r="FG5" s="64"/>
    </row>
    <row r="6" spans="1:163" ht="15.75" x14ac:dyDescent="0.25">
      <c r="A6" s="87" t="s">
        <v>123</v>
      </c>
      <c r="B6" s="90">
        <v>2001</v>
      </c>
      <c r="C6" s="91">
        <v>2002</v>
      </c>
      <c r="D6" s="91">
        <v>2003</v>
      </c>
      <c r="E6" s="92">
        <v>2004</v>
      </c>
      <c r="F6" s="93">
        <v>2005</v>
      </c>
      <c r="G6" s="93">
        <v>2006</v>
      </c>
      <c r="H6" s="81" t="s">
        <v>23</v>
      </c>
      <c r="I6" s="81">
        <v>2009</v>
      </c>
      <c r="J6" s="81" t="s">
        <v>27</v>
      </c>
      <c r="K6" s="81" t="s">
        <v>41</v>
      </c>
      <c r="L6" s="81" t="s">
        <v>68</v>
      </c>
      <c r="M6" s="99" t="s">
        <v>69</v>
      </c>
      <c r="N6" s="81" t="s">
        <v>85</v>
      </c>
      <c r="O6" s="80" t="s">
        <v>102</v>
      </c>
      <c r="P6" s="81" t="s">
        <v>126</v>
      </c>
      <c r="Q6" s="81" t="s">
        <v>152</v>
      </c>
      <c r="R6" s="81" t="s">
        <v>176</v>
      </c>
      <c r="S6" s="81" t="s">
        <v>200</v>
      </c>
      <c r="T6" s="81" t="s">
        <v>218</v>
      </c>
      <c r="U6" s="81" t="s">
        <v>232</v>
      </c>
      <c r="V6" s="108" t="s">
        <v>28</v>
      </c>
      <c r="W6" s="95" t="s">
        <v>29</v>
      </c>
      <c r="X6" s="95" t="s">
        <v>30</v>
      </c>
      <c r="Y6" s="95" t="s">
        <v>31</v>
      </c>
      <c r="Z6" s="95" t="s">
        <v>32</v>
      </c>
      <c r="AA6" s="95" t="s">
        <v>33</v>
      </c>
      <c r="AB6" s="95" t="s">
        <v>34</v>
      </c>
      <c r="AC6" s="96" t="s">
        <v>35</v>
      </c>
      <c r="AD6" s="97" t="s">
        <v>36</v>
      </c>
      <c r="AE6" s="98" t="s">
        <v>37</v>
      </c>
      <c r="AF6" s="98" t="s">
        <v>38</v>
      </c>
      <c r="AG6" s="98" t="s">
        <v>40</v>
      </c>
      <c r="AH6" s="81" t="s">
        <v>42</v>
      </c>
      <c r="AI6" s="81" t="s">
        <v>44</v>
      </c>
      <c r="AJ6" s="81" t="s">
        <v>45</v>
      </c>
      <c r="AK6" s="81" t="s">
        <v>46</v>
      </c>
      <c r="AL6" s="81" t="s">
        <v>47</v>
      </c>
      <c r="AM6" s="81" t="s">
        <v>48</v>
      </c>
      <c r="AN6" s="81" t="s">
        <v>49</v>
      </c>
      <c r="AO6" s="81" t="s">
        <v>50</v>
      </c>
      <c r="AP6" s="81" t="s">
        <v>51</v>
      </c>
      <c r="AQ6" s="81" t="s">
        <v>52</v>
      </c>
      <c r="AR6" s="81" t="s">
        <v>53</v>
      </c>
      <c r="AS6" s="94" t="s">
        <v>143</v>
      </c>
      <c r="AT6" s="99" t="s">
        <v>54</v>
      </c>
      <c r="AU6" s="99" t="s">
        <v>55</v>
      </c>
      <c r="AV6" s="99" t="s">
        <v>57</v>
      </c>
      <c r="AW6" s="99" t="s">
        <v>73</v>
      </c>
      <c r="AX6" s="99" t="s">
        <v>58</v>
      </c>
      <c r="AY6" s="99" t="s">
        <v>59</v>
      </c>
      <c r="AZ6" s="99" t="s">
        <v>60</v>
      </c>
      <c r="BA6" s="99" t="s">
        <v>61</v>
      </c>
      <c r="BB6" s="99" t="s">
        <v>63</v>
      </c>
      <c r="BC6" s="99" t="s">
        <v>64</v>
      </c>
      <c r="BD6" s="99" t="s">
        <v>65</v>
      </c>
      <c r="BE6" s="99" t="s">
        <v>82</v>
      </c>
      <c r="BF6" s="99" t="s">
        <v>67</v>
      </c>
      <c r="BG6" s="99" t="s">
        <v>70</v>
      </c>
      <c r="BH6" s="99" t="s">
        <v>72</v>
      </c>
      <c r="BI6" s="99" t="s">
        <v>74</v>
      </c>
      <c r="BJ6" s="99" t="s">
        <v>75</v>
      </c>
      <c r="BK6" s="99" t="s">
        <v>76</v>
      </c>
      <c r="BL6" s="99" t="s">
        <v>77</v>
      </c>
      <c r="BM6" s="99" t="s">
        <v>78</v>
      </c>
      <c r="BN6" s="99" t="s">
        <v>79</v>
      </c>
      <c r="BO6" s="99" t="s">
        <v>80</v>
      </c>
      <c r="BP6" s="99" t="s">
        <v>81</v>
      </c>
      <c r="BQ6" s="99" t="s">
        <v>83</v>
      </c>
      <c r="BR6" s="99" t="s">
        <v>84</v>
      </c>
      <c r="BS6" s="99" t="s">
        <v>86</v>
      </c>
      <c r="BT6" s="99" t="s">
        <v>88</v>
      </c>
      <c r="BU6" s="99" t="s">
        <v>89</v>
      </c>
      <c r="BV6" s="99" t="s">
        <v>90</v>
      </c>
      <c r="BW6" s="99" t="s">
        <v>91</v>
      </c>
      <c r="BX6" s="99" t="s">
        <v>92</v>
      </c>
      <c r="BY6" s="81" t="s">
        <v>93</v>
      </c>
      <c r="BZ6" s="81" t="s">
        <v>94</v>
      </c>
      <c r="CA6" s="81" t="s">
        <v>95</v>
      </c>
      <c r="CB6" s="81" t="s">
        <v>96</v>
      </c>
      <c r="CC6" s="81" t="s">
        <v>97</v>
      </c>
      <c r="CD6" s="81" t="s">
        <v>100</v>
      </c>
      <c r="CE6" s="81" t="s">
        <v>101</v>
      </c>
      <c r="CF6" s="81" t="s">
        <v>103</v>
      </c>
      <c r="CG6" s="81" t="s">
        <v>104</v>
      </c>
      <c r="CH6" s="99" t="s">
        <v>115</v>
      </c>
      <c r="CI6" s="99" t="s">
        <v>117</v>
      </c>
      <c r="CJ6" s="99" t="s">
        <v>118</v>
      </c>
      <c r="CK6" s="100" t="s">
        <v>119</v>
      </c>
      <c r="CL6" s="100" t="s">
        <v>120</v>
      </c>
      <c r="CM6" s="100" t="s">
        <v>121</v>
      </c>
      <c r="CN6" s="100" t="s">
        <v>122</v>
      </c>
      <c r="CO6" s="99" t="s">
        <v>125</v>
      </c>
      <c r="CP6" s="82" t="s">
        <v>128</v>
      </c>
      <c r="CQ6" s="81" t="s">
        <v>132</v>
      </c>
      <c r="CR6" s="100" t="s">
        <v>134</v>
      </c>
      <c r="CS6" s="82" t="s">
        <v>138</v>
      </c>
      <c r="CT6" s="81" t="s">
        <v>140</v>
      </c>
      <c r="CU6" s="100" t="s">
        <v>141</v>
      </c>
      <c r="CV6" s="101" t="s">
        <v>142</v>
      </c>
      <c r="CW6" s="94" t="s">
        <v>144</v>
      </c>
      <c r="CX6" s="82" t="s">
        <v>146</v>
      </c>
      <c r="CY6" s="81" t="s">
        <v>147</v>
      </c>
      <c r="CZ6" s="99" t="s">
        <v>148</v>
      </c>
      <c r="DA6" s="82" t="s">
        <v>149</v>
      </c>
      <c r="DB6" s="81" t="s">
        <v>150</v>
      </c>
      <c r="DC6" s="81" t="s">
        <v>154</v>
      </c>
      <c r="DD6" s="81" t="s">
        <v>156</v>
      </c>
      <c r="DE6" s="81" t="s">
        <v>158</v>
      </c>
      <c r="DF6" s="100" t="s">
        <v>160</v>
      </c>
      <c r="DG6" s="100" t="s">
        <v>163</v>
      </c>
      <c r="DH6" s="100" t="s">
        <v>166</v>
      </c>
      <c r="DI6" s="99" t="s">
        <v>167</v>
      </c>
      <c r="DJ6" s="99" t="s">
        <v>169</v>
      </c>
      <c r="DK6" s="100" t="s">
        <v>172</v>
      </c>
      <c r="DL6" s="100" t="s">
        <v>173</v>
      </c>
      <c r="DM6" s="100" t="s">
        <v>175</v>
      </c>
      <c r="DN6" s="82" t="s">
        <v>179</v>
      </c>
      <c r="DO6" s="81" t="s">
        <v>181</v>
      </c>
      <c r="DP6" s="81" t="s">
        <v>184</v>
      </c>
      <c r="DQ6" s="81" t="s">
        <v>185</v>
      </c>
      <c r="DR6" s="81" t="s">
        <v>193</v>
      </c>
      <c r="DS6" s="81" t="s">
        <v>190</v>
      </c>
      <c r="DT6" s="81" t="s">
        <v>191</v>
      </c>
      <c r="DU6" s="81" t="s">
        <v>194</v>
      </c>
      <c r="DV6" s="81" t="s">
        <v>195</v>
      </c>
      <c r="DW6" s="81" t="s">
        <v>196</v>
      </c>
      <c r="DX6" s="81" t="s">
        <v>198</v>
      </c>
      <c r="DY6" s="82" t="s">
        <v>199</v>
      </c>
      <c r="DZ6" s="82" t="s">
        <v>201</v>
      </c>
      <c r="EA6" s="81" t="s">
        <v>202</v>
      </c>
      <c r="EB6" s="82" t="s">
        <v>208</v>
      </c>
      <c r="EC6" s="82" t="s">
        <v>209</v>
      </c>
      <c r="ED6" s="82" t="s">
        <v>210</v>
      </c>
      <c r="EE6" s="82" t="s">
        <v>211</v>
      </c>
      <c r="EF6" s="82" t="s">
        <v>212</v>
      </c>
      <c r="EG6" s="82" t="s">
        <v>213</v>
      </c>
      <c r="EH6" s="82" t="s">
        <v>214</v>
      </c>
      <c r="EI6" s="81" t="s">
        <v>215</v>
      </c>
      <c r="EJ6" s="82" t="s">
        <v>216</v>
      </c>
      <c r="EK6" s="81" t="s">
        <v>217</v>
      </c>
      <c r="EL6" s="82" t="s">
        <v>219</v>
      </c>
      <c r="EM6" s="82" t="s">
        <v>220</v>
      </c>
      <c r="EN6" s="82" t="s">
        <v>221</v>
      </c>
      <c r="EO6" s="82" t="s">
        <v>222</v>
      </c>
      <c r="EP6" s="81" t="s">
        <v>223</v>
      </c>
      <c r="EQ6" s="82" t="s">
        <v>224</v>
      </c>
      <c r="ER6" s="82" t="s">
        <v>225</v>
      </c>
      <c r="ES6" s="82" t="s">
        <v>226</v>
      </c>
      <c r="ET6" s="82" t="s">
        <v>228</v>
      </c>
      <c r="EU6" s="82" t="s">
        <v>229</v>
      </c>
      <c r="EV6" s="82" t="s">
        <v>230</v>
      </c>
      <c r="EW6" s="82" t="s">
        <v>231</v>
      </c>
      <c r="EX6" s="82" t="s">
        <v>233</v>
      </c>
      <c r="EY6" s="82" t="s">
        <v>234</v>
      </c>
      <c r="EZ6" s="82" t="s">
        <v>235</v>
      </c>
      <c r="FA6" s="82" t="s">
        <v>236</v>
      </c>
      <c r="FB6" s="82" t="s">
        <v>237</v>
      </c>
      <c r="FC6" s="82" t="s">
        <v>238</v>
      </c>
      <c r="FD6" s="82" t="s">
        <v>239</v>
      </c>
      <c r="FE6" s="82" t="s">
        <v>240</v>
      </c>
      <c r="FF6" s="82" t="s">
        <v>241</v>
      </c>
      <c r="FG6" s="82" t="s">
        <v>242</v>
      </c>
    </row>
    <row r="7" spans="1:163" ht="15.75" x14ac:dyDescent="0.25">
      <c r="A7" s="51"/>
      <c r="B7" s="18"/>
      <c r="C7" s="19"/>
      <c r="D7" s="20"/>
      <c r="E7" s="20"/>
      <c r="F7" s="19"/>
      <c r="G7" s="19"/>
      <c r="H7" s="20"/>
      <c r="I7" s="8"/>
      <c r="J7" s="7"/>
      <c r="K7" s="8"/>
      <c r="L7" s="8"/>
      <c r="M7" s="72"/>
      <c r="N7" s="17"/>
      <c r="O7" s="8"/>
      <c r="P7" s="8"/>
      <c r="Q7" s="8"/>
      <c r="R7" s="8"/>
      <c r="S7" s="8"/>
      <c r="T7" s="7"/>
      <c r="U7" s="8"/>
      <c r="V7" s="7"/>
      <c r="W7" s="8"/>
      <c r="X7" s="8"/>
      <c r="Y7" s="8"/>
      <c r="Z7" s="8"/>
      <c r="AA7" s="8"/>
      <c r="AB7" s="8"/>
      <c r="AC7" s="9"/>
      <c r="AD7" s="2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  <c r="AT7" s="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17"/>
      <c r="BZ7" s="17"/>
      <c r="CA7" s="17"/>
      <c r="CB7" s="17"/>
      <c r="CC7" s="17"/>
      <c r="CD7" s="17"/>
      <c r="CE7" s="17"/>
      <c r="CF7" s="17"/>
      <c r="CG7" s="17"/>
      <c r="CH7" s="72"/>
      <c r="CI7" s="72"/>
      <c r="CJ7" s="72"/>
      <c r="CK7" s="46"/>
      <c r="CL7" s="46"/>
      <c r="CM7" s="46"/>
      <c r="CN7" s="46"/>
      <c r="CO7" s="2"/>
      <c r="CP7" s="7"/>
      <c r="CQ7" s="8"/>
      <c r="CR7" s="46"/>
      <c r="CS7" s="7"/>
      <c r="CT7" s="8"/>
      <c r="CU7" s="46"/>
      <c r="CV7" s="102"/>
      <c r="CW7" s="9"/>
      <c r="CX7" s="7"/>
      <c r="CY7" s="8"/>
      <c r="CZ7" s="2"/>
      <c r="DA7" s="7"/>
      <c r="DB7" s="8"/>
      <c r="DC7" s="8"/>
      <c r="DD7" s="8"/>
      <c r="DE7" s="8"/>
      <c r="DF7" s="46"/>
      <c r="DG7" s="46"/>
      <c r="DH7" s="46"/>
      <c r="DI7" s="2"/>
      <c r="DJ7" s="2"/>
      <c r="DK7" s="46"/>
      <c r="DL7" s="46"/>
      <c r="DM7" s="2"/>
      <c r="DN7" s="7"/>
      <c r="DO7" s="8"/>
      <c r="DP7" s="8"/>
      <c r="DQ7" s="8"/>
      <c r="DR7" s="8"/>
      <c r="DS7" s="8"/>
      <c r="DT7" s="8"/>
      <c r="DU7" s="8"/>
      <c r="DV7" s="8"/>
      <c r="DW7" s="8"/>
      <c r="DX7" s="8"/>
      <c r="DY7" s="7"/>
      <c r="DZ7" s="7"/>
      <c r="EA7" s="155"/>
      <c r="EB7" s="7"/>
      <c r="EC7" s="7"/>
      <c r="ED7" s="7"/>
      <c r="EE7" s="7"/>
      <c r="EF7" s="7"/>
      <c r="EG7" s="7"/>
      <c r="EH7" s="7"/>
      <c r="EI7" s="8"/>
      <c r="EJ7" s="7"/>
      <c r="EK7" s="8"/>
      <c r="EL7" s="7"/>
      <c r="EM7" s="7"/>
      <c r="EN7" s="7"/>
      <c r="EO7" s="7"/>
      <c r="EP7" s="8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</row>
    <row r="8" spans="1:163" ht="15.75" x14ac:dyDescent="0.25">
      <c r="A8" s="85" t="s">
        <v>124</v>
      </c>
      <c r="B8" s="14"/>
      <c r="C8" s="15"/>
      <c r="D8" s="14"/>
      <c r="E8" s="14"/>
      <c r="F8" s="14"/>
      <c r="G8" s="22"/>
      <c r="H8" s="23"/>
      <c r="I8" s="14"/>
      <c r="J8" s="14"/>
      <c r="K8" s="14"/>
      <c r="L8" s="14"/>
      <c r="M8" s="3"/>
      <c r="N8" s="14"/>
      <c r="O8" s="14"/>
      <c r="P8" s="14"/>
      <c r="Q8" s="14"/>
      <c r="R8" s="14"/>
      <c r="S8" s="14"/>
      <c r="T8" s="14"/>
      <c r="U8" s="14"/>
      <c r="V8" s="7"/>
      <c r="W8" s="8"/>
      <c r="X8" s="8"/>
      <c r="Y8" s="8"/>
      <c r="Z8" s="8"/>
      <c r="AA8" s="8"/>
      <c r="AB8" s="8"/>
      <c r="AC8" s="9"/>
      <c r="AD8" s="21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8"/>
      <c r="BZ8" s="8"/>
      <c r="CA8" s="8"/>
      <c r="CB8" s="8"/>
      <c r="CC8" s="8"/>
      <c r="CD8" s="8"/>
      <c r="CE8" s="8"/>
      <c r="CF8" s="8"/>
      <c r="CG8" s="8"/>
      <c r="CH8" s="2"/>
      <c r="CI8" s="2"/>
      <c r="CJ8" s="2"/>
      <c r="CK8" s="46"/>
      <c r="CL8" s="46"/>
      <c r="CM8" s="46"/>
      <c r="CN8" s="46"/>
      <c r="CO8" s="2"/>
      <c r="CP8" s="13"/>
      <c r="CQ8" s="14"/>
      <c r="CR8" s="47"/>
      <c r="CS8" s="13"/>
      <c r="CT8" s="14"/>
      <c r="CU8" s="47"/>
      <c r="CV8" s="103"/>
      <c r="CW8" s="15"/>
      <c r="CX8" s="13"/>
      <c r="CY8" s="14"/>
      <c r="CZ8" s="3"/>
      <c r="DA8" s="13"/>
      <c r="DB8" s="14"/>
      <c r="DC8" s="14"/>
      <c r="DD8" s="14"/>
      <c r="DE8" s="14"/>
      <c r="DF8" s="47"/>
      <c r="DG8" s="47"/>
      <c r="DH8" s="47"/>
      <c r="DI8" s="3"/>
      <c r="DJ8" s="3"/>
      <c r="DK8" s="47"/>
      <c r="DL8" s="47"/>
      <c r="DM8" s="3"/>
      <c r="DN8" s="13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4"/>
      <c r="EL8" s="13"/>
      <c r="EM8" s="13"/>
      <c r="EN8" s="13"/>
      <c r="EO8" s="13"/>
      <c r="EP8" s="14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1:163" ht="15.75" x14ac:dyDescent="0.25">
      <c r="A9" s="51"/>
      <c r="B9" s="8"/>
      <c r="C9" s="8"/>
      <c r="D9" s="7"/>
      <c r="E9" s="7"/>
      <c r="F9" s="8"/>
      <c r="G9" s="9"/>
      <c r="H9" s="8"/>
      <c r="I9" s="6"/>
      <c r="J9" s="8"/>
      <c r="K9" s="8"/>
      <c r="L9" s="8"/>
      <c r="M9" s="2"/>
      <c r="N9" s="8"/>
      <c r="O9" s="8"/>
      <c r="P9" s="8"/>
      <c r="Q9" s="6"/>
      <c r="R9" s="6"/>
      <c r="S9" s="8"/>
      <c r="T9" s="8"/>
      <c r="U9" s="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7"/>
      <c r="CQ9" s="8"/>
      <c r="CR9" s="46"/>
      <c r="CS9" s="7"/>
      <c r="CT9" s="8"/>
      <c r="CU9" s="46"/>
      <c r="CV9" s="102"/>
      <c r="CW9" s="9"/>
      <c r="CX9" s="7"/>
      <c r="CY9" s="8"/>
      <c r="CZ9" s="2"/>
      <c r="DA9" s="7"/>
      <c r="DB9" s="6"/>
      <c r="DC9" s="6"/>
      <c r="DD9" s="6"/>
      <c r="DE9" s="6"/>
      <c r="DF9" s="117"/>
      <c r="DG9" s="117"/>
      <c r="DH9" s="117"/>
      <c r="DI9" s="5"/>
      <c r="DJ9" s="5"/>
      <c r="DK9" s="117"/>
      <c r="DL9" s="117"/>
      <c r="DM9" s="5"/>
      <c r="DN9" s="163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6"/>
      <c r="EL9" s="163"/>
      <c r="EM9" s="163"/>
      <c r="EN9" s="163"/>
      <c r="EO9" s="163"/>
      <c r="EP9" s="6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</row>
    <row r="10" spans="1:163" ht="15.75" x14ac:dyDescent="0.25">
      <c r="A10" s="84" t="s">
        <v>1</v>
      </c>
      <c r="B10" s="24">
        <f t="shared" ref="B10:AK10" si="0">SUM(B11,B17,B22,B25)</f>
        <v>737341.8</v>
      </c>
      <c r="C10" s="24">
        <f t="shared" si="0"/>
        <v>975441.7</v>
      </c>
      <c r="D10" s="24">
        <f t="shared" si="0"/>
        <v>1142220.6000000001</v>
      </c>
      <c r="E10" s="24">
        <f t="shared" si="0"/>
        <v>1229597</v>
      </c>
      <c r="F10" s="25">
        <f t="shared" si="0"/>
        <v>1081932.7999999998</v>
      </c>
      <c r="G10" s="25">
        <f t="shared" si="0"/>
        <v>1149971.07</v>
      </c>
      <c r="H10" s="24">
        <f t="shared" si="0"/>
        <v>1370354.7000000002</v>
      </c>
      <c r="I10" s="24">
        <f t="shared" si="0"/>
        <v>449575.19999999995</v>
      </c>
      <c r="J10" s="24">
        <f t="shared" si="0"/>
        <v>463268.21804394206</v>
      </c>
      <c r="K10" s="24">
        <f t="shared" si="0"/>
        <v>481050.4896304087</v>
      </c>
      <c r="L10" s="24">
        <f t="shared" si="0"/>
        <v>604997.52050316823</v>
      </c>
      <c r="M10" s="27">
        <f t="shared" si="0"/>
        <v>613116.27821434755</v>
      </c>
      <c r="N10" s="24">
        <f t="shared" si="0"/>
        <v>654153.59409198794</v>
      </c>
      <c r="O10" s="24">
        <f t="shared" si="0"/>
        <v>688985.05802739237</v>
      </c>
      <c r="P10" s="24">
        <f t="shared" si="0"/>
        <v>722482.65790354484</v>
      </c>
      <c r="Q10" s="24">
        <f>SUM(Q11,Q17,Q22,Q25)</f>
        <v>776284.47643297736</v>
      </c>
      <c r="R10" s="24">
        <f>SUM(R11,R17,R22,R25)</f>
        <v>813791.5122919014</v>
      </c>
      <c r="S10" s="24">
        <f>SUM(S11,S17,S22,S25)</f>
        <v>946831.8396821178</v>
      </c>
      <c r="T10" s="8">
        <f t="shared" ref="T10" si="1">SUM(T11,T17,T22,T25)</f>
        <v>1045131.6238564268</v>
      </c>
      <c r="U10" s="8">
        <f t="shared" ref="U10" si="2">SUM(U11,U17,U22,U25)</f>
        <v>1288596.4810805165</v>
      </c>
      <c r="V10" s="27">
        <f t="shared" si="0"/>
        <v>399427.14837181836</v>
      </c>
      <c r="W10" s="27">
        <f t="shared" si="0"/>
        <v>402720.9647952888</v>
      </c>
      <c r="X10" s="27">
        <f t="shared" si="0"/>
        <v>409936.2458439396</v>
      </c>
      <c r="Y10" s="27">
        <f t="shared" si="0"/>
        <v>417924.9190775298</v>
      </c>
      <c r="Z10" s="27">
        <f t="shared" si="0"/>
        <v>419714.23128882347</v>
      </c>
      <c r="AA10" s="27">
        <f t="shared" si="0"/>
        <v>422353.02960099472</v>
      </c>
      <c r="AB10" s="27">
        <f t="shared" si="0"/>
        <v>430180.37873196451</v>
      </c>
      <c r="AC10" s="27">
        <f t="shared" si="0"/>
        <v>436078.40315156674</v>
      </c>
      <c r="AD10" s="27">
        <f t="shared" si="0"/>
        <v>428509.90000932041</v>
      </c>
      <c r="AE10" s="27">
        <f t="shared" si="0"/>
        <v>442266.92909779248</v>
      </c>
      <c r="AF10" s="27">
        <f t="shared" si="0"/>
        <v>449255.80692027265</v>
      </c>
      <c r="AG10" s="27">
        <f t="shared" si="0"/>
        <v>457479.45777255064</v>
      </c>
      <c r="AH10" s="27">
        <f t="shared" si="0"/>
        <v>461871.53848107788</v>
      </c>
      <c r="AI10" s="27">
        <f t="shared" si="0"/>
        <v>473937.05295678164</v>
      </c>
      <c r="AJ10" s="27">
        <f t="shared" si="0"/>
        <v>472580.75395197934</v>
      </c>
      <c r="AK10" s="27">
        <f t="shared" si="0"/>
        <v>501983.48843998986</v>
      </c>
      <c r="AL10" s="27">
        <f t="shared" ref="AL10:BP10" si="3">SUM(AL11,AL17,AL22,AL25)</f>
        <v>470117.94447511295</v>
      </c>
      <c r="AM10" s="27">
        <f t="shared" si="3"/>
        <v>508126.19150093466</v>
      </c>
      <c r="AN10" s="27">
        <f t="shared" si="3"/>
        <v>496765.76426959038</v>
      </c>
      <c r="AO10" s="27">
        <f t="shared" si="3"/>
        <v>503953.36789082468</v>
      </c>
      <c r="AP10" s="27">
        <f t="shared" si="3"/>
        <v>542514.07746449835</v>
      </c>
      <c r="AQ10" s="27">
        <f t="shared" si="3"/>
        <v>550038.20150429278</v>
      </c>
      <c r="AR10" s="27">
        <f t="shared" si="3"/>
        <v>589627.3797752246</v>
      </c>
      <c r="AS10" s="27">
        <f t="shared" si="3"/>
        <v>604997.52050316823</v>
      </c>
      <c r="AT10" s="27">
        <f t="shared" si="3"/>
        <v>618081.96213447361</v>
      </c>
      <c r="AU10" s="27">
        <f t="shared" si="3"/>
        <v>642835.73018401372</v>
      </c>
      <c r="AV10" s="27">
        <f t="shared" si="3"/>
        <v>615529.37742077687</v>
      </c>
      <c r="AW10" s="27">
        <f t="shared" si="3"/>
        <v>610800.94617121981</v>
      </c>
      <c r="AX10" s="27">
        <f t="shared" si="3"/>
        <v>602852.8853776023</v>
      </c>
      <c r="AY10" s="27">
        <f t="shared" si="3"/>
        <v>605030.90401701292</v>
      </c>
      <c r="AZ10" s="27">
        <f t="shared" si="3"/>
        <v>608868.49344077823</v>
      </c>
      <c r="BA10" s="27">
        <f t="shared" si="3"/>
        <v>607822.21822234639</v>
      </c>
      <c r="BB10" s="27">
        <f t="shared" si="3"/>
        <v>608853.27465452254</v>
      </c>
      <c r="BC10" s="27">
        <f t="shared" si="3"/>
        <v>613409.0911937349</v>
      </c>
      <c r="BD10" s="27">
        <f t="shared" si="3"/>
        <v>609422.37815207429</v>
      </c>
      <c r="BE10" s="27">
        <f t="shared" si="3"/>
        <v>613116.27821434755</v>
      </c>
      <c r="BF10" s="27">
        <f t="shared" si="3"/>
        <v>624933.01400971948</v>
      </c>
      <c r="BG10" s="27">
        <f t="shared" si="3"/>
        <v>644681.88134363294</v>
      </c>
      <c r="BH10" s="27">
        <f t="shared" si="3"/>
        <v>650431.41273063875</v>
      </c>
      <c r="BI10" s="27">
        <f t="shared" si="3"/>
        <v>645645.89317330311</v>
      </c>
      <c r="BJ10" s="27">
        <f t="shared" si="3"/>
        <v>654781.85867372085</v>
      </c>
      <c r="BK10" s="27">
        <f t="shared" si="3"/>
        <v>656454.25949969934</v>
      </c>
      <c r="BL10" s="27">
        <f t="shared" si="3"/>
        <v>656331.68936523853</v>
      </c>
      <c r="BM10" s="27">
        <f t="shared" si="3"/>
        <v>665483.090455172</v>
      </c>
      <c r="BN10" s="27">
        <f t="shared" si="3"/>
        <v>658550.81747947377</v>
      </c>
      <c r="BO10" s="27">
        <f t="shared" si="3"/>
        <v>654695.0643351652</v>
      </c>
      <c r="BP10" s="27">
        <f t="shared" si="3"/>
        <v>653428.44357160921</v>
      </c>
      <c r="BQ10" s="27">
        <f t="shared" ref="BQ10:CV10" si="4">SUM(BQ11,BQ17,BQ22,BQ25)</f>
        <v>654153.59409198794</v>
      </c>
      <c r="BR10" s="27">
        <f t="shared" si="4"/>
        <v>642765.25393807283</v>
      </c>
      <c r="BS10" s="27">
        <f t="shared" si="4"/>
        <v>645486.93839329272</v>
      </c>
      <c r="BT10" s="27">
        <f t="shared" si="4"/>
        <v>635730.38237350457</v>
      </c>
      <c r="BU10" s="27">
        <f t="shared" si="4"/>
        <v>637750.92053256312</v>
      </c>
      <c r="BV10" s="27">
        <f t="shared" si="4"/>
        <v>650036.72279173112</v>
      </c>
      <c r="BW10" s="27">
        <f t="shared" si="4"/>
        <v>659639.79038244393</v>
      </c>
      <c r="BX10" s="27">
        <f t="shared" si="4"/>
        <v>656026.0929624011</v>
      </c>
      <c r="BY10" s="27">
        <f t="shared" si="4"/>
        <v>660960.48635012633</v>
      </c>
      <c r="BZ10" s="27">
        <f t="shared" si="4"/>
        <v>658334.67760241905</v>
      </c>
      <c r="CA10" s="27">
        <f t="shared" si="4"/>
        <v>659183.233542728</v>
      </c>
      <c r="CB10" s="27">
        <f t="shared" si="4"/>
        <v>657096.22318427381</v>
      </c>
      <c r="CC10" s="27">
        <f t="shared" si="4"/>
        <v>688985.05802739237</v>
      </c>
      <c r="CD10" s="27">
        <f t="shared" si="4"/>
        <v>687703.8079715838</v>
      </c>
      <c r="CE10" s="27">
        <f t="shared" si="4"/>
        <v>697772.28309217293</v>
      </c>
      <c r="CF10" s="27">
        <f t="shared" si="4"/>
        <v>718382.33022681542</v>
      </c>
      <c r="CG10" s="27">
        <f t="shared" si="4"/>
        <v>723310.22214076982</v>
      </c>
      <c r="CH10" s="27">
        <f t="shared" si="4"/>
        <v>725984.83284432243</v>
      </c>
      <c r="CI10" s="27">
        <f t="shared" si="4"/>
        <v>728637.75111936766</v>
      </c>
      <c r="CJ10" s="27">
        <f t="shared" si="4"/>
        <v>725028.42516357114</v>
      </c>
      <c r="CK10" s="27">
        <f t="shared" si="4"/>
        <v>730502.62067691947</v>
      </c>
      <c r="CL10" s="27">
        <f t="shared" si="4"/>
        <v>734377.74994507723</v>
      </c>
      <c r="CM10" s="27">
        <f t="shared" si="4"/>
        <v>726891.79175063735</v>
      </c>
      <c r="CN10" s="27">
        <f t="shared" si="4"/>
        <v>725137.83547401486</v>
      </c>
      <c r="CO10" s="27">
        <f t="shared" si="4"/>
        <v>722482.65790354484</v>
      </c>
      <c r="CP10" s="26">
        <f t="shared" si="4"/>
        <v>728543.73408578977</v>
      </c>
      <c r="CQ10" s="24">
        <f t="shared" si="4"/>
        <v>732609.86471293867</v>
      </c>
      <c r="CR10" s="54">
        <f t="shared" si="4"/>
        <v>727084.99794244976</v>
      </c>
      <c r="CS10" s="26">
        <f t="shared" si="4"/>
        <v>716623.98230872361</v>
      </c>
      <c r="CT10" s="24">
        <f t="shared" si="4"/>
        <v>745031.45500539499</v>
      </c>
      <c r="CU10" s="54">
        <f t="shared" si="4"/>
        <v>752262.59007828962</v>
      </c>
      <c r="CV10" s="104">
        <f t="shared" si="4"/>
        <v>757959.21506850026</v>
      </c>
      <c r="CW10" s="25">
        <f t="shared" ref="CW10:DG10" si="5">SUM(CW11,CW17,CW22,CW25)</f>
        <v>768141.40630594443</v>
      </c>
      <c r="CX10" s="26">
        <f t="shared" si="5"/>
        <v>772789.50420167844</v>
      </c>
      <c r="CY10" s="24">
        <f t="shared" si="5"/>
        <v>771682.76021775254</v>
      </c>
      <c r="CZ10" s="54">
        <f t="shared" si="5"/>
        <v>773187.02002365864</v>
      </c>
      <c r="DA10" s="24">
        <f t="shared" si="5"/>
        <v>776284.47643297736</v>
      </c>
      <c r="DB10" s="151">
        <f t="shared" si="5"/>
        <v>785986.97741710837</v>
      </c>
      <c r="DC10" s="151">
        <v>787839.05554613494</v>
      </c>
      <c r="DD10" s="151">
        <v>793066.93058484828</v>
      </c>
      <c r="DE10" s="151">
        <f t="shared" si="5"/>
        <v>801842.66804968717</v>
      </c>
      <c r="DF10" s="151">
        <f>SUM(DF11,DF17,DF22,DF25)</f>
        <v>799008.1634480427</v>
      </c>
      <c r="DG10" s="151">
        <f t="shared" si="5"/>
        <v>799856.44011730351</v>
      </c>
      <c r="DH10" s="151">
        <f>SUM(DH11,DH17,DH22,DH25)</f>
        <v>801960.45688146132</v>
      </c>
      <c r="DI10" s="151">
        <f>SUM(DI11,DI17,DI22,DI25)</f>
        <v>800178.99896539794</v>
      </c>
      <c r="DJ10" s="151">
        <f>SUM(DJ11,DJ17,DJ22,DJ25)</f>
        <v>802298.82728609501</v>
      </c>
      <c r="DK10" s="151">
        <f>SUM(DK11,DK17,DK22,DK25)</f>
        <v>802999.36030896555</v>
      </c>
      <c r="DL10" s="151">
        <f>SUM(DL11,DL17,DL22,DL25)</f>
        <v>808312.1915269579</v>
      </c>
      <c r="DM10" s="27">
        <v>813791.5122919014</v>
      </c>
      <c r="DN10" s="26">
        <f t="shared" ref="DN10:DY10" si="6">SUM(DN11,DN17,DN22,DN25)</f>
        <v>837270.3049408386</v>
      </c>
      <c r="DO10" s="24">
        <f t="shared" si="6"/>
        <v>837013.54843704402</v>
      </c>
      <c r="DP10" s="24">
        <f t="shared" si="6"/>
        <v>840730.80173515156</v>
      </c>
      <c r="DQ10" s="35">
        <f t="shared" si="6"/>
        <v>866024.03227896744</v>
      </c>
      <c r="DR10" s="8">
        <f t="shared" si="6"/>
        <v>906417.27492028836</v>
      </c>
      <c r="DS10" s="24">
        <f t="shared" si="6"/>
        <v>914245.69564250088</v>
      </c>
      <c r="DT10" s="7">
        <f t="shared" si="6"/>
        <v>927301.92318572814</v>
      </c>
      <c r="DU10" s="7">
        <f t="shared" si="6"/>
        <v>930917.87106129446</v>
      </c>
      <c r="DV10" s="8">
        <f t="shared" si="6"/>
        <v>925941.49315570085</v>
      </c>
      <c r="DW10" s="8">
        <f t="shared" si="6"/>
        <v>935694.07108135696</v>
      </c>
      <c r="DX10" s="8">
        <f t="shared" si="6"/>
        <v>939280.37144783116</v>
      </c>
      <c r="DY10" s="168">
        <f t="shared" si="6"/>
        <v>946831.8396821178</v>
      </c>
      <c r="DZ10" s="7">
        <f t="shared" ref="DZ10:EV10" si="7">SUM(DZ11,DZ17,DZ22,DZ25)</f>
        <v>956940.12303349725</v>
      </c>
      <c r="EA10" s="7">
        <f t="shared" si="7"/>
        <v>958010.72697070159</v>
      </c>
      <c r="EB10" s="7">
        <f t="shared" si="7"/>
        <v>963462.61962521088</v>
      </c>
      <c r="EC10" s="7">
        <f t="shared" si="7"/>
        <v>963027.70724647411</v>
      </c>
      <c r="ED10" s="7">
        <f t="shared" si="7"/>
        <v>966850.92694284918</v>
      </c>
      <c r="EE10" s="7">
        <f t="shared" si="7"/>
        <v>977682.75593176286</v>
      </c>
      <c r="EF10" s="7">
        <f t="shared" si="7"/>
        <v>988972.80738844571</v>
      </c>
      <c r="EG10" s="7">
        <f t="shared" si="7"/>
        <v>1002107.7648534109</v>
      </c>
      <c r="EH10" s="7">
        <f t="shared" si="7"/>
        <v>1007398.966754872</v>
      </c>
      <c r="EI10" s="7">
        <f t="shared" si="7"/>
        <v>1021451.6568861685</v>
      </c>
      <c r="EJ10" s="7">
        <f t="shared" si="7"/>
        <v>1032238.4992251723</v>
      </c>
      <c r="EK10" s="8">
        <f t="shared" si="7"/>
        <v>1045131.6238564268</v>
      </c>
      <c r="EL10" s="7">
        <f t="shared" si="7"/>
        <v>1050881.0780592512</v>
      </c>
      <c r="EM10" s="7">
        <f t="shared" si="7"/>
        <v>1054257.6035513533</v>
      </c>
      <c r="EN10" s="7">
        <f t="shared" si="7"/>
        <v>1055869.9611235154</v>
      </c>
      <c r="EO10" s="7">
        <f t="shared" si="7"/>
        <v>1059963.156453121</v>
      </c>
      <c r="EP10" s="8">
        <f t="shared" si="7"/>
        <v>1070775.6859229656</v>
      </c>
      <c r="EQ10" s="7">
        <f t="shared" si="7"/>
        <v>1078279.6027222781</v>
      </c>
      <c r="ER10" s="7">
        <f t="shared" si="7"/>
        <v>1072954.7827779579</v>
      </c>
      <c r="ES10" s="7">
        <f t="shared" si="7"/>
        <v>1103617.2966680767</v>
      </c>
      <c r="ET10" s="7">
        <f t="shared" si="7"/>
        <v>1117343.8521147638</v>
      </c>
      <c r="EU10" s="7">
        <f t="shared" si="7"/>
        <v>1277930.5914830524</v>
      </c>
      <c r="EV10" s="7">
        <f t="shared" si="7"/>
        <v>1282261.9985676231</v>
      </c>
      <c r="EW10" s="7">
        <f t="shared" ref="EW10:FG10" si="8">SUM(EW11,EW17,EW22,EW25)</f>
        <v>1288596.4810805165</v>
      </c>
      <c r="EX10" s="7">
        <f t="shared" si="8"/>
        <v>1298373.8022205106</v>
      </c>
      <c r="EY10" s="7">
        <f t="shared" si="8"/>
        <v>1328532.0977510125</v>
      </c>
      <c r="EZ10" s="7">
        <f t="shared" si="8"/>
        <v>1325439.4188959845</v>
      </c>
      <c r="FA10" s="7">
        <f t="shared" si="8"/>
        <v>1321117.1327021099</v>
      </c>
      <c r="FB10" s="7">
        <f t="shared" ref="FB10:FF10" si="9">SUM(FB11,FB17,FB22,FB25)</f>
        <v>1309715.904275239</v>
      </c>
      <c r="FC10" s="7">
        <f t="shared" si="9"/>
        <v>1318987.2613324048</v>
      </c>
      <c r="FD10" s="7">
        <f t="shared" si="9"/>
        <v>1309914.8351100159</v>
      </c>
      <c r="FE10" s="7">
        <f t="shared" si="9"/>
        <v>1313818.2519613379</v>
      </c>
      <c r="FF10" s="7">
        <f t="shared" si="9"/>
        <v>1306353.8196717524</v>
      </c>
      <c r="FG10" s="7">
        <f t="shared" si="8"/>
        <v>1303205.6983730772</v>
      </c>
    </row>
    <row r="11" spans="1:163" ht="15.75" x14ac:dyDescent="0.25">
      <c r="A11" s="52" t="s">
        <v>105</v>
      </c>
      <c r="B11" s="26">
        <f t="shared" ref="B11:AK11" si="10">SUM(B12,B15,B16)</f>
        <v>242962.80000000002</v>
      </c>
      <c r="C11" s="26">
        <f t="shared" si="10"/>
        <v>315486.2</v>
      </c>
      <c r="D11" s="26">
        <f t="shared" si="10"/>
        <v>357172.4</v>
      </c>
      <c r="E11" s="26">
        <f t="shared" si="10"/>
        <v>382358.89999999997</v>
      </c>
      <c r="F11" s="26">
        <f t="shared" si="10"/>
        <v>341029.5</v>
      </c>
      <c r="G11" s="27">
        <f t="shared" si="10"/>
        <v>374358.31</v>
      </c>
      <c r="H11" s="24">
        <f t="shared" si="10"/>
        <v>448716.60000000009</v>
      </c>
      <c r="I11" s="24">
        <f t="shared" si="10"/>
        <v>177792.40000000002</v>
      </c>
      <c r="J11" s="24">
        <f t="shared" si="10"/>
        <v>199005.27071539208</v>
      </c>
      <c r="K11" s="8">
        <f t="shared" si="10"/>
        <v>211479.74236626233</v>
      </c>
      <c r="L11" s="8">
        <f t="shared" si="10"/>
        <v>250764.09576753748</v>
      </c>
      <c r="M11" s="2">
        <f t="shared" si="10"/>
        <v>255427.28725159744</v>
      </c>
      <c r="N11" s="8">
        <f t="shared" si="10"/>
        <v>295739.48431635107</v>
      </c>
      <c r="O11" s="8">
        <f t="shared" si="10"/>
        <v>326194.67840420263</v>
      </c>
      <c r="P11" s="8">
        <f t="shared" si="10"/>
        <v>333008.30511256278</v>
      </c>
      <c r="Q11" s="8">
        <f>SUM(Q12,Q15,Q16)</f>
        <v>360080.49220826116</v>
      </c>
      <c r="R11" s="8">
        <f>SUM(R12,R15,R16)</f>
        <v>390319.69305136736</v>
      </c>
      <c r="S11" s="8">
        <f>SUM(S12,S15,S16)</f>
        <v>456996.32614781626</v>
      </c>
      <c r="T11" s="8">
        <f t="shared" ref="T11" si="11">SUM(T12,T15,T16)</f>
        <v>505509.76773689635</v>
      </c>
      <c r="U11" s="8">
        <f t="shared" ref="U11" si="12">SUM(U12,U15,U16)</f>
        <v>530949.9907571061</v>
      </c>
      <c r="V11" s="2">
        <f t="shared" si="10"/>
        <v>175654.66657262848</v>
      </c>
      <c r="W11" s="2">
        <f t="shared" si="10"/>
        <v>176789.40585322419</v>
      </c>
      <c r="X11" s="2">
        <f t="shared" si="10"/>
        <v>179587.98526530311</v>
      </c>
      <c r="Y11" s="2">
        <f t="shared" si="10"/>
        <v>181754.31886016522</v>
      </c>
      <c r="Z11" s="2">
        <f t="shared" si="10"/>
        <v>182905.02840816168</v>
      </c>
      <c r="AA11" s="2">
        <f t="shared" si="10"/>
        <v>187395.02508136808</v>
      </c>
      <c r="AB11" s="2">
        <f t="shared" si="10"/>
        <v>194720.93413128908</v>
      </c>
      <c r="AC11" s="2">
        <f t="shared" si="10"/>
        <v>197853.75136785654</v>
      </c>
      <c r="AD11" s="2">
        <f t="shared" si="10"/>
        <v>194215.43165845756</v>
      </c>
      <c r="AE11" s="2">
        <f t="shared" si="10"/>
        <v>199164.34342856577</v>
      </c>
      <c r="AF11" s="2">
        <f t="shared" si="10"/>
        <v>203512.77821383218</v>
      </c>
      <c r="AG11" s="2">
        <f t="shared" si="10"/>
        <v>208353.72016605089</v>
      </c>
      <c r="AH11" s="2">
        <f t="shared" si="10"/>
        <v>209093.70487442741</v>
      </c>
      <c r="AI11" s="2">
        <f t="shared" si="10"/>
        <v>214938.51043156968</v>
      </c>
      <c r="AJ11" s="2">
        <f t="shared" si="10"/>
        <v>213801.5185421888</v>
      </c>
      <c r="AK11" s="2">
        <f t="shared" si="10"/>
        <v>219459.24105057758</v>
      </c>
      <c r="AL11" s="2">
        <f t="shared" ref="AL11:BP11" si="13">SUM(AL12,AL15,AL16)</f>
        <v>210889.88696773356</v>
      </c>
      <c r="AM11" s="2">
        <f t="shared" si="13"/>
        <v>221169.45868416069</v>
      </c>
      <c r="AN11" s="2">
        <f t="shared" si="13"/>
        <v>224032.48983621996</v>
      </c>
      <c r="AO11" s="2">
        <f t="shared" si="13"/>
        <v>228441.81071063172</v>
      </c>
      <c r="AP11" s="2">
        <f t="shared" si="13"/>
        <v>238446.57283923819</v>
      </c>
      <c r="AQ11" s="2">
        <f t="shared" si="13"/>
        <v>242190.54673726493</v>
      </c>
      <c r="AR11" s="2">
        <f t="shared" si="13"/>
        <v>243912.12627299695</v>
      </c>
      <c r="AS11" s="2">
        <f t="shared" si="13"/>
        <v>250764.09576753748</v>
      </c>
      <c r="AT11" s="2">
        <f t="shared" si="13"/>
        <v>257120.72705642253</v>
      </c>
      <c r="AU11" s="2">
        <f t="shared" si="13"/>
        <v>267084.10777031624</v>
      </c>
      <c r="AV11" s="2">
        <f t="shared" si="13"/>
        <v>256331.00394754618</v>
      </c>
      <c r="AW11" s="2">
        <f t="shared" si="13"/>
        <v>255252.92245008421</v>
      </c>
      <c r="AX11" s="2">
        <f t="shared" si="13"/>
        <v>251997.95567517172</v>
      </c>
      <c r="AY11" s="2">
        <f t="shared" si="13"/>
        <v>253812.19790965237</v>
      </c>
      <c r="AZ11" s="2">
        <f t="shared" si="13"/>
        <v>255214.2260470425</v>
      </c>
      <c r="BA11" s="2">
        <f t="shared" si="13"/>
        <v>253858.15546211912</v>
      </c>
      <c r="BB11" s="2">
        <f t="shared" si="13"/>
        <v>254225.27107797511</v>
      </c>
      <c r="BC11" s="2">
        <f t="shared" si="13"/>
        <v>256192.12058577739</v>
      </c>
      <c r="BD11" s="2">
        <f t="shared" si="13"/>
        <v>253382.11772292902</v>
      </c>
      <c r="BE11" s="2">
        <f t="shared" si="13"/>
        <v>255427.28725159744</v>
      </c>
      <c r="BF11" s="2">
        <f t="shared" si="13"/>
        <v>267385.27238205448</v>
      </c>
      <c r="BG11" s="2">
        <f t="shared" si="13"/>
        <v>282959.63770220964</v>
      </c>
      <c r="BH11" s="2">
        <f t="shared" si="13"/>
        <v>283819.31141090801</v>
      </c>
      <c r="BI11" s="2">
        <f t="shared" si="13"/>
        <v>285203.28967497544</v>
      </c>
      <c r="BJ11" s="2">
        <f t="shared" si="13"/>
        <v>288632.7587765794</v>
      </c>
      <c r="BK11" s="2">
        <f t="shared" si="13"/>
        <v>289045.24175156828</v>
      </c>
      <c r="BL11" s="2">
        <f t="shared" si="13"/>
        <v>288716.8284123374</v>
      </c>
      <c r="BM11" s="2">
        <f t="shared" si="13"/>
        <v>297501.62657534867</v>
      </c>
      <c r="BN11" s="2">
        <f t="shared" si="13"/>
        <v>294164.27811779774</v>
      </c>
      <c r="BO11" s="2">
        <f t="shared" si="13"/>
        <v>293962.55949001951</v>
      </c>
      <c r="BP11" s="2">
        <f t="shared" si="13"/>
        <v>294125.95324783726</v>
      </c>
      <c r="BQ11" s="2">
        <f t="shared" ref="BQ11:CV11" si="14">SUM(BQ12,BQ15,BQ16)</f>
        <v>295739.48431635107</v>
      </c>
      <c r="BR11" s="2">
        <f t="shared" si="14"/>
        <v>290395.54744886252</v>
      </c>
      <c r="BS11" s="2">
        <f t="shared" si="14"/>
        <v>293942.5621254968</v>
      </c>
      <c r="BT11" s="2">
        <f t="shared" si="14"/>
        <v>286758.44732513343</v>
      </c>
      <c r="BU11" s="2">
        <f t="shared" si="14"/>
        <v>289623.23634697474</v>
      </c>
      <c r="BV11" s="2">
        <f t="shared" si="14"/>
        <v>297429.58204076742</v>
      </c>
      <c r="BW11" s="2">
        <f t="shared" si="14"/>
        <v>306092.84805258719</v>
      </c>
      <c r="BX11" s="2">
        <f t="shared" si="14"/>
        <v>303233.61345143087</v>
      </c>
      <c r="BY11" s="2">
        <f t="shared" si="14"/>
        <v>305426.4661655589</v>
      </c>
      <c r="BZ11" s="2">
        <f t="shared" si="14"/>
        <v>300793.54195125523</v>
      </c>
      <c r="CA11" s="2">
        <f t="shared" si="14"/>
        <v>301646.49727938592</v>
      </c>
      <c r="CB11" s="2">
        <f t="shared" si="14"/>
        <v>300754.74951791659</v>
      </c>
      <c r="CC11" s="2">
        <f t="shared" si="14"/>
        <v>326194.67840420263</v>
      </c>
      <c r="CD11" s="2">
        <f t="shared" si="14"/>
        <v>323621.93874130282</v>
      </c>
      <c r="CE11" s="2">
        <f t="shared" si="14"/>
        <v>328346.2200290141</v>
      </c>
      <c r="CF11" s="2">
        <f t="shared" si="14"/>
        <v>329439.57340092905</v>
      </c>
      <c r="CG11" s="2">
        <f t="shared" si="14"/>
        <v>330570.92300467193</v>
      </c>
      <c r="CH11" s="2">
        <f t="shared" si="14"/>
        <v>331367.61644417368</v>
      </c>
      <c r="CI11" s="2">
        <f t="shared" si="14"/>
        <v>333550.28715950419</v>
      </c>
      <c r="CJ11" s="2">
        <f t="shared" si="14"/>
        <v>332670.88469738601</v>
      </c>
      <c r="CK11" s="2">
        <f t="shared" si="14"/>
        <v>334214.24888588447</v>
      </c>
      <c r="CL11" s="2">
        <f t="shared" si="14"/>
        <v>336900.41455561703</v>
      </c>
      <c r="CM11" s="2">
        <f t="shared" si="14"/>
        <v>333524.32010447182</v>
      </c>
      <c r="CN11" s="2">
        <f t="shared" si="14"/>
        <v>333368.12033541885</v>
      </c>
      <c r="CO11" s="2">
        <f t="shared" si="14"/>
        <v>333008.30511256278</v>
      </c>
      <c r="CP11" s="7">
        <f t="shared" si="14"/>
        <v>337033.29423288582</v>
      </c>
      <c r="CQ11" s="8">
        <f t="shared" si="14"/>
        <v>336364.36671190779</v>
      </c>
      <c r="CR11" s="46">
        <f t="shared" si="14"/>
        <v>330436.06281382468</v>
      </c>
      <c r="CS11" s="7">
        <f t="shared" si="14"/>
        <v>332561.47057526582</v>
      </c>
      <c r="CT11" s="8">
        <f t="shared" si="14"/>
        <v>343147.24318799272</v>
      </c>
      <c r="CU11" s="46">
        <f t="shared" si="14"/>
        <v>344761.45214832475</v>
      </c>
      <c r="CV11" s="102">
        <f t="shared" si="14"/>
        <v>347570.89898560615</v>
      </c>
      <c r="CW11" s="9">
        <f t="shared" ref="CW11:DG11" si="15">SUM(CW12,CW15,CW16)</f>
        <v>352848.1461515202</v>
      </c>
      <c r="CX11" s="7">
        <f t="shared" si="15"/>
        <v>354012.44178707944</v>
      </c>
      <c r="CY11" s="8">
        <f t="shared" si="15"/>
        <v>355583.53304841352</v>
      </c>
      <c r="CZ11" s="46">
        <f t="shared" si="15"/>
        <v>359479.61454138259</v>
      </c>
      <c r="DA11" s="8">
        <f t="shared" si="15"/>
        <v>360080.49220826116</v>
      </c>
      <c r="DB11" s="145">
        <f t="shared" si="15"/>
        <v>365321.41888114478</v>
      </c>
      <c r="DC11" s="145">
        <v>363806.54404723516</v>
      </c>
      <c r="DD11" s="145">
        <v>367580.73385389458</v>
      </c>
      <c r="DE11" s="145">
        <f t="shared" si="15"/>
        <v>374507.31760011206</v>
      </c>
      <c r="DF11" s="145">
        <f>SUM(DF12,DF15,DF16)</f>
        <v>376942.37678127451</v>
      </c>
      <c r="DG11" s="145">
        <f t="shared" si="15"/>
        <v>380633.24374052911</v>
      </c>
      <c r="DH11" s="145">
        <f>SUM(DH12,DH15,DH16)</f>
        <v>383882.20575743838</v>
      </c>
      <c r="DI11" s="151">
        <f>SUM(DI12,DI15,DI16)</f>
        <v>382815.72942450526</v>
      </c>
      <c r="DJ11" s="151">
        <f>SUM(DJ12,DJ15,DJ16)</f>
        <v>384279.42579146638</v>
      </c>
      <c r="DK11" s="151">
        <f>SUM(DK12,DK15,DK16)</f>
        <v>385241.2258918205</v>
      </c>
      <c r="DL11" s="151">
        <f>SUM(DL12,DL15,DL16)</f>
        <v>389161.42577640363</v>
      </c>
      <c r="DM11" s="2">
        <v>390319.69305136736</v>
      </c>
      <c r="DN11" s="7">
        <f t="shared" ref="DN11:DY11" si="16">SUM(DN12,DN15,DN16)</f>
        <v>411006.28629914066</v>
      </c>
      <c r="DO11" s="8">
        <f t="shared" si="16"/>
        <v>410782.82301363227</v>
      </c>
      <c r="DP11" s="8">
        <f t="shared" si="16"/>
        <v>413359.49971846817</v>
      </c>
      <c r="DQ11" s="8">
        <f t="shared" si="16"/>
        <v>437100.44652281899</v>
      </c>
      <c r="DR11" s="7">
        <f t="shared" si="16"/>
        <v>437106.20879696729</v>
      </c>
      <c r="DS11" s="8">
        <f t="shared" si="16"/>
        <v>439214.03652261983</v>
      </c>
      <c r="DT11" s="8">
        <f t="shared" si="16"/>
        <v>449925.86804101535</v>
      </c>
      <c r="DU11" s="8">
        <f t="shared" si="16"/>
        <v>452500.32900886022</v>
      </c>
      <c r="DV11" s="8">
        <f t="shared" si="16"/>
        <v>448802.84920641797</v>
      </c>
      <c r="DW11" s="8">
        <f t="shared" si="16"/>
        <v>453281.53390805318</v>
      </c>
      <c r="DX11" s="8">
        <f t="shared" si="16"/>
        <v>453359.56379768561</v>
      </c>
      <c r="DY11" s="7">
        <f t="shared" si="16"/>
        <v>456996.32614781626</v>
      </c>
      <c r="DZ11" s="7">
        <f t="shared" ref="DZ11:EV11" si="17">SUM(DZ12,DZ15,DZ16)</f>
        <v>461940.27156312577</v>
      </c>
      <c r="EA11" s="7">
        <f t="shared" si="17"/>
        <v>462358.57057576318</v>
      </c>
      <c r="EB11" s="7">
        <f t="shared" si="17"/>
        <v>464755.74153775163</v>
      </c>
      <c r="EC11" s="7">
        <f t="shared" si="17"/>
        <v>467709.37449592579</v>
      </c>
      <c r="ED11" s="7">
        <f t="shared" si="17"/>
        <v>468396.47490408318</v>
      </c>
      <c r="EE11" s="7">
        <f t="shared" si="17"/>
        <v>471776.29146034631</v>
      </c>
      <c r="EF11" s="7">
        <f t="shared" si="17"/>
        <v>475342.35062166641</v>
      </c>
      <c r="EG11" s="7">
        <f t="shared" si="17"/>
        <v>480705.49303219456</v>
      </c>
      <c r="EH11" s="7">
        <f t="shared" si="17"/>
        <v>484156.00423690991</v>
      </c>
      <c r="EI11" s="7">
        <f t="shared" si="17"/>
        <v>495624.11075653386</v>
      </c>
      <c r="EJ11" s="7">
        <f t="shared" si="17"/>
        <v>500274.04220938322</v>
      </c>
      <c r="EK11" s="8">
        <f t="shared" si="17"/>
        <v>505509.76773689635</v>
      </c>
      <c r="EL11" s="7">
        <f t="shared" si="17"/>
        <v>508907.23293998477</v>
      </c>
      <c r="EM11" s="7">
        <f t="shared" si="17"/>
        <v>507176.49183212616</v>
      </c>
      <c r="EN11" s="7">
        <f t="shared" si="17"/>
        <v>509343.19488955347</v>
      </c>
      <c r="EO11" s="7">
        <f t="shared" si="17"/>
        <v>512404.61454225017</v>
      </c>
      <c r="EP11" s="8">
        <f t="shared" si="17"/>
        <v>515547.63082568458</v>
      </c>
      <c r="EQ11" s="7">
        <f t="shared" si="17"/>
        <v>519936.1067928992</v>
      </c>
      <c r="ER11" s="7">
        <f t="shared" si="17"/>
        <v>518581.09969022108</v>
      </c>
      <c r="ES11" s="7">
        <f t="shared" si="17"/>
        <v>522178.91578784672</v>
      </c>
      <c r="ET11" s="7">
        <f t="shared" si="17"/>
        <v>523480.64275999478</v>
      </c>
      <c r="EU11" s="7">
        <f t="shared" si="17"/>
        <v>529401.39288478764</v>
      </c>
      <c r="EV11" s="7">
        <f t="shared" si="17"/>
        <v>529286.61845718778</v>
      </c>
      <c r="EW11" s="7">
        <f t="shared" ref="EW11:FG11" si="18">SUM(EW12,EW15,EW16)</f>
        <v>530949.9907571061</v>
      </c>
      <c r="EX11" s="7">
        <f t="shared" si="18"/>
        <v>534338.15747638256</v>
      </c>
      <c r="EY11" s="7">
        <f t="shared" si="18"/>
        <v>544220.12772265775</v>
      </c>
      <c r="EZ11" s="7">
        <f t="shared" si="18"/>
        <v>543106.43845416815</v>
      </c>
      <c r="FA11" s="7">
        <f t="shared" si="18"/>
        <v>540219.68159790011</v>
      </c>
      <c r="FB11" s="7">
        <f t="shared" ref="FB11:FF11" si="19">SUM(FB12,FB15,FB16)</f>
        <v>532676.77967463387</v>
      </c>
      <c r="FC11" s="7">
        <f t="shared" si="19"/>
        <v>534763.83066170104</v>
      </c>
      <c r="FD11" s="7">
        <f t="shared" si="19"/>
        <v>532035.39664886915</v>
      </c>
      <c r="FE11" s="7">
        <f t="shared" si="19"/>
        <v>533363.0929049307</v>
      </c>
      <c r="FF11" s="7">
        <f t="shared" si="19"/>
        <v>529874.22192118654</v>
      </c>
      <c r="FG11" s="7">
        <f t="shared" si="18"/>
        <v>527562.34912463964</v>
      </c>
    </row>
    <row r="12" spans="1:163" ht="15.75" x14ac:dyDescent="0.25">
      <c r="A12" s="52" t="s">
        <v>3</v>
      </c>
      <c r="B12" s="24">
        <f t="shared" ref="B12:K12" si="20">SUM(B13:B14)</f>
        <v>176253.1</v>
      </c>
      <c r="C12" s="24">
        <f t="shared" si="20"/>
        <v>224831.1</v>
      </c>
      <c r="D12" s="24">
        <f t="shared" si="20"/>
        <v>248111.2</v>
      </c>
      <c r="E12" s="24">
        <v>254531.6</v>
      </c>
      <c r="F12" s="25">
        <f t="shared" si="20"/>
        <v>211815.30000000002</v>
      </c>
      <c r="G12" s="25">
        <f t="shared" si="20"/>
        <v>232360.61</v>
      </c>
      <c r="H12" s="24">
        <f t="shared" si="20"/>
        <v>281799.60000000003</v>
      </c>
      <c r="I12" s="24">
        <f t="shared" si="20"/>
        <v>118031.6</v>
      </c>
      <c r="J12" s="24">
        <f t="shared" si="20"/>
        <v>148124.24066339535</v>
      </c>
      <c r="K12" s="8">
        <f t="shared" si="20"/>
        <v>171686.39490038529</v>
      </c>
      <c r="L12" s="8">
        <f>SUM(L13:L14)</f>
        <v>206819.15774284929</v>
      </c>
      <c r="M12" s="2">
        <f>SUM(M13:M14)</f>
        <v>211420.07194588083</v>
      </c>
      <c r="N12" s="8">
        <f>SUM(N13:N14)</f>
        <v>254287.92470534093</v>
      </c>
      <c r="O12" s="8">
        <f>SUM(O13:O14)</f>
        <v>267288.29501713673</v>
      </c>
      <c r="P12" s="8">
        <f t="shared" ref="P12:AT12" si="21">SUM(P13:P14)</f>
        <v>275051.46139739564</v>
      </c>
      <c r="Q12" s="8">
        <f t="shared" si="21"/>
        <v>296721.20898966125</v>
      </c>
      <c r="R12" s="8">
        <f t="shared" si="21"/>
        <v>328227.33878315857</v>
      </c>
      <c r="S12" s="8">
        <f t="shared" si="21"/>
        <v>339750.49180398008</v>
      </c>
      <c r="T12" s="8">
        <f t="shared" si="21"/>
        <v>377360.18185028899</v>
      </c>
      <c r="U12" s="8">
        <f t="shared" si="21"/>
        <v>399238.62078453274</v>
      </c>
      <c r="V12" s="2">
        <f t="shared" si="21"/>
        <v>137698.34645135715</v>
      </c>
      <c r="W12" s="2">
        <f t="shared" si="21"/>
        <v>138395.35092458184</v>
      </c>
      <c r="X12" s="2">
        <f t="shared" si="21"/>
        <v>140740.04198151449</v>
      </c>
      <c r="Y12" s="2">
        <f t="shared" si="21"/>
        <v>142429.24367144768</v>
      </c>
      <c r="Z12" s="2">
        <f t="shared" si="21"/>
        <v>143531.22032713017</v>
      </c>
      <c r="AA12" s="2">
        <f t="shared" si="21"/>
        <v>147913.93342080183</v>
      </c>
      <c r="AB12" s="2">
        <f t="shared" si="21"/>
        <v>155181.00981197204</v>
      </c>
      <c r="AC12" s="2">
        <f t="shared" si="21"/>
        <v>157797.64030448874</v>
      </c>
      <c r="AD12" s="2">
        <f t="shared" si="21"/>
        <v>155279.63104901902</v>
      </c>
      <c r="AE12" s="2">
        <f t="shared" si="21"/>
        <v>159255.45571442417</v>
      </c>
      <c r="AF12" s="2">
        <f t="shared" si="21"/>
        <v>162649.28340722775</v>
      </c>
      <c r="AG12" s="2">
        <f t="shared" si="21"/>
        <v>166924.02465601754</v>
      </c>
      <c r="AH12" s="2">
        <f t="shared" si="21"/>
        <v>168523.71888505717</v>
      </c>
      <c r="AI12" s="2">
        <f t="shared" si="21"/>
        <v>173343.7850275425</v>
      </c>
      <c r="AJ12" s="2">
        <f t="shared" si="21"/>
        <v>172192.38346062688</v>
      </c>
      <c r="AK12" s="2">
        <f t="shared" si="21"/>
        <v>178817.75726093011</v>
      </c>
      <c r="AL12" s="2">
        <f t="shared" ref="AL12:AS12" si="22">SUM(AL13:AL14)</f>
        <v>170017.52403588209</v>
      </c>
      <c r="AM12" s="2">
        <f t="shared" si="22"/>
        <v>180557.53834065472</v>
      </c>
      <c r="AN12" s="2">
        <f t="shared" si="22"/>
        <v>182304.0740837724</v>
      </c>
      <c r="AO12" s="2">
        <f t="shared" si="22"/>
        <v>186255.86301571422</v>
      </c>
      <c r="AP12" s="2">
        <f t="shared" si="22"/>
        <v>196114.75154844971</v>
      </c>
      <c r="AQ12" s="2">
        <f t="shared" si="22"/>
        <v>199393.63547501556</v>
      </c>
      <c r="AR12" s="2">
        <f t="shared" si="22"/>
        <v>200993.53699394432</v>
      </c>
      <c r="AS12" s="2">
        <f t="shared" si="22"/>
        <v>206819.15774284929</v>
      </c>
      <c r="AT12" s="2">
        <f t="shared" si="21"/>
        <v>212204.96253888975</v>
      </c>
      <c r="AU12" s="2">
        <f t="shared" ref="AU12:CS12" si="23">SUM(AU13:AU14)</f>
        <v>220437.03962023731</v>
      </c>
      <c r="AV12" s="2">
        <f t="shared" si="23"/>
        <v>211958.6137222221</v>
      </c>
      <c r="AW12" s="2">
        <f t="shared" si="23"/>
        <v>211309.8925706741</v>
      </c>
      <c r="AX12" s="2">
        <f t="shared" si="23"/>
        <v>208670.97602579181</v>
      </c>
      <c r="AY12" s="2">
        <f t="shared" si="23"/>
        <v>210301.67526008337</v>
      </c>
      <c r="AZ12" s="2">
        <f t="shared" si="23"/>
        <v>211552.19864332784</v>
      </c>
      <c r="BA12" s="2">
        <f t="shared" si="23"/>
        <v>210196.12805840446</v>
      </c>
      <c r="BB12" s="2">
        <f t="shared" si="23"/>
        <v>210731.85339752361</v>
      </c>
      <c r="BC12" s="2">
        <f t="shared" si="23"/>
        <v>212185.10861437232</v>
      </c>
      <c r="BD12" s="2">
        <f t="shared" si="23"/>
        <v>209606.09991961814</v>
      </c>
      <c r="BE12" s="2">
        <f t="shared" si="23"/>
        <v>211420.07194588083</v>
      </c>
      <c r="BF12" s="2">
        <f t="shared" si="23"/>
        <v>223378.05707633786</v>
      </c>
      <c r="BG12" s="2">
        <f t="shared" si="23"/>
        <v>238806.21466101793</v>
      </c>
      <c r="BH12" s="2">
        <f t="shared" si="23"/>
        <v>239707.58798843785</v>
      </c>
      <c r="BI12" s="2">
        <f t="shared" si="23"/>
        <v>241892.03512736928</v>
      </c>
      <c r="BJ12" s="2">
        <f t="shared" si="23"/>
        <v>244490.46490280743</v>
      </c>
      <c r="BK12" s="2">
        <f t="shared" si="23"/>
        <v>244986.35581872083</v>
      </c>
      <c r="BL12" s="2">
        <f t="shared" si="23"/>
        <v>244680.33417688715</v>
      </c>
      <c r="BM12" s="2">
        <f t="shared" si="23"/>
        <v>253890.20146224168</v>
      </c>
      <c r="BN12" s="2">
        <f t="shared" si="23"/>
        <v>251216.68774303369</v>
      </c>
      <c r="BO12" s="2">
        <f t="shared" si="23"/>
        <v>251742.03034181034</v>
      </c>
      <c r="BP12" s="2">
        <f t="shared" si="23"/>
        <v>252425.45522224851</v>
      </c>
      <c r="BQ12" s="2">
        <f t="shared" si="23"/>
        <v>254287.92470534093</v>
      </c>
      <c r="BR12" s="2">
        <f t="shared" si="23"/>
        <v>249848.38722056741</v>
      </c>
      <c r="BS12" s="2">
        <f t="shared" si="23"/>
        <v>253680.92704471337</v>
      </c>
      <c r="BT12" s="2">
        <f t="shared" si="23"/>
        <v>247212.24070017549</v>
      </c>
      <c r="BU12" s="2">
        <f t="shared" si="23"/>
        <v>250173.36277177601</v>
      </c>
      <c r="BV12" s="2">
        <f t="shared" si="23"/>
        <v>257306.70898358175</v>
      </c>
      <c r="BW12" s="2">
        <f t="shared" si="23"/>
        <v>265850.65642308997</v>
      </c>
      <c r="BX12" s="2">
        <f t="shared" si="23"/>
        <v>263011.93582748383</v>
      </c>
      <c r="BY12" s="2">
        <f t="shared" si="23"/>
        <v>264940.18706361501</v>
      </c>
      <c r="BZ12" s="2">
        <f t="shared" si="23"/>
        <v>260275.22707428763</v>
      </c>
      <c r="CA12" s="2">
        <f t="shared" si="23"/>
        <v>261043.43182385672</v>
      </c>
      <c r="CB12" s="2">
        <f t="shared" si="23"/>
        <v>260459.18645029317</v>
      </c>
      <c r="CC12" s="2">
        <f t="shared" si="23"/>
        <v>267288.29501713673</v>
      </c>
      <c r="CD12" s="2">
        <f t="shared" si="23"/>
        <v>265387.44071469794</v>
      </c>
      <c r="CE12" s="2">
        <f t="shared" si="23"/>
        <v>269352.40607674659</v>
      </c>
      <c r="CF12" s="2">
        <f t="shared" si="23"/>
        <v>270249.237894252</v>
      </c>
      <c r="CG12" s="2">
        <f t="shared" si="23"/>
        <v>270734.22641866439</v>
      </c>
      <c r="CH12" s="2">
        <f t="shared" si="23"/>
        <v>271345.19562383066</v>
      </c>
      <c r="CI12" s="2">
        <f t="shared" si="23"/>
        <v>273763.98215497006</v>
      </c>
      <c r="CJ12" s="2">
        <f t="shared" si="23"/>
        <v>273432.44912033679</v>
      </c>
      <c r="CK12" s="2">
        <f t="shared" si="23"/>
        <v>274612.7782590643</v>
      </c>
      <c r="CL12" s="2">
        <f t="shared" si="23"/>
        <v>277150.24308681744</v>
      </c>
      <c r="CM12" s="2">
        <f t="shared" si="23"/>
        <v>274539.31180187163</v>
      </c>
      <c r="CN12" s="2">
        <f t="shared" si="23"/>
        <v>274859.65499320568</v>
      </c>
      <c r="CO12" s="2">
        <f t="shared" si="23"/>
        <v>275051.46139739564</v>
      </c>
      <c r="CP12" s="7">
        <f t="shared" si="23"/>
        <v>278539.09365464328</v>
      </c>
      <c r="CQ12" s="8">
        <f t="shared" si="23"/>
        <v>277584.35840203962</v>
      </c>
      <c r="CR12" s="46">
        <f>SUM(CR13:CR14)</f>
        <v>272719.45098880335</v>
      </c>
      <c r="CS12" s="7">
        <f t="shared" si="23"/>
        <v>275705.72527723922</v>
      </c>
      <c r="CT12" s="8">
        <f>SUM(CT13:CT14)</f>
        <v>283178.32220311684</v>
      </c>
      <c r="CU12" s="46">
        <f t="shared" ref="CU12:DT12" si="24">SUM(CU13:CU14)</f>
        <v>284323.72264824988</v>
      </c>
      <c r="CV12" s="102">
        <f t="shared" si="24"/>
        <v>286271.2042693402</v>
      </c>
      <c r="CW12" s="9">
        <f t="shared" si="24"/>
        <v>290759.74147832283</v>
      </c>
      <c r="CX12" s="7">
        <f t="shared" si="24"/>
        <v>291089.07102579233</v>
      </c>
      <c r="CY12" s="8">
        <f t="shared" si="24"/>
        <v>292974.52200491307</v>
      </c>
      <c r="CZ12" s="46">
        <f t="shared" si="24"/>
        <v>296437.30131358013</v>
      </c>
      <c r="DA12" s="8">
        <f t="shared" si="24"/>
        <v>296721.20898966125</v>
      </c>
      <c r="DB12" s="145">
        <f>SUM(DB13:DB14)</f>
        <v>300572.21350789687</v>
      </c>
      <c r="DC12" s="145">
        <v>298345.64541908016</v>
      </c>
      <c r="DD12" s="145">
        <v>302455.98753961787</v>
      </c>
      <c r="DE12" s="145">
        <f>SUM(DE13:DE14)</f>
        <v>309270.78097510483</v>
      </c>
      <c r="DF12" s="145">
        <f>SUM(DF13:DF14)</f>
        <v>312891.54394058185</v>
      </c>
      <c r="DG12" s="145">
        <v>316621.40592778864</v>
      </c>
      <c r="DH12" s="145">
        <f>SUM(DH13:DH14)</f>
        <v>320598.4080378178</v>
      </c>
      <c r="DI12" s="151">
        <f>SUM(DI13:DI14)</f>
        <v>320634.66354034597</v>
      </c>
      <c r="DJ12" s="151">
        <f>SUM(DJ13:DJ14)</f>
        <v>321980.865360133</v>
      </c>
      <c r="DK12" s="151">
        <f>SUM(DK13:DK14)</f>
        <v>323427.95298398915</v>
      </c>
      <c r="DL12" s="151">
        <f>SUM(DL13:DL14)</f>
        <v>327226.87848961912</v>
      </c>
      <c r="DM12" s="2">
        <v>328227.33878315857</v>
      </c>
      <c r="DN12" s="7">
        <f t="shared" si="24"/>
        <v>330851.86986880528</v>
      </c>
      <c r="DO12" s="8">
        <f t="shared" si="24"/>
        <v>329991.11920483102</v>
      </c>
      <c r="DP12" s="8">
        <f t="shared" si="24"/>
        <v>332065.12869806087</v>
      </c>
      <c r="DQ12" s="8">
        <f t="shared" si="24"/>
        <v>334052.593628173</v>
      </c>
      <c r="DR12" s="7">
        <f t="shared" si="24"/>
        <v>333776.89205394482</v>
      </c>
      <c r="DS12" s="8">
        <f t="shared" si="24"/>
        <v>336696.69367884559</v>
      </c>
      <c r="DT12" s="8">
        <f t="shared" si="24"/>
        <v>334328.46293701726</v>
      </c>
      <c r="DU12" s="8">
        <f>SUM(DU13:DU14)</f>
        <v>336081.55735410663</v>
      </c>
      <c r="DV12" s="8">
        <f>SUM(DV13:DV14)</f>
        <v>335231.46713647491</v>
      </c>
      <c r="DW12" s="8">
        <f>SUM(DW13:DW14)</f>
        <v>338076.88156476786</v>
      </c>
      <c r="DX12" s="8">
        <f>SUM(DX13:DX14)</f>
        <v>337256.85893372115</v>
      </c>
      <c r="DY12" s="7">
        <f>SUM(DY13:DY14)</f>
        <v>339750.49180398008</v>
      </c>
      <c r="DZ12" s="7">
        <f t="shared" ref="DZ12:EV12" si="25">SUM(DZ13:DZ14)</f>
        <v>343273.9960057711</v>
      </c>
      <c r="EA12" s="7">
        <f t="shared" si="25"/>
        <v>344504.39432954759</v>
      </c>
      <c r="EB12" s="7">
        <f t="shared" si="25"/>
        <v>346815.85963856051</v>
      </c>
      <c r="EC12" s="7">
        <f t="shared" si="25"/>
        <v>350337.36046821944</v>
      </c>
      <c r="ED12" s="7">
        <f t="shared" si="25"/>
        <v>351091.47441211826</v>
      </c>
      <c r="EE12" s="7">
        <f t="shared" si="25"/>
        <v>353384.42780810373</v>
      </c>
      <c r="EF12" s="7">
        <f t="shared" si="25"/>
        <v>355447.0482475005</v>
      </c>
      <c r="EG12" s="7">
        <f t="shared" si="25"/>
        <v>358907.77968795242</v>
      </c>
      <c r="EH12" s="7">
        <f t="shared" si="25"/>
        <v>360941.19588205521</v>
      </c>
      <c r="EI12" s="7">
        <f t="shared" si="25"/>
        <v>371130.78738313343</v>
      </c>
      <c r="EJ12" s="7">
        <f t="shared" si="25"/>
        <v>373737.49999748782</v>
      </c>
      <c r="EK12" s="8">
        <f t="shared" si="25"/>
        <v>377360.18185028899</v>
      </c>
      <c r="EL12" s="7">
        <f t="shared" si="25"/>
        <v>379373.73733402928</v>
      </c>
      <c r="EM12" s="7">
        <f t="shared" si="25"/>
        <v>377931.09744180582</v>
      </c>
      <c r="EN12" s="7">
        <f t="shared" si="25"/>
        <v>380781.26092990628</v>
      </c>
      <c r="EO12" s="7">
        <f t="shared" si="25"/>
        <v>383673.98560234573</v>
      </c>
      <c r="EP12" s="8">
        <f t="shared" si="25"/>
        <v>384956.83305255906</v>
      </c>
      <c r="EQ12" s="7">
        <f t="shared" si="25"/>
        <v>389097.32178270328</v>
      </c>
      <c r="ER12" s="7">
        <f t="shared" si="25"/>
        <v>388427.21964207152</v>
      </c>
      <c r="ES12" s="7">
        <f t="shared" si="25"/>
        <v>391818.20352920156</v>
      </c>
      <c r="ET12" s="7">
        <f t="shared" si="25"/>
        <v>393214.02384211408</v>
      </c>
      <c r="EU12" s="7">
        <f t="shared" si="25"/>
        <v>398588.68549551698</v>
      </c>
      <c r="EV12" s="7">
        <f t="shared" si="25"/>
        <v>398033.06656303041</v>
      </c>
      <c r="EW12" s="7">
        <f t="shared" ref="EW12:FG12" si="26">SUM(EW13:EW14)</f>
        <v>399238.62078453274</v>
      </c>
      <c r="EX12" s="7">
        <v>402045.02321389178</v>
      </c>
      <c r="EY12" s="7">
        <f t="shared" si="26"/>
        <v>411484.47157464229</v>
      </c>
      <c r="EZ12" s="7">
        <f t="shared" si="26"/>
        <v>411287.47386753862</v>
      </c>
      <c r="FA12" s="7">
        <f t="shared" si="26"/>
        <v>409508.84150455357</v>
      </c>
      <c r="FB12" s="7">
        <f t="shared" ref="FB12:FF12" si="27">SUM(FB13:FB14)</f>
        <v>406276.75566320278</v>
      </c>
      <c r="FC12" s="7">
        <f t="shared" si="27"/>
        <v>408088.73201020237</v>
      </c>
      <c r="FD12" s="7">
        <f t="shared" si="27"/>
        <v>406254.50533360447</v>
      </c>
      <c r="FE12" s="7">
        <f t="shared" si="27"/>
        <v>408141.45080988522</v>
      </c>
      <c r="FF12" s="7">
        <f t="shared" si="27"/>
        <v>408185.6178456046</v>
      </c>
      <c r="FG12" s="7">
        <f t="shared" si="26"/>
        <v>407781.09563553083</v>
      </c>
    </row>
    <row r="13" spans="1:163" ht="15.75" x14ac:dyDescent="0.25">
      <c r="A13" s="52" t="s">
        <v>4</v>
      </c>
      <c r="B13" s="8">
        <v>169161.9</v>
      </c>
      <c r="C13" s="8">
        <v>215041.7</v>
      </c>
      <c r="D13" s="8">
        <v>236296.7</v>
      </c>
      <c r="E13" s="8">
        <v>244097.2</v>
      </c>
      <c r="F13" s="8">
        <v>203463.1</v>
      </c>
      <c r="G13" s="9">
        <v>222830.37</v>
      </c>
      <c r="H13" s="8">
        <v>270066.40000000002</v>
      </c>
      <c r="I13" s="8">
        <v>105427.5</v>
      </c>
      <c r="J13" s="8">
        <v>148100.47625318187</v>
      </c>
      <c r="K13" s="8">
        <v>171660.19354156448</v>
      </c>
      <c r="L13" s="8">
        <v>206819.15774284929</v>
      </c>
      <c r="M13" s="2">
        <v>211420.07194588083</v>
      </c>
      <c r="N13" s="8">
        <v>254287.92470534093</v>
      </c>
      <c r="O13" s="8">
        <v>267288.29501713673</v>
      </c>
      <c r="P13" s="8">
        <v>275051.46139739564</v>
      </c>
      <c r="Q13" s="8">
        <v>296721.20898966125</v>
      </c>
      <c r="R13" s="8">
        <v>328227.33878315857</v>
      </c>
      <c r="S13" s="8">
        <v>339750.49180398008</v>
      </c>
      <c r="T13" s="8">
        <v>377360.18185028899</v>
      </c>
      <c r="U13" s="8">
        <v>399238.62078453274</v>
      </c>
      <c r="V13" s="2">
        <v>137674.4062990591</v>
      </c>
      <c r="W13" s="2">
        <v>138371.12641633081</v>
      </c>
      <c r="X13" s="2">
        <v>140715.52261243088</v>
      </c>
      <c r="Y13" s="2">
        <v>142404.41404133476</v>
      </c>
      <c r="Z13" s="2">
        <v>143506.36009928191</v>
      </c>
      <c r="AA13" s="2">
        <v>147889.00456786531</v>
      </c>
      <c r="AB13" s="2">
        <v>155156.04719829117</v>
      </c>
      <c r="AC13" s="2">
        <v>157772.34527471274</v>
      </c>
      <c r="AD13" s="2">
        <v>155255.00546207209</v>
      </c>
      <c r="AE13" s="2">
        <v>159230.20349691558</v>
      </c>
      <c r="AF13" s="2">
        <v>162623.42964533775</v>
      </c>
      <c r="AG13" s="2">
        <v>166897.82329719674</v>
      </c>
      <c r="AH13" s="40">
        <v>168497.20013273857</v>
      </c>
      <c r="AI13" s="2">
        <v>173316.59644973429</v>
      </c>
      <c r="AJ13" s="2">
        <v>172165.19488281867</v>
      </c>
      <c r="AK13" s="2">
        <v>178817.75726093011</v>
      </c>
      <c r="AL13" s="2">
        <v>169990.53701682226</v>
      </c>
      <c r="AM13" s="40">
        <v>180557.53834065472</v>
      </c>
      <c r="AN13" s="2">
        <v>182276.52183402539</v>
      </c>
      <c r="AO13" s="2">
        <v>186228.00866884421</v>
      </c>
      <c r="AP13" s="2">
        <v>196114.75154844971</v>
      </c>
      <c r="AQ13" s="2">
        <v>199393.63547501556</v>
      </c>
      <c r="AR13" s="2">
        <v>200993.53699394432</v>
      </c>
      <c r="AS13" s="2">
        <v>206819.15774284929</v>
      </c>
      <c r="AT13" s="2">
        <v>212204.96253888975</v>
      </c>
      <c r="AU13" s="2">
        <v>220437.03962023731</v>
      </c>
      <c r="AV13" s="2">
        <v>211958.6137222221</v>
      </c>
      <c r="AW13" s="2">
        <v>211309.8925706741</v>
      </c>
      <c r="AX13" s="2">
        <v>208670.97602579181</v>
      </c>
      <c r="AY13" s="2">
        <v>210301.67526008337</v>
      </c>
      <c r="AZ13" s="2">
        <v>211552.19864332784</v>
      </c>
      <c r="BA13" s="2">
        <v>210196.12805840446</v>
      </c>
      <c r="BB13" s="2">
        <v>210731.85339752361</v>
      </c>
      <c r="BC13" s="2">
        <v>212185.10861437232</v>
      </c>
      <c r="BD13" s="2">
        <v>209606.09991961814</v>
      </c>
      <c r="BE13" s="2">
        <v>211420.07194588083</v>
      </c>
      <c r="BF13" s="2">
        <v>223378.05707633786</v>
      </c>
      <c r="BG13" s="2">
        <v>238806.21466101793</v>
      </c>
      <c r="BH13" s="2">
        <v>239707.58798843785</v>
      </c>
      <c r="BI13" s="2">
        <v>241892.03512736928</v>
      </c>
      <c r="BJ13" s="2">
        <v>244490.46490280743</v>
      </c>
      <c r="BK13" s="2">
        <v>244986.35581872083</v>
      </c>
      <c r="BL13" s="2">
        <v>244680.33417688715</v>
      </c>
      <c r="BM13" s="2">
        <v>253890.20146224168</v>
      </c>
      <c r="BN13" s="2">
        <v>251216.68774303369</v>
      </c>
      <c r="BO13" s="2">
        <v>251742.03034181034</v>
      </c>
      <c r="BP13" s="2">
        <v>252425.45522224851</v>
      </c>
      <c r="BQ13" s="2">
        <v>254287.92470534093</v>
      </c>
      <c r="BR13" s="2">
        <v>249848.38722056741</v>
      </c>
      <c r="BS13" s="2">
        <v>253680.92704471337</v>
      </c>
      <c r="BT13" s="2">
        <v>247212.24070017549</v>
      </c>
      <c r="BU13" s="2">
        <v>250173.36277177601</v>
      </c>
      <c r="BV13" s="2">
        <v>257306.70898358175</v>
      </c>
      <c r="BW13" s="2">
        <f>265654.05642309+196.6</f>
        <v>265850.65642308997</v>
      </c>
      <c r="BX13" s="2">
        <v>263011.93582748383</v>
      </c>
      <c r="BY13" s="2">
        <v>264940.18706361501</v>
      </c>
      <c r="BZ13" s="2">
        <v>260275.22707428763</v>
      </c>
      <c r="CA13" s="2">
        <v>261043.43182385672</v>
      </c>
      <c r="CB13" s="2">
        <v>260459.18645029317</v>
      </c>
      <c r="CC13" s="2">
        <v>267288.29501713673</v>
      </c>
      <c r="CD13" s="2">
        <v>265387.44071469794</v>
      </c>
      <c r="CE13" s="2">
        <v>269352.40607674659</v>
      </c>
      <c r="CF13" s="2">
        <v>270249.237894252</v>
      </c>
      <c r="CG13" s="2">
        <v>270734.22641866439</v>
      </c>
      <c r="CH13" s="2">
        <v>271345.19562383066</v>
      </c>
      <c r="CI13" s="2">
        <v>273763.98215497006</v>
      </c>
      <c r="CJ13" s="2">
        <v>273432.44912033679</v>
      </c>
      <c r="CK13" s="2">
        <v>274612.7782590643</v>
      </c>
      <c r="CL13" s="2">
        <v>277150.24308681744</v>
      </c>
      <c r="CM13" s="2">
        <v>274539.31180187163</v>
      </c>
      <c r="CN13" s="2">
        <v>274859.65499320568</v>
      </c>
      <c r="CO13" s="2">
        <v>275051.46139739564</v>
      </c>
      <c r="CP13" s="7">
        <v>278539.09365464328</v>
      </c>
      <c r="CQ13" s="8">
        <v>277584.35840203962</v>
      </c>
      <c r="CR13" s="46">
        <v>272719.45098880335</v>
      </c>
      <c r="CS13" s="7">
        <v>275705.72527723922</v>
      </c>
      <c r="CT13" s="8">
        <v>283178.32220311684</v>
      </c>
      <c r="CU13" s="46">
        <v>284323.72264824988</v>
      </c>
      <c r="CV13" s="102">
        <v>286271.2042693402</v>
      </c>
      <c r="CW13" s="9">
        <v>290759.74147832283</v>
      </c>
      <c r="CX13" s="7">
        <v>291089.07102579233</v>
      </c>
      <c r="CY13" s="8">
        <v>292974.52200491307</v>
      </c>
      <c r="CZ13" s="46">
        <v>296437.30131358013</v>
      </c>
      <c r="DA13" s="8">
        <v>296721.20898966125</v>
      </c>
      <c r="DB13" s="145">
        <v>300572.21350789687</v>
      </c>
      <c r="DC13" s="145">
        <v>298345.64541908016</v>
      </c>
      <c r="DD13" s="145">
        <v>302455.98753961787</v>
      </c>
      <c r="DE13" s="145">
        <v>309270.78097510483</v>
      </c>
      <c r="DF13" s="145">
        <v>312891.54394058185</v>
      </c>
      <c r="DG13" s="145">
        <v>316621.40592778864</v>
      </c>
      <c r="DH13" s="145">
        <v>320598.4080378178</v>
      </c>
      <c r="DI13" s="151">
        <v>320634.66354034597</v>
      </c>
      <c r="DJ13" s="151">
        <v>321980.865360133</v>
      </c>
      <c r="DK13" s="151">
        <v>323427.95298398915</v>
      </c>
      <c r="DL13" s="151">
        <v>327226.87848961912</v>
      </c>
      <c r="DM13" s="2">
        <v>328227.33878315857</v>
      </c>
      <c r="DN13" s="7">
        <v>330851.86986880528</v>
      </c>
      <c r="DO13" s="8">
        <v>329991.11920483102</v>
      </c>
      <c r="DP13" s="8">
        <v>332065.12869806087</v>
      </c>
      <c r="DQ13" s="8">
        <v>334052.593628173</v>
      </c>
      <c r="DR13" s="7">
        <v>333776.89205394482</v>
      </c>
      <c r="DS13" s="8">
        <v>336696.69367884559</v>
      </c>
      <c r="DT13" s="8">
        <v>334328.46293701726</v>
      </c>
      <c r="DU13" s="8">
        <v>336081.55735410663</v>
      </c>
      <c r="DV13" s="8">
        <v>335231.46713647491</v>
      </c>
      <c r="DW13" s="8">
        <v>338076.88156476786</v>
      </c>
      <c r="DX13" s="8">
        <v>337256.85893372115</v>
      </c>
      <c r="DY13" s="7">
        <v>339750.49180398008</v>
      </c>
      <c r="DZ13" s="7">
        <v>343273.9960057711</v>
      </c>
      <c r="EA13" s="7">
        <v>344504.39432954759</v>
      </c>
      <c r="EB13" s="7">
        <v>346815.85963856051</v>
      </c>
      <c r="EC13" s="7">
        <v>350337.36046821944</v>
      </c>
      <c r="ED13" s="7">
        <v>351091.47441211826</v>
      </c>
      <c r="EE13" s="7">
        <v>353384.42780810373</v>
      </c>
      <c r="EF13" s="7">
        <v>355447.0482475005</v>
      </c>
      <c r="EG13" s="7">
        <v>358907.77968795242</v>
      </c>
      <c r="EH13" s="7">
        <v>360941.19588205521</v>
      </c>
      <c r="EI13" s="7">
        <v>371130.78738313343</v>
      </c>
      <c r="EJ13" s="7">
        <v>373737.49999748782</v>
      </c>
      <c r="EK13" s="8">
        <v>377360.18185028899</v>
      </c>
      <c r="EL13" s="7">
        <v>379373.73733402928</v>
      </c>
      <c r="EM13" s="7">
        <v>377931.09744180582</v>
      </c>
      <c r="EN13" s="7">
        <v>380781.26092990628</v>
      </c>
      <c r="EO13" s="7">
        <v>383673.98560234573</v>
      </c>
      <c r="EP13" s="8">
        <v>384956.83305255906</v>
      </c>
      <c r="EQ13" s="7">
        <v>389097.32178270328</v>
      </c>
      <c r="ER13" s="7">
        <v>388427.21964207152</v>
      </c>
      <c r="ES13" s="7">
        <v>391818.20352920156</v>
      </c>
      <c r="ET13" s="7">
        <v>393214.02384211408</v>
      </c>
      <c r="EU13" s="7">
        <v>398588.68549551698</v>
      </c>
      <c r="EV13" s="7">
        <v>398033.06656303041</v>
      </c>
      <c r="EW13" s="7">
        <v>399238.62078453274</v>
      </c>
      <c r="EX13" s="7">
        <v>402647.62049960607</v>
      </c>
      <c r="EY13" s="7">
        <v>411484.47157464229</v>
      </c>
      <c r="EZ13" s="7">
        <v>411287.47386753862</v>
      </c>
      <c r="FA13" s="7">
        <v>409508.84150455357</v>
      </c>
      <c r="FB13" s="7">
        <v>406276.75566320278</v>
      </c>
      <c r="FC13" s="7">
        <v>408088.73201020237</v>
      </c>
      <c r="FD13" s="7">
        <v>406254.50533360447</v>
      </c>
      <c r="FE13" s="7">
        <v>408141.45080988522</v>
      </c>
      <c r="FF13" s="7">
        <v>408185.6178456046</v>
      </c>
      <c r="FG13" s="7">
        <v>407781.09563553083</v>
      </c>
    </row>
    <row r="14" spans="1:163" ht="18" x14ac:dyDescent="0.25">
      <c r="A14" s="52" t="s">
        <v>5</v>
      </c>
      <c r="B14" s="8">
        <v>7091.2</v>
      </c>
      <c r="C14" s="8">
        <v>9789.4</v>
      </c>
      <c r="D14" s="8">
        <v>11814.5</v>
      </c>
      <c r="E14" s="8">
        <v>104343.4</v>
      </c>
      <c r="F14" s="8">
        <v>8352.2000000000007</v>
      </c>
      <c r="G14" s="9">
        <v>9530.24</v>
      </c>
      <c r="H14" s="8">
        <v>11733.2</v>
      </c>
      <c r="I14" s="8">
        <v>12604.1</v>
      </c>
      <c r="J14" s="8">
        <v>23.764410213479998</v>
      </c>
      <c r="K14" s="8">
        <v>26.201358820799999</v>
      </c>
      <c r="L14" s="44">
        <v>0</v>
      </c>
      <c r="M14" s="41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2">
        <v>23.9401522980504</v>
      </c>
      <c r="W14" s="2">
        <v>24.2245082510298</v>
      </c>
      <c r="X14" s="2">
        <v>24.519369083592601</v>
      </c>
      <c r="Y14" s="2">
        <v>24.829630112901601</v>
      </c>
      <c r="Z14" s="2">
        <v>24.860227848265801</v>
      </c>
      <c r="AA14" s="2">
        <v>24.928852936519803</v>
      </c>
      <c r="AB14" s="2">
        <v>24.962613680880004</v>
      </c>
      <c r="AC14" s="2">
        <v>25.295029776</v>
      </c>
      <c r="AD14" s="2">
        <v>24.625586946942001</v>
      </c>
      <c r="AE14" s="2">
        <v>25.252217508600001</v>
      </c>
      <c r="AF14" s="2">
        <v>25.853761890000001</v>
      </c>
      <c r="AG14" s="2">
        <v>26.201358820799999</v>
      </c>
      <c r="AH14" s="2">
        <v>26.518752318600004</v>
      </c>
      <c r="AI14" s="2">
        <v>27.188577808199998</v>
      </c>
      <c r="AJ14" s="2">
        <v>27.188577808199998</v>
      </c>
      <c r="AK14" s="2">
        <v>0</v>
      </c>
      <c r="AL14" s="2">
        <v>26.987019059844002</v>
      </c>
      <c r="AM14" s="41">
        <v>0</v>
      </c>
      <c r="AN14" s="2">
        <v>27.552249747000001</v>
      </c>
      <c r="AO14" s="2">
        <v>27.854346869999997</v>
      </c>
      <c r="AP14" s="2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4">
        <v>0</v>
      </c>
      <c r="CQ14" s="43">
        <v>0</v>
      </c>
      <c r="CR14" s="53">
        <v>0</v>
      </c>
      <c r="CS14" s="44">
        <v>0</v>
      </c>
      <c r="CT14" s="43">
        <v>0</v>
      </c>
      <c r="CU14" s="53">
        <v>0</v>
      </c>
      <c r="CV14" s="105">
        <v>0</v>
      </c>
      <c r="CW14" s="42">
        <v>0</v>
      </c>
      <c r="CX14" s="44">
        <v>0</v>
      </c>
      <c r="CY14" s="43">
        <v>0</v>
      </c>
      <c r="CZ14" s="53">
        <v>0</v>
      </c>
      <c r="DA14" s="43">
        <v>0</v>
      </c>
      <c r="DB14" s="152">
        <v>0</v>
      </c>
      <c r="DC14" s="152">
        <v>0</v>
      </c>
      <c r="DD14" s="152">
        <v>0</v>
      </c>
      <c r="DE14" s="152">
        <v>0</v>
      </c>
      <c r="DF14" s="152">
        <v>0</v>
      </c>
      <c r="DG14" s="152">
        <v>0</v>
      </c>
      <c r="DH14" s="152">
        <v>0</v>
      </c>
      <c r="DI14" s="152">
        <v>0</v>
      </c>
      <c r="DJ14" s="152">
        <v>0</v>
      </c>
      <c r="DK14" s="152">
        <v>0</v>
      </c>
      <c r="DL14" s="152">
        <v>0</v>
      </c>
      <c r="DM14" s="41">
        <v>0</v>
      </c>
      <c r="DN14" s="44">
        <v>0</v>
      </c>
      <c r="DO14" s="43">
        <v>0</v>
      </c>
      <c r="DP14" s="43">
        <v>0</v>
      </c>
      <c r="DQ14" s="43">
        <v>0</v>
      </c>
      <c r="DR14" s="44">
        <v>0</v>
      </c>
      <c r="DS14" s="43">
        <v>0</v>
      </c>
      <c r="DT14" s="43">
        <v>0</v>
      </c>
      <c r="DU14" s="43">
        <v>0</v>
      </c>
      <c r="DV14" s="43">
        <v>0</v>
      </c>
      <c r="DW14" s="43">
        <v>0</v>
      </c>
      <c r="DX14" s="43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3">
        <v>0</v>
      </c>
      <c r="EL14" s="44">
        <v>0</v>
      </c>
      <c r="EM14" s="44">
        <v>0</v>
      </c>
      <c r="EN14" s="44">
        <v>0</v>
      </c>
      <c r="EO14" s="44">
        <v>0</v>
      </c>
      <c r="EP14" s="43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44">
        <v>0</v>
      </c>
      <c r="FG14" s="44">
        <v>0</v>
      </c>
    </row>
    <row r="15" spans="1:163" ht="15.75" x14ac:dyDescent="0.25">
      <c r="A15" s="52" t="s">
        <v>20</v>
      </c>
      <c r="B15" s="8">
        <v>66319.100000000006</v>
      </c>
      <c r="C15" s="8">
        <v>90150.6</v>
      </c>
      <c r="D15" s="8">
        <v>108499.6</v>
      </c>
      <c r="E15" s="8">
        <v>127246.5</v>
      </c>
      <c r="F15" s="9">
        <v>128733.2</v>
      </c>
      <c r="G15" s="9">
        <v>141490.51</v>
      </c>
      <c r="H15" s="8">
        <v>166443.6</v>
      </c>
      <c r="I15" s="8">
        <v>59760.800000000003</v>
      </c>
      <c r="J15" s="8">
        <v>50881.030051996728</v>
      </c>
      <c r="K15" s="8">
        <v>39793.347465877036</v>
      </c>
      <c r="L15" s="8">
        <v>43944.938024688206</v>
      </c>
      <c r="M15" s="2">
        <v>44007.215305716622</v>
      </c>
      <c r="N15" s="8">
        <v>41451.559611010118</v>
      </c>
      <c r="O15" s="8">
        <v>40797.704506014437</v>
      </c>
      <c r="P15" s="8">
        <v>40967.650387513248</v>
      </c>
      <c r="Q15" s="8">
        <v>44704.081836609039</v>
      </c>
      <c r="R15" s="8">
        <v>44207.891830603083</v>
      </c>
      <c r="S15" s="8">
        <v>45206.262572849533</v>
      </c>
      <c r="T15" s="8">
        <v>48185.780270222938</v>
      </c>
      <c r="U15" s="8">
        <v>47037.621921989412</v>
      </c>
      <c r="V15" s="2">
        <v>37956.320121271332</v>
      </c>
      <c r="W15" s="2">
        <v>38394.054928642348</v>
      </c>
      <c r="X15" s="2">
        <v>38847.943283788642</v>
      </c>
      <c r="Y15" s="2">
        <v>39325.07518871755</v>
      </c>
      <c r="Z15" s="2">
        <v>39373.808081031515</v>
      </c>
      <c r="AA15" s="2">
        <v>39481.09166056625</v>
      </c>
      <c r="AB15" s="2">
        <v>39539.92431931704</v>
      </c>
      <c r="AC15" s="2">
        <v>40056.111063367804</v>
      </c>
      <c r="AD15" s="2">
        <v>38935.800609438549</v>
      </c>
      <c r="AE15" s="2">
        <v>39908.887714141609</v>
      </c>
      <c r="AF15" s="2">
        <v>40863.494806604431</v>
      </c>
      <c r="AG15" s="2">
        <v>41429.695510033343</v>
      </c>
      <c r="AH15" s="2">
        <v>40569.985989370223</v>
      </c>
      <c r="AI15" s="2">
        <v>41594.725404027173</v>
      </c>
      <c r="AJ15" s="2">
        <v>41609.135081561915</v>
      </c>
      <c r="AK15" s="2">
        <v>40641.483789647456</v>
      </c>
      <c r="AL15" s="2">
        <v>40872.362931851472</v>
      </c>
      <c r="AM15" s="2">
        <v>40611.920343505968</v>
      </c>
      <c r="AN15" s="2">
        <v>41728.415752447552</v>
      </c>
      <c r="AO15" s="2">
        <v>42185.947694917508</v>
      </c>
      <c r="AP15" s="2">
        <v>42331.821290788466</v>
      </c>
      <c r="AQ15" s="2">
        <v>42796.911262249378</v>
      </c>
      <c r="AR15" s="2">
        <v>42918.589279052612</v>
      </c>
      <c r="AS15" s="2">
        <v>43944.938024688206</v>
      </c>
      <c r="AT15" s="2">
        <v>44915.764517532778</v>
      </c>
      <c r="AU15" s="2">
        <v>46647.068150078936</v>
      </c>
      <c r="AV15" s="2">
        <v>44372.390225324096</v>
      </c>
      <c r="AW15" s="2">
        <v>43943.029879410111</v>
      </c>
      <c r="AX15" s="2">
        <v>43326.9796493799</v>
      </c>
      <c r="AY15" s="2">
        <v>43510.522649569</v>
      </c>
      <c r="AZ15" s="2">
        <v>43662.027403714652</v>
      </c>
      <c r="BA15" s="2">
        <v>43662.027403714652</v>
      </c>
      <c r="BB15" s="2">
        <v>43493.417680451508</v>
      </c>
      <c r="BC15" s="2">
        <v>44007.011971405082</v>
      </c>
      <c r="BD15" s="2">
        <v>43776.017803310882</v>
      </c>
      <c r="BE15" s="2">
        <v>44007.215305716622</v>
      </c>
      <c r="BF15" s="2">
        <v>44007.215305716622</v>
      </c>
      <c r="BG15" s="2">
        <v>44153.42304119168</v>
      </c>
      <c r="BH15" s="2">
        <v>44111.723422470146</v>
      </c>
      <c r="BI15" s="2">
        <v>43311.254547606164</v>
      </c>
      <c r="BJ15" s="2">
        <v>44142.29387377196</v>
      </c>
      <c r="BK15" s="2">
        <v>44058.885932847443</v>
      </c>
      <c r="BL15" s="2">
        <v>44036.494235450242</v>
      </c>
      <c r="BM15" s="2">
        <v>43611.425113106998</v>
      </c>
      <c r="BN15" s="2">
        <v>42947.59037476404</v>
      </c>
      <c r="BO15" s="2">
        <v>42220.529148209178</v>
      </c>
      <c r="BP15" s="2">
        <v>41700.498025588764</v>
      </c>
      <c r="BQ15" s="2">
        <v>41451.559611010118</v>
      </c>
      <c r="BR15" s="2">
        <v>40547.160228295084</v>
      </c>
      <c r="BS15" s="2">
        <v>40261.635080783417</v>
      </c>
      <c r="BT15" s="2">
        <v>39546.206624957937</v>
      </c>
      <c r="BU15" s="2">
        <v>39449.873575198755</v>
      </c>
      <c r="BV15" s="2">
        <v>40122.873057185643</v>
      </c>
      <c r="BW15" s="2">
        <v>40242.191629497225</v>
      </c>
      <c r="BX15" s="2">
        <v>40221.677623947049</v>
      </c>
      <c r="BY15" s="2">
        <v>40486.279101943888</v>
      </c>
      <c r="BZ15" s="2">
        <v>40518.314876967605</v>
      </c>
      <c r="CA15" s="2">
        <v>40603.065455529206</v>
      </c>
      <c r="CB15" s="2">
        <v>40295.563067623421</v>
      </c>
      <c r="CC15" s="2">
        <v>40797.704506014437</v>
      </c>
      <c r="CD15" s="2">
        <v>40891.567432558812</v>
      </c>
      <c r="CE15" s="2">
        <v>41406.753441979243</v>
      </c>
      <c r="CF15" s="2">
        <v>41582.457510138556</v>
      </c>
      <c r="CG15" s="2">
        <v>42156.551626072724</v>
      </c>
      <c r="CH15" s="2">
        <v>42365.84736475956</v>
      </c>
      <c r="CI15" s="2">
        <v>42376.292226803875</v>
      </c>
      <c r="CJ15" s="2">
        <v>41995.530158592686</v>
      </c>
      <c r="CK15" s="2">
        <v>42405.292975819793</v>
      </c>
      <c r="CL15" s="2">
        <v>42151.275825566765</v>
      </c>
      <c r="CM15" s="2">
        <v>41752.204495931284</v>
      </c>
      <c r="CN15" s="71">
        <v>41406.905852796837</v>
      </c>
      <c r="CO15" s="2">
        <v>40967.650387513248</v>
      </c>
      <c r="CP15" s="7">
        <v>41246.711205298925</v>
      </c>
      <c r="CQ15" s="8">
        <v>41533.087372028996</v>
      </c>
      <c r="CR15" s="46">
        <v>41414.589476653498</v>
      </c>
      <c r="CS15" s="7">
        <v>39568.604705349833</v>
      </c>
      <c r="CT15" s="8">
        <v>42340.726700029074</v>
      </c>
      <c r="CU15" s="46">
        <v>42797.356778823654</v>
      </c>
      <c r="CV15" s="102">
        <v>43325.971090134808</v>
      </c>
      <c r="CW15" s="9">
        <v>43954.613154272156</v>
      </c>
      <c r="CX15" s="7">
        <v>44437.733337432175</v>
      </c>
      <c r="CY15" s="8">
        <v>44275.654943485606</v>
      </c>
      <c r="CZ15" s="46">
        <v>44368.455050703902</v>
      </c>
      <c r="DA15" s="8">
        <v>44704.081836609039</v>
      </c>
      <c r="DB15" s="145">
        <v>45477.493043280614</v>
      </c>
      <c r="DC15" s="145">
        <v>46034.213126279727</v>
      </c>
      <c r="DD15" s="145">
        <v>45836.949915756799</v>
      </c>
      <c r="DE15" s="145">
        <v>45858.595811968036</v>
      </c>
      <c r="DF15" s="145">
        <v>45042.229944430394</v>
      </c>
      <c r="DG15" s="145">
        <v>44745.589729858286</v>
      </c>
      <c r="DH15" s="145">
        <v>44507.372799586759</v>
      </c>
      <c r="DI15" s="151">
        <v>44283.026107050209</v>
      </c>
      <c r="DJ15" s="151">
        <v>44243.883764880862</v>
      </c>
      <c r="DK15" s="151">
        <v>44105.710515297971</v>
      </c>
      <c r="DL15" s="151">
        <v>44050.084849178762</v>
      </c>
      <c r="DM15" s="2">
        <v>44207.891830603083</v>
      </c>
      <c r="DN15" s="7">
        <v>44634.744751860744</v>
      </c>
      <c r="DO15" s="8">
        <v>44463.358960036756</v>
      </c>
      <c r="DP15" s="8">
        <v>44623.254066585418</v>
      </c>
      <c r="DQ15" s="8">
        <v>44633.495474623087</v>
      </c>
      <c r="DR15" s="7">
        <v>44594.247930377998</v>
      </c>
      <c r="DS15" s="8">
        <v>44818.312247319351</v>
      </c>
      <c r="DT15" s="8">
        <v>44864.507437809523</v>
      </c>
      <c r="DU15" s="8">
        <v>44725.809717163342</v>
      </c>
      <c r="DV15" s="8">
        <v>44445.987292416554</v>
      </c>
      <c r="DW15" s="8">
        <v>44671.194378983717</v>
      </c>
      <c r="DX15" s="8">
        <v>44947.133596884712</v>
      </c>
      <c r="DY15" s="7">
        <v>45206.262572849533</v>
      </c>
      <c r="DZ15" s="7">
        <v>45402.114983984131</v>
      </c>
      <c r="EA15" s="7">
        <v>45170.3132938446</v>
      </c>
      <c r="EB15" s="7">
        <v>45182.640603428765</v>
      </c>
      <c r="EC15" s="7">
        <v>44994.607864597187</v>
      </c>
      <c r="ED15" s="7">
        <v>45089.104570859578</v>
      </c>
      <c r="EE15" s="7">
        <v>45762.185784711321</v>
      </c>
      <c r="EF15" s="7">
        <v>46218.510866598757</v>
      </c>
      <c r="EG15" s="7">
        <v>47104.249818871489</v>
      </c>
      <c r="EH15" s="7">
        <v>46987.501264828898</v>
      </c>
      <c r="EI15" s="7">
        <v>47138.477161603427</v>
      </c>
      <c r="EJ15" s="7">
        <v>47507.937403525706</v>
      </c>
      <c r="EK15" s="8">
        <v>48185.780270222938</v>
      </c>
      <c r="EL15" s="7">
        <v>48463.860696388983</v>
      </c>
      <c r="EM15" s="7">
        <v>47858.940624201772</v>
      </c>
      <c r="EN15" s="7">
        <v>47586.23747730186</v>
      </c>
      <c r="EO15" s="7">
        <v>47709.410280572054</v>
      </c>
      <c r="EP15" s="8">
        <v>48225.682976814911</v>
      </c>
      <c r="EQ15" s="7">
        <v>48210.762968601957</v>
      </c>
      <c r="ER15" s="7">
        <v>47901.696726289236</v>
      </c>
      <c r="ES15" s="7">
        <v>47943.955526008867</v>
      </c>
      <c r="ET15" s="7">
        <v>47389.867398289098</v>
      </c>
      <c r="EU15" s="7">
        <v>47271.896299864602</v>
      </c>
      <c r="EV15" s="7">
        <v>47083.653262360807</v>
      </c>
      <c r="EW15" s="7">
        <v>47037.621921989412</v>
      </c>
      <c r="EX15" s="7">
        <v>47232.323910711086</v>
      </c>
      <c r="EY15" s="7">
        <v>47358.521523357173</v>
      </c>
      <c r="EZ15" s="7">
        <v>46224.387887367637</v>
      </c>
      <c r="FA15" s="7">
        <v>45764.001026713035</v>
      </c>
      <c r="FB15" s="7">
        <v>44996.821340741866</v>
      </c>
      <c r="FC15" s="7">
        <v>45021.895250564594</v>
      </c>
      <c r="FD15" s="7">
        <v>44416.761048629865</v>
      </c>
      <c r="FE15" s="7">
        <v>44478.652006175405</v>
      </c>
      <c r="FF15" s="7">
        <v>43239.698326062891</v>
      </c>
      <c r="FG15" s="7">
        <v>42989.503807532303</v>
      </c>
    </row>
    <row r="16" spans="1:163" ht="18" x14ac:dyDescent="0.25">
      <c r="A16" s="52" t="s">
        <v>21</v>
      </c>
      <c r="B16" s="8">
        <v>390.6</v>
      </c>
      <c r="C16" s="8">
        <v>504.5</v>
      </c>
      <c r="D16" s="8">
        <v>561.6</v>
      </c>
      <c r="E16" s="8">
        <v>580.79999999999995</v>
      </c>
      <c r="F16" s="8">
        <v>481</v>
      </c>
      <c r="G16" s="28">
        <v>507.19</v>
      </c>
      <c r="H16" s="18">
        <v>473.4</v>
      </c>
      <c r="I16" s="41">
        <v>0</v>
      </c>
      <c r="J16" s="42">
        <v>0</v>
      </c>
      <c r="K16" s="43">
        <v>0</v>
      </c>
      <c r="L16" s="44">
        <v>0</v>
      </c>
      <c r="M16" s="41">
        <v>0</v>
      </c>
      <c r="N16" s="43">
        <v>0</v>
      </c>
      <c r="O16" s="8">
        <v>18108.678881051463</v>
      </c>
      <c r="P16" s="8">
        <v>16989.193327653877</v>
      </c>
      <c r="Q16" s="8">
        <v>18655.201381990875</v>
      </c>
      <c r="R16" s="8">
        <v>17884.462437605693</v>
      </c>
      <c r="S16" s="8">
        <v>72039.571770986629</v>
      </c>
      <c r="T16" s="8">
        <v>79963.80561638443</v>
      </c>
      <c r="U16" s="8">
        <v>84673.748050583948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2">
        <v>18108.678881051463</v>
      </c>
      <c r="CD16" s="2">
        <v>17342.930594046058</v>
      </c>
      <c r="CE16" s="2">
        <v>17587.060510288276</v>
      </c>
      <c r="CF16" s="2">
        <v>17607.87799653846</v>
      </c>
      <c r="CG16" s="2">
        <v>17680.144959934834</v>
      </c>
      <c r="CH16" s="2">
        <v>17656.573455583501</v>
      </c>
      <c r="CI16" s="2">
        <v>17410.012777730262</v>
      </c>
      <c r="CJ16" s="2">
        <v>17242.905418456539</v>
      </c>
      <c r="CK16" s="2">
        <v>17196.177651000373</v>
      </c>
      <c r="CL16" s="2">
        <v>17598.89564323282</v>
      </c>
      <c r="CM16" s="2">
        <v>17232.803806668915</v>
      </c>
      <c r="CN16" s="2">
        <v>17101.559489416326</v>
      </c>
      <c r="CO16" s="2">
        <v>16989.193327653877</v>
      </c>
      <c r="CP16" s="7">
        <v>17247.489372943644</v>
      </c>
      <c r="CQ16" s="8">
        <v>17246.920937839208</v>
      </c>
      <c r="CR16" s="46">
        <v>16302.022348367822</v>
      </c>
      <c r="CS16" s="7">
        <v>17287.140592676733</v>
      </c>
      <c r="CT16" s="8">
        <v>17628.194284846799</v>
      </c>
      <c r="CU16" s="46">
        <v>17640.372721251231</v>
      </c>
      <c r="CV16" s="102">
        <v>17973.723626131163</v>
      </c>
      <c r="CW16" s="9">
        <v>18133.791518925205</v>
      </c>
      <c r="CX16" s="7">
        <v>18485.637423854914</v>
      </c>
      <c r="CY16" s="8">
        <v>18333.356100014804</v>
      </c>
      <c r="CZ16" s="46">
        <v>18673.858177098587</v>
      </c>
      <c r="DA16" s="8">
        <v>18655.201381990875</v>
      </c>
      <c r="DB16" s="145">
        <v>19271.712329967297</v>
      </c>
      <c r="DC16" s="145">
        <v>19426.685501875283</v>
      </c>
      <c r="DD16" s="145">
        <v>19287.796398519902</v>
      </c>
      <c r="DE16" s="145">
        <v>19377.9408130392</v>
      </c>
      <c r="DF16" s="145">
        <v>19008.602896262269</v>
      </c>
      <c r="DG16" s="145">
        <v>19266.248082882194</v>
      </c>
      <c r="DH16" s="145">
        <v>18776.424920033849</v>
      </c>
      <c r="DI16" s="151">
        <v>17898.039777109123</v>
      </c>
      <c r="DJ16" s="151">
        <v>18054.676666452466</v>
      </c>
      <c r="DK16" s="151">
        <v>17707.562392533422</v>
      </c>
      <c r="DL16" s="151">
        <v>17884.462437605693</v>
      </c>
      <c r="DM16" s="2">
        <v>17884.462437605693</v>
      </c>
      <c r="DN16" s="7">
        <v>35519.671678474646</v>
      </c>
      <c r="DO16" s="8">
        <v>36328.344848764464</v>
      </c>
      <c r="DP16" s="8">
        <v>36671.116953821824</v>
      </c>
      <c r="DQ16" s="8">
        <v>58414.35742002292</v>
      </c>
      <c r="DR16" s="7">
        <v>58735.068812644437</v>
      </c>
      <c r="DS16" s="8">
        <v>57699.030596454919</v>
      </c>
      <c r="DT16" s="8">
        <v>70732.897666188539</v>
      </c>
      <c r="DU16" s="8">
        <v>71692.961937590284</v>
      </c>
      <c r="DV16" s="8">
        <v>69125.394777526482</v>
      </c>
      <c r="DW16" s="8">
        <v>70533.457964301662</v>
      </c>
      <c r="DX16" s="8">
        <v>71155.571267079737</v>
      </c>
      <c r="DY16" s="7">
        <v>72039.571770986629</v>
      </c>
      <c r="DZ16" s="7">
        <v>73264.160573370551</v>
      </c>
      <c r="EA16" s="7">
        <v>72683.862952370997</v>
      </c>
      <c r="EB16" s="7">
        <v>72757.241295762389</v>
      </c>
      <c r="EC16" s="7">
        <v>72377.406163109175</v>
      </c>
      <c r="ED16" s="7">
        <v>72215.895921105373</v>
      </c>
      <c r="EE16" s="7">
        <v>72629.677867531267</v>
      </c>
      <c r="EF16" s="7">
        <v>73676.791507567148</v>
      </c>
      <c r="EG16" s="7">
        <v>74693.463525370622</v>
      </c>
      <c r="EH16" s="7">
        <v>76227.307090025832</v>
      </c>
      <c r="EI16" s="7">
        <v>77354.846211797034</v>
      </c>
      <c r="EJ16" s="7">
        <v>79028.604808369739</v>
      </c>
      <c r="EK16" s="8">
        <v>79963.80561638443</v>
      </c>
      <c r="EL16" s="7">
        <v>81069.634909566463</v>
      </c>
      <c r="EM16" s="7">
        <v>81386.453766118531</v>
      </c>
      <c r="EN16" s="7">
        <v>80975.696482345316</v>
      </c>
      <c r="EO16" s="7">
        <v>81021.218659332342</v>
      </c>
      <c r="EP16" s="8">
        <v>82365.11479631062</v>
      </c>
      <c r="EQ16" s="7">
        <v>82628.022041593984</v>
      </c>
      <c r="ER16" s="7">
        <v>82252.183321860328</v>
      </c>
      <c r="ES16" s="7">
        <v>82416.756732636306</v>
      </c>
      <c r="ET16" s="7">
        <v>82876.751519591591</v>
      </c>
      <c r="EU16" s="7">
        <v>83540.811089406081</v>
      </c>
      <c r="EV16" s="7">
        <v>84169.898631796561</v>
      </c>
      <c r="EW16" s="7">
        <v>84673.748050583948</v>
      </c>
      <c r="EX16" s="7">
        <v>85060.810351779699</v>
      </c>
      <c r="EY16" s="7">
        <v>85377.134624658225</v>
      </c>
      <c r="EZ16" s="7">
        <v>85594.576699261903</v>
      </c>
      <c r="FA16" s="7">
        <v>84946.839066633504</v>
      </c>
      <c r="FB16" s="7">
        <v>81403.202670689163</v>
      </c>
      <c r="FC16" s="7">
        <v>81653.203400934028</v>
      </c>
      <c r="FD16" s="7">
        <v>81364.13026663482</v>
      </c>
      <c r="FE16" s="7">
        <v>80742.990088870094</v>
      </c>
      <c r="FF16" s="7">
        <v>78448.905749519021</v>
      </c>
      <c r="FG16" s="7">
        <v>76791.749681576533</v>
      </c>
    </row>
    <row r="17" spans="1:163" ht="15.75" x14ac:dyDescent="0.25">
      <c r="A17" s="52" t="s">
        <v>106</v>
      </c>
      <c r="B17" s="24">
        <f t="shared" ref="B17:G17" si="28">SUM(B18:B21)</f>
        <v>133581.70000000001</v>
      </c>
      <c r="C17" s="24">
        <f t="shared" si="28"/>
        <v>170421.5</v>
      </c>
      <c r="D17" s="24">
        <f t="shared" si="28"/>
        <v>194860.6</v>
      </c>
      <c r="E17" s="24">
        <f t="shared" si="28"/>
        <v>203140.7</v>
      </c>
      <c r="F17" s="25">
        <f t="shared" si="28"/>
        <v>170197.1</v>
      </c>
      <c r="G17" s="25">
        <f t="shared" si="28"/>
        <v>181346.5</v>
      </c>
      <c r="H17" s="24">
        <f t="shared" ref="H17:U17" si="29">SUM(H18:H21)</f>
        <v>217104.8</v>
      </c>
      <c r="I17" s="24">
        <f t="shared" si="29"/>
        <v>65449.599999999991</v>
      </c>
      <c r="J17" s="24">
        <f t="shared" si="29"/>
        <v>59359.128884520243</v>
      </c>
      <c r="K17" s="8">
        <f t="shared" si="29"/>
        <v>61808.189244648151</v>
      </c>
      <c r="L17" s="8">
        <f t="shared" si="29"/>
        <v>106463.40349947353</v>
      </c>
      <c r="M17" s="2">
        <f t="shared" si="29"/>
        <v>110961.44815575102</v>
      </c>
      <c r="N17" s="8">
        <f t="shared" si="29"/>
        <v>114068.8915163857</v>
      </c>
      <c r="O17" s="8">
        <f t="shared" si="29"/>
        <v>122935.72505893453</v>
      </c>
      <c r="P17" s="8">
        <f t="shared" si="29"/>
        <v>130349.78976146267</v>
      </c>
      <c r="Q17" s="8">
        <f t="shared" si="29"/>
        <v>141180.99977844406</v>
      </c>
      <c r="R17" s="8">
        <f t="shared" si="29"/>
        <v>151982.99252293276</v>
      </c>
      <c r="S17" s="8">
        <f t="shared" si="29"/>
        <v>215392.78213688766</v>
      </c>
      <c r="T17" s="8">
        <f t="shared" si="29"/>
        <v>252735.26722016514</v>
      </c>
      <c r="U17" s="8">
        <f t="shared" si="29"/>
        <v>314572.62342495308</v>
      </c>
      <c r="V17" s="2">
        <f t="shared" ref="V17:AG17" si="30">SUM(V18:V21)</f>
        <v>57124.082434421674</v>
      </c>
      <c r="W17" s="2">
        <f t="shared" si="30"/>
        <v>57765.517878810126</v>
      </c>
      <c r="X17" s="2">
        <f t="shared" si="30"/>
        <v>58432.050968875235</v>
      </c>
      <c r="Y17" s="2">
        <f t="shared" si="30"/>
        <v>59169.3708581049</v>
      </c>
      <c r="Z17" s="2">
        <f t="shared" si="30"/>
        <v>59242.324605370151</v>
      </c>
      <c r="AA17" s="2">
        <f t="shared" si="30"/>
        <v>59405.658561285891</v>
      </c>
      <c r="AB17" s="2">
        <f t="shared" si="30"/>
        <v>59486.876892771041</v>
      </c>
      <c r="AC17" s="2">
        <f t="shared" si="30"/>
        <v>60267.778735865191</v>
      </c>
      <c r="AD17" s="2">
        <f t="shared" si="30"/>
        <v>58543.855896932932</v>
      </c>
      <c r="AE17" s="2">
        <f t="shared" si="30"/>
        <v>60031.055339143932</v>
      </c>
      <c r="AF17" s="2">
        <f t="shared" si="30"/>
        <v>61461.641869504798</v>
      </c>
      <c r="AG17" s="2">
        <f t="shared" si="30"/>
        <v>62290.377241643291</v>
      </c>
      <c r="AH17" s="2">
        <f t="shared" ref="AH17:AM17" si="31">SUM(AH18:AH21)</f>
        <v>63862.680232898383</v>
      </c>
      <c r="AI17" s="2">
        <f t="shared" si="31"/>
        <v>65433.765590728472</v>
      </c>
      <c r="AJ17" s="2">
        <f t="shared" si="31"/>
        <v>65412.968747099461</v>
      </c>
      <c r="AK17" s="2">
        <f t="shared" si="31"/>
        <v>64714.68505067534</v>
      </c>
      <c r="AL17" s="2">
        <f t="shared" si="31"/>
        <v>64913.193064072009</v>
      </c>
      <c r="AM17" s="2">
        <f t="shared" si="31"/>
        <v>64690.470791598811</v>
      </c>
      <c r="AN17" s="2">
        <f t="shared" ref="AN17:AZ17" si="32">SUM(AN18:AN21)</f>
        <v>66607.10805896447</v>
      </c>
      <c r="AO17" s="2">
        <f t="shared" si="32"/>
        <v>67287.839382160324</v>
      </c>
      <c r="AP17" s="2">
        <f t="shared" si="32"/>
        <v>68543.28180865162</v>
      </c>
      <c r="AQ17" s="2">
        <f t="shared" si="32"/>
        <v>69729.972021490292</v>
      </c>
      <c r="AR17" s="2">
        <f t="shared" si="32"/>
        <v>104464.64342414134</v>
      </c>
      <c r="AS17" s="2">
        <f t="shared" si="32"/>
        <v>106463.40349947353</v>
      </c>
      <c r="AT17" s="2">
        <f t="shared" si="32"/>
        <v>109195.40705916841</v>
      </c>
      <c r="AU17" s="2">
        <f t="shared" si="32"/>
        <v>114033.52887055496</v>
      </c>
      <c r="AV17" s="2">
        <f t="shared" si="32"/>
        <v>109995.12622410615</v>
      </c>
      <c r="AW17" s="2">
        <f t="shared" si="32"/>
        <v>108935.81544953426</v>
      </c>
      <c r="AX17" s="2">
        <f t="shared" si="32"/>
        <v>107540.49288104374</v>
      </c>
      <c r="AY17" s="2">
        <f t="shared" si="32"/>
        <v>107587.61586432665</v>
      </c>
      <c r="AZ17" s="2">
        <f t="shared" si="32"/>
        <v>108202.12486234476</v>
      </c>
      <c r="BA17" s="2">
        <f t="shared" ref="BA17:BF17" si="33">SUM(BA18:BA21)</f>
        <v>108202.12486234476</v>
      </c>
      <c r="BB17" s="2">
        <f t="shared" si="33"/>
        <v>108835.00724789745</v>
      </c>
      <c r="BC17" s="2">
        <f t="shared" si="33"/>
        <v>110247.33489601724</v>
      </c>
      <c r="BD17" s="2">
        <f t="shared" si="33"/>
        <v>110095.63958734921</v>
      </c>
      <c r="BE17" s="2">
        <f t="shared" si="33"/>
        <v>110961.44815575102</v>
      </c>
      <c r="BF17" s="2">
        <f t="shared" si="33"/>
        <v>111244.79523847709</v>
      </c>
      <c r="BG17" s="2">
        <f>SUM(BG18:BG21)</f>
        <v>112290.08864940704</v>
      </c>
      <c r="BH17" s="2">
        <f t="shared" ref="BH17:CS17" si="34">SUM(BH18:BH21)</f>
        <v>113638.93068490564</v>
      </c>
      <c r="BI17" s="2">
        <f t="shared" si="34"/>
        <v>112208.61123223364</v>
      </c>
      <c r="BJ17" s="2">
        <f t="shared" si="34"/>
        <v>113719.77963327937</v>
      </c>
      <c r="BK17" s="2">
        <f t="shared" si="34"/>
        <v>113620.919248854</v>
      </c>
      <c r="BL17" s="2">
        <f t="shared" si="34"/>
        <v>113984.23466113379</v>
      </c>
      <c r="BM17" s="2">
        <f t="shared" si="34"/>
        <v>114334.53056565019</v>
      </c>
      <c r="BN17" s="2">
        <f t="shared" si="34"/>
        <v>113802.61909972751</v>
      </c>
      <c r="BO17" s="2">
        <f t="shared" si="34"/>
        <v>112987.11296813228</v>
      </c>
      <c r="BP17" s="2">
        <f t="shared" si="34"/>
        <v>113839.21409316637</v>
      </c>
      <c r="BQ17" s="2">
        <f t="shared" si="34"/>
        <v>114068.8915163857</v>
      </c>
      <c r="BR17" s="2">
        <f t="shared" si="34"/>
        <v>113005.02762382271</v>
      </c>
      <c r="BS17" s="2">
        <f t="shared" si="34"/>
        <v>113558.24346657674</v>
      </c>
      <c r="BT17" s="2">
        <f t="shared" si="34"/>
        <v>114836.03135459452</v>
      </c>
      <c r="BU17" s="2">
        <f t="shared" si="34"/>
        <v>114693.55867128301</v>
      </c>
      <c r="BV17" s="2">
        <f t="shared" si="34"/>
        <v>116498.01803209403</v>
      </c>
      <c r="BW17" s="2">
        <f t="shared" si="34"/>
        <v>116854.72421738243</v>
      </c>
      <c r="BX17" s="2">
        <f t="shared" si="34"/>
        <v>117065.17969085911</v>
      </c>
      <c r="BY17" s="2">
        <f t="shared" si="34"/>
        <v>118240.3092618637</v>
      </c>
      <c r="BZ17" s="2">
        <f t="shared" si="34"/>
        <v>119044.60831166562</v>
      </c>
      <c r="CA17" s="2">
        <f t="shared" si="34"/>
        <v>119308.95312322801</v>
      </c>
      <c r="CB17" s="2">
        <f t="shared" si="34"/>
        <v>119320.16767861618</v>
      </c>
      <c r="CC17" s="2">
        <f t="shared" si="34"/>
        <v>122935.72505893453</v>
      </c>
      <c r="CD17" s="2">
        <f t="shared" si="34"/>
        <v>124351.67436422798</v>
      </c>
      <c r="CE17" s="2">
        <f t="shared" si="34"/>
        <v>127111.7232566</v>
      </c>
      <c r="CF17" s="2">
        <f t="shared" si="34"/>
        <v>127870.6214059427</v>
      </c>
      <c r="CG17" s="2">
        <f t="shared" si="34"/>
        <v>129236.36310807915</v>
      </c>
      <c r="CH17" s="2">
        <f t="shared" si="34"/>
        <v>129940.29106622278</v>
      </c>
      <c r="CI17" s="2">
        <f t="shared" si="34"/>
        <v>130169.00569787782</v>
      </c>
      <c r="CJ17" s="2">
        <f t="shared" si="34"/>
        <v>129809.33725819575</v>
      </c>
      <c r="CK17" s="2">
        <f t="shared" si="34"/>
        <v>131560.47631629254</v>
      </c>
      <c r="CL17" s="2">
        <f t="shared" si="34"/>
        <v>132193.91000110639</v>
      </c>
      <c r="CM17" s="2">
        <f t="shared" si="34"/>
        <v>131022.08846196966</v>
      </c>
      <c r="CN17" s="2">
        <f t="shared" si="34"/>
        <v>130826.46348698673</v>
      </c>
      <c r="CO17" s="2">
        <f t="shared" si="34"/>
        <v>130349.78976146269</v>
      </c>
      <c r="CP17" s="7">
        <f t="shared" si="34"/>
        <v>131657.21741588827</v>
      </c>
      <c r="CQ17" s="8">
        <f t="shared" si="34"/>
        <v>135066.65254499653</v>
      </c>
      <c r="CR17" s="46">
        <f>SUM(CR18:CR21)</f>
        <v>135405.56813859078</v>
      </c>
      <c r="CS17" s="7">
        <f t="shared" si="34"/>
        <v>132166.01060663298</v>
      </c>
      <c r="CT17" s="8">
        <f t="shared" ref="CT17:DA17" si="35">SUM(CT18:CT21)</f>
        <v>136830.6701135764</v>
      </c>
      <c r="CU17" s="46">
        <f t="shared" si="35"/>
        <v>140261.07812642067</v>
      </c>
      <c r="CV17" s="102">
        <f t="shared" si="35"/>
        <v>141372.55325898333</v>
      </c>
      <c r="CW17" s="102">
        <f t="shared" si="35"/>
        <v>142821.82438481259</v>
      </c>
      <c r="CX17" s="8">
        <f t="shared" si="35"/>
        <v>144313.34897807232</v>
      </c>
      <c r="CY17" s="8">
        <f t="shared" si="35"/>
        <v>143491.53517912692</v>
      </c>
      <c r="CZ17" s="46">
        <f t="shared" si="35"/>
        <v>140440.395818447</v>
      </c>
      <c r="DA17" s="8">
        <f t="shared" si="35"/>
        <v>141180.99977844406</v>
      </c>
      <c r="DB17" s="145">
        <f t="shared" ref="DB17:DG17" si="36">SUM(DB18:DB21)</f>
        <v>142785.51340685377</v>
      </c>
      <c r="DC17" s="145">
        <v>143689.75963360118</v>
      </c>
      <c r="DD17" s="145">
        <v>145323.94956709316</v>
      </c>
      <c r="DE17" s="145">
        <f t="shared" si="36"/>
        <v>148019.00097732354</v>
      </c>
      <c r="DF17" s="145">
        <f>SUM(DF18:DF21)</f>
        <v>146720.05109454316</v>
      </c>
      <c r="DG17" s="145">
        <f t="shared" si="36"/>
        <v>146157.92580909299</v>
      </c>
      <c r="DH17" s="145">
        <f>SUM(DH18:DH21)</f>
        <v>146053.32224549248</v>
      </c>
      <c r="DI17" s="151">
        <f>SUM(DI18:DI21)</f>
        <v>146376.00690498771</v>
      </c>
      <c r="DJ17" s="151">
        <f>SUM(DJ18:DJ21)</f>
        <v>147000.35515498504</v>
      </c>
      <c r="DK17" s="151">
        <f>SUM(DK18:DK21)</f>
        <v>147194.73744666297</v>
      </c>
      <c r="DL17" s="151">
        <v>148604.20807438117</v>
      </c>
      <c r="DM17" s="2">
        <v>151982.99252293276</v>
      </c>
      <c r="DN17" s="7">
        <f t="shared" ref="DN17:DY17" si="37">SUM(DN18:DN21)</f>
        <v>152963.68497583541</v>
      </c>
      <c r="DO17" s="8">
        <f t="shared" si="37"/>
        <v>153404.64568349026</v>
      </c>
      <c r="DP17" s="8">
        <f t="shared" si="37"/>
        <v>154327.65119330422</v>
      </c>
      <c r="DQ17" s="8">
        <f t="shared" si="37"/>
        <v>155850.02087779093</v>
      </c>
      <c r="DR17" s="7">
        <f t="shared" si="37"/>
        <v>196768.69247112016</v>
      </c>
      <c r="DS17" s="8">
        <f t="shared" si="37"/>
        <v>201257.52967681288</v>
      </c>
      <c r="DT17" s="8">
        <f t="shared" si="37"/>
        <v>204677.81540731358</v>
      </c>
      <c r="DU17" s="8">
        <f t="shared" si="37"/>
        <v>206273.43353787437</v>
      </c>
      <c r="DV17" s="8">
        <f t="shared" si="37"/>
        <v>206555.81658505386</v>
      </c>
      <c r="DW17" s="8">
        <f t="shared" si="37"/>
        <v>210614.10353530745</v>
      </c>
      <c r="DX17" s="8">
        <f t="shared" si="37"/>
        <v>212883.01683625748</v>
      </c>
      <c r="DY17" s="7">
        <f t="shared" si="37"/>
        <v>215392.78213688766</v>
      </c>
      <c r="DZ17" s="7">
        <f t="shared" ref="DZ17:EV17" si="38">SUM(DZ18:DZ21)</f>
        <v>220535.86852655583</v>
      </c>
      <c r="EA17" s="7">
        <f t="shared" si="38"/>
        <v>222615.67797030407</v>
      </c>
      <c r="EB17" s="7">
        <f t="shared" si="38"/>
        <v>224260.62697325076</v>
      </c>
      <c r="EC17" s="7">
        <f t="shared" si="38"/>
        <v>223096.4756032181</v>
      </c>
      <c r="ED17" s="7">
        <f t="shared" si="38"/>
        <v>226004.03223673609</v>
      </c>
      <c r="EE17" s="7">
        <f t="shared" si="38"/>
        <v>230163.14263269104</v>
      </c>
      <c r="EF17" s="7">
        <f t="shared" si="38"/>
        <v>234630.06569974381</v>
      </c>
      <c r="EG17" s="7">
        <f t="shared" si="38"/>
        <v>239116.72321619687</v>
      </c>
      <c r="EH17" s="7">
        <f t="shared" si="38"/>
        <v>241684.05904684338</v>
      </c>
      <c r="EI17" s="7">
        <f t="shared" si="38"/>
        <v>244137.12034862785</v>
      </c>
      <c r="EJ17" s="7">
        <f t="shared" si="38"/>
        <v>248386.7883109157</v>
      </c>
      <c r="EK17" s="8">
        <f t="shared" si="38"/>
        <v>252735.26722016514</v>
      </c>
      <c r="EL17" s="7">
        <f t="shared" si="38"/>
        <v>253636.31246129406</v>
      </c>
      <c r="EM17" s="7">
        <f t="shared" si="38"/>
        <v>254808.48169502988</v>
      </c>
      <c r="EN17" s="7">
        <f t="shared" si="38"/>
        <v>255922.17683344401</v>
      </c>
      <c r="EO17" s="7">
        <f t="shared" si="38"/>
        <v>256595.91584085708</v>
      </c>
      <c r="EP17" s="8">
        <f t="shared" si="38"/>
        <v>261926.79986497504</v>
      </c>
      <c r="EQ17" s="7">
        <f t="shared" si="38"/>
        <v>264931.99576671323</v>
      </c>
      <c r="ER17" s="7">
        <f t="shared" si="38"/>
        <v>263997.69185044686</v>
      </c>
      <c r="ES17" s="7">
        <f t="shared" si="38"/>
        <v>290694.92053299292</v>
      </c>
      <c r="ET17" s="7">
        <f t="shared" si="38"/>
        <v>304189.79028423439</v>
      </c>
      <c r="EU17" s="7">
        <f t="shared" si="38"/>
        <v>304891.0380904933</v>
      </c>
      <c r="EV17" s="7">
        <f t="shared" si="38"/>
        <v>310001.07565303287</v>
      </c>
      <c r="EW17" s="7">
        <f t="shared" ref="EW17:FG17" si="39">SUM(EW18:EW21)</f>
        <v>314572.62342495308</v>
      </c>
      <c r="EX17" s="7">
        <f t="shared" si="39"/>
        <v>320575.24784325098</v>
      </c>
      <c r="EY17" s="7">
        <f t="shared" si="39"/>
        <v>340468.70107643912</v>
      </c>
      <c r="EZ17" s="7">
        <f t="shared" si="39"/>
        <v>342045.3003784758</v>
      </c>
      <c r="FA17" s="7">
        <f t="shared" si="39"/>
        <v>343903.35011054145</v>
      </c>
      <c r="FB17" s="7">
        <f t="shared" ref="FB17:FF17" si="40">SUM(FB18:FB21)</f>
        <v>343235.09946218546</v>
      </c>
      <c r="FC17" s="7">
        <f t="shared" si="40"/>
        <v>350740.53820122121</v>
      </c>
      <c r="FD17" s="7">
        <f t="shared" si="40"/>
        <v>347896.52456198359</v>
      </c>
      <c r="FE17" s="7">
        <f t="shared" si="40"/>
        <v>350704.36167854228</v>
      </c>
      <c r="FF17" s="7">
        <f t="shared" si="40"/>
        <v>350629.03702343424</v>
      </c>
      <c r="FG17" s="7">
        <f t="shared" si="39"/>
        <v>351847.19114570809</v>
      </c>
    </row>
    <row r="18" spans="1:163" ht="15.75" x14ac:dyDescent="0.25">
      <c r="A18" s="52" t="s">
        <v>7</v>
      </c>
      <c r="B18" s="8">
        <v>108890.1</v>
      </c>
      <c r="C18" s="8">
        <v>138830.29999999999</v>
      </c>
      <c r="D18" s="8">
        <v>159756</v>
      </c>
      <c r="E18" s="8">
        <v>167168.20000000001</v>
      </c>
      <c r="F18" s="8">
        <v>143820.1</v>
      </c>
      <c r="G18" s="9">
        <v>154064.09</v>
      </c>
      <c r="H18" s="8">
        <v>186445.4</v>
      </c>
      <c r="I18" s="8">
        <v>59053.7</v>
      </c>
      <c r="J18" s="8">
        <v>56908.405951550245</v>
      </c>
      <c r="K18" s="8">
        <v>61808.189244648151</v>
      </c>
      <c r="L18" s="8">
        <v>71214.292595475767</v>
      </c>
      <c r="M18" s="2">
        <v>74107.364783899262</v>
      </c>
      <c r="N18" s="8">
        <v>74712.643807016197</v>
      </c>
      <c r="O18" s="8">
        <v>79743.210992101493</v>
      </c>
      <c r="P18" s="8">
        <v>84946.03859138253</v>
      </c>
      <c r="Q18" s="8">
        <v>95642.490017909993</v>
      </c>
      <c r="R18" s="8">
        <v>101452.70973702456</v>
      </c>
      <c r="S18" s="8">
        <v>114327.4481196225</v>
      </c>
      <c r="T18" s="8">
        <v>124842.55158763386</v>
      </c>
      <c r="U18" s="8">
        <v>133703.63073670061</v>
      </c>
      <c r="V18" s="2">
        <v>57124.082434421674</v>
      </c>
      <c r="W18" s="2">
        <v>57765.517878810126</v>
      </c>
      <c r="X18" s="2">
        <v>58432.050968875235</v>
      </c>
      <c r="Y18" s="2">
        <v>59169.3708581049</v>
      </c>
      <c r="Z18" s="2">
        <v>59242.324605370151</v>
      </c>
      <c r="AA18" s="2">
        <v>59405.658561285891</v>
      </c>
      <c r="AB18" s="2">
        <v>59486.876892771041</v>
      </c>
      <c r="AC18" s="2">
        <v>60267.778735865191</v>
      </c>
      <c r="AD18" s="2">
        <v>58543.855896932932</v>
      </c>
      <c r="AE18" s="2">
        <v>60031.055339143932</v>
      </c>
      <c r="AF18" s="2">
        <v>61461.641869504798</v>
      </c>
      <c r="AG18" s="2">
        <v>62290.377241643291</v>
      </c>
      <c r="AH18" s="2">
        <v>63862.680232898383</v>
      </c>
      <c r="AI18" s="2">
        <v>65433.765590728472</v>
      </c>
      <c r="AJ18" s="2">
        <v>65412.968747099461</v>
      </c>
      <c r="AK18" s="2">
        <v>64714.68505067534</v>
      </c>
      <c r="AL18" s="2">
        <v>64913.193064072009</v>
      </c>
      <c r="AM18" s="2">
        <v>64690.470791598811</v>
      </c>
      <c r="AN18" s="2">
        <v>66607.10805896447</v>
      </c>
      <c r="AO18" s="2">
        <v>67287.839382160324</v>
      </c>
      <c r="AP18" s="2">
        <v>68543.28180865162</v>
      </c>
      <c r="AQ18" s="2">
        <v>69729.972021490292</v>
      </c>
      <c r="AR18" s="2">
        <v>69819.230722025735</v>
      </c>
      <c r="AS18" s="2">
        <v>71214.292595475767</v>
      </c>
      <c r="AT18" s="2">
        <v>73087.362822929063</v>
      </c>
      <c r="AU18" s="2">
        <v>76346.743969450865</v>
      </c>
      <c r="AV18" s="2">
        <v>72680.109886047387</v>
      </c>
      <c r="AW18" s="2">
        <v>71977.282568430441</v>
      </c>
      <c r="AX18" s="2">
        <v>70979.914387694938</v>
      </c>
      <c r="AY18" s="2">
        <v>71244.358222115727</v>
      </c>
      <c r="AZ18" s="2">
        <v>71838.918468340882</v>
      </c>
      <c r="BA18" s="2">
        <v>71838.918468340882</v>
      </c>
      <c r="BB18" s="2">
        <v>72457.182011495534</v>
      </c>
      <c r="BC18" s="2">
        <v>73667.750581173415</v>
      </c>
      <c r="BD18" s="2">
        <v>73308.735438171105</v>
      </c>
      <c r="BE18" s="2">
        <v>74107.364783899262</v>
      </c>
      <c r="BF18" s="2">
        <v>74107.364783899262</v>
      </c>
      <c r="BG18" s="2">
        <v>75127.078673776428</v>
      </c>
      <c r="BH18" s="2">
        <v>75508.422047955231</v>
      </c>
      <c r="BI18" s="2">
        <v>74065.575151219426</v>
      </c>
      <c r="BJ18" s="2">
        <v>75368.810830175164</v>
      </c>
      <c r="BK18" s="2">
        <v>75242.651379735791</v>
      </c>
      <c r="BL18" s="2">
        <v>75164.074419515571</v>
      </c>
      <c r="BM18" s="2">
        <v>75483.870078502878</v>
      </c>
      <c r="BN18" s="2">
        <v>74739.844219139355</v>
      </c>
      <c r="BO18" s="2">
        <v>73905.606068728186</v>
      </c>
      <c r="BP18" s="2">
        <v>74739.578172117457</v>
      </c>
      <c r="BQ18" s="2">
        <v>74712.643807016197</v>
      </c>
      <c r="BR18" s="2">
        <v>73305.136609545589</v>
      </c>
      <c r="BS18" s="2">
        <v>73835.228087305106</v>
      </c>
      <c r="BT18" s="2">
        <v>74886.810203105357</v>
      </c>
      <c r="BU18" s="2">
        <v>74679.520936104149</v>
      </c>
      <c r="BV18" s="2">
        <v>76438.318078739147</v>
      </c>
      <c r="BW18" s="2">
        <v>76668.860982526996</v>
      </c>
      <c r="BX18" s="2">
        <v>76697.730017215727</v>
      </c>
      <c r="BY18" s="2">
        <v>77733.394998478092</v>
      </c>
      <c r="BZ18" s="2">
        <v>78420.590315664551</v>
      </c>
      <c r="CA18" s="2">
        <v>78588.670015605676</v>
      </c>
      <c r="CB18" s="2">
        <v>78234.97008734745</v>
      </c>
      <c r="CC18" s="2">
        <v>79743.210992101493</v>
      </c>
      <c r="CD18" s="2">
        <v>80932.113794268545</v>
      </c>
      <c r="CE18" s="2">
        <v>83514.898702241524</v>
      </c>
      <c r="CF18" s="2">
        <v>83852.380539931095</v>
      </c>
      <c r="CG18" s="2">
        <v>85043.919020679139</v>
      </c>
      <c r="CH18" s="2">
        <v>85615.873960055585</v>
      </c>
      <c r="CI18" s="2">
        <v>85718.839678779797</v>
      </c>
      <c r="CJ18" s="2">
        <v>85190.631329239972</v>
      </c>
      <c r="CK18" s="2">
        <v>86755.272456366598</v>
      </c>
      <c r="CL18" s="2">
        <v>87220.810832384042</v>
      </c>
      <c r="CM18" s="2">
        <v>85911.324847829645</v>
      </c>
      <c r="CN18" s="2">
        <v>85576.457964537607</v>
      </c>
      <c r="CO18" s="2">
        <v>84946.03859138253</v>
      </c>
      <c r="CP18" s="7">
        <v>85468.953045337985</v>
      </c>
      <c r="CQ18" s="8">
        <v>88418.275689761998</v>
      </c>
      <c r="CR18" s="46">
        <v>88585.940314492094</v>
      </c>
      <c r="CS18" s="7">
        <v>85113.131268673809</v>
      </c>
      <c r="CT18" s="8">
        <v>89610.012575165732</v>
      </c>
      <c r="CU18" s="46">
        <v>91307.574049908915</v>
      </c>
      <c r="CV18" s="102">
        <v>92205.796004552802</v>
      </c>
      <c r="CW18" s="102">
        <v>93436.623246035262</v>
      </c>
      <c r="CX18" s="8">
        <v>94721.072992646747</v>
      </c>
      <c r="CY18" s="8">
        <v>93714.865662401717</v>
      </c>
      <c r="CZ18" s="46">
        <v>95035.993810152737</v>
      </c>
      <c r="DA18" s="8">
        <v>95642.490017909993</v>
      </c>
      <c r="DB18" s="145">
        <v>97167.451261019029</v>
      </c>
      <c r="DC18" s="145">
        <v>97997.673909396166</v>
      </c>
      <c r="DD18" s="145">
        <v>99256.264321992247</v>
      </c>
      <c r="DE18" s="145">
        <v>101579.02781668151</v>
      </c>
      <c r="DF18" s="145">
        <v>100216.76853167835</v>
      </c>
      <c r="DG18" s="145">
        <v>99579.584702602428</v>
      </c>
      <c r="DH18" s="145">
        <v>99223.747873024869</v>
      </c>
      <c r="DI18" s="151">
        <v>99476.60272821493</v>
      </c>
      <c r="DJ18" s="151">
        <v>99996.437740143068</v>
      </c>
      <c r="DK18" s="151">
        <v>100030.64916759929</v>
      </c>
      <c r="DL18" s="151">
        <v>101267.63376069661</v>
      </c>
      <c r="DM18" s="46">
        <v>101452.70973702456</v>
      </c>
      <c r="DN18" s="7">
        <v>102249.19271845209</v>
      </c>
      <c r="DO18" s="8">
        <v>102495.35852241854</v>
      </c>
      <c r="DP18" s="8">
        <v>103250.95354651735</v>
      </c>
      <c r="DQ18" s="8">
        <v>104599.34653059504</v>
      </c>
      <c r="DR18" s="7">
        <v>104245.87512026633</v>
      </c>
      <c r="DS18" s="8">
        <v>108584.08417992633</v>
      </c>
      <c r="DT18" s="8">
        <v>108741.96824304666</v>
      </c>
      <c r="DU18" s="8">
        <v>110372.13073926122</v>
      </c>
      <c r="DV18" s="8">
        <v>110353.6267593409</v>
      </c>
      <c r="DW18" s="8">
        <v>111686.43848069396</v>
      </c>
      <c r="DX18" s="8">
        <v>113610.31278738982</v>
      </c>
      <c r="DY18" s="7">
        <v>114327.4481196225</v>
      </c>
      <c r="DZ18" s="7">
        <v>116150.13132824989</v>
      </c>
      <c r="EA18" s="7">
        <v>115850.22268038678</v>
      </c>
      <c r="EB18" s="7">
        <v>116456.08846311568</v>
      </c>
      <c r="EC18" s="7">
        <v>115524.43326062933</v>
      </c>
      <c r="ED18" s="7">
        <v>116640.54155624767</v>
      </c>
      <c r="EE18" s="7">
        <v>117241.77973456905</v>
      </c>
      <c r="EF18" s="7">
        <v>118873.44510429262</v>
      </c>
      <c r="EG18" s="7">
        <v>121093.2698453671</v>
      </c>
      <c r="EH18" s="7">
        <v>120736.62488599354</v>
      </c>
      <c r="EI18" s="7">
        <v>120221.42908574888</v>
      </c>
      <c r="EJ18" s="7">
        <v>123054.38794811883</v>
      </c>
      <c r="EK18" s="8">
        <v>124842.55158763386</v>
      </c>
      <c r="EL18" s="7">
        <v>125409.6126110964</v>
      </c>
      <c r="EM18" s="7">
        <v>125571.14979179915</v>
      </c>
      <c r="EN18" s="7">
        <v>124448.59912251405</v>
      </c>
      <c r="EO18" s="7">
        <v>124570.77378091359</v>
      </c>
      <c r="EP18" s="8">
        <v>124873.12963733439</v>
      </c>
      <c r="EQ18" s="7">
        <v>125156.88598132432</v>
      </c>
      <c r="ER18" s="7">
        <v>124740.63604932389</v>
      </c>
      <c r="ES18" s="7">
        <v>125418.85186450435</v>
      </c>
      <c r="ET18" s="7">
        <v>134392.64710472728</v>
      </c>
      <c r="EU18" s="7">
        <v>133357.17577919649</v>
      </c>
      <c r="EV18" s="7">
        <v>133096.22033319177</v>
      </c>
      <c r="EW18" s="7">
        <v>133703.63073670061</v>
      </c>
      <c r="EX18" s="7">
        <v>138911.3695780756</v>
      </c>
      <c r="EY18" s="7">
        <v>140780.90830601982</v>
      </c>
      <c r="EZ18" s="7">
        <v>139676.23013139449</v>
      </c>
      <c r="FA18" s="7">
        <v>138044.15488492284</v>
      </c>
      <c r="FB18" s="7">
        <v>135748.69477704662</v>
      </c>
      <c r="FC18" s="7">
        <v>140906.48335941724</v>
      </c>
      <c r="FD18" s="7">
        <v>140037.65126478803</v>
      </c>
      <c r="FE18" s="7">
        <v>140299.84179585119</v>
      </c>
      <c r="FF18" s="7">
        <v>138731.72886515729</v>
      </c>
      <c r="FG18" s="7">
        <v>140103.05948080262</v>
      </c>
    </row>
    <row r="19" spans="1:163" ht="18" hidden="1" x14ac:dyDescent="0.25">
      <c r="A19" s="52" t="s">
        <v>8</v>
      </c>
      <c r="B19" s="8">
        <v>19273.900000000001</v>
      </c>
      <c r="C19" s="8">
        <v>24459.7</v>
      </c>
      <c r="D19" s="8">
        <v>26935.599999999999</v>
      </c>
      <c r="E19" s="8">
        <v>28124.9</v>
      </c>
      <c r="F19" s="8">
        <v>20219</v>
      </c>
      <c r="G19" s="9">
        <v>20980.02</v>
      </c>
      <c r="H19" s="8">
        <v>23976.400000000001</v>
      </c>
      <c r="I19" s="8">
        <v>3691.7</v>
      </c>
      <c r="J19" s="42">
        <v>0</v>
      </c>
      <c r="K19" s="42">
        <v>0</v>
      </c>
      <c r="L19" s="43">
        <v>0</v>
      </c>
      <c r="M19" s="41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8">
        <v>0</v>
      </c>
      <c r="T19" s="43">
        <v>0</v>
      </c>
      <c r="U19" s="43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 t="s">
        <v>43</v>
      </c>
      <c r="AI19" s="2" t="s">
        <v>43</v>
      </c>
      <c r="AJ19" s="41">
        <v>0</v>
      </c>
      <c r="AK19" s="2" t="s">
        <v>43</v>
      </c>
      <c r="AL19" s="2" t="s">
        <v>43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4">
        <v>0</v>
      </c>
      <c r="CQ19" s="43">
        <v>0</v>
      </c>
      <c r="CR19" s="53">
        <v>0</v>
      </c>
      <c r="CS19" s="44">
        <v>0</v>
      </c>
      <c r="CT19" s="43">
        <v>0</v>
      </c>
      <c r="CU19" s="53">
        <v>0</v>
      </c>
      <c r="CV19" s="105">
        <v>0</v>
      </c>
      <c r="CW19" s="105">
        <v>0</v>
      </c>
      <c r="CX19" s="43">
        <v>0</v>
      </c>
      <c r="CY19" s="43">
        <v>0</v>
      </c>
      <c r="CZ19" s="53">
        <v>0</v>
      </c>
      <c r="DA19" s="43">
        <v>0</v>
      </c>
      <c r="DB19" s="152">
        <v>0</v>
      </c>
      <c r="DC19" s="152">
        <v>0</v>
      </c>
      <c r="DD19" s="152">
        <v>0</v>
      </c>
      <c r="DE19" s="152">
        <v>0</v>
      </c>
      <c r="DF19" s="152">
        <v>0</v>
      </c>
      <c r="DG19" s="152">
        <v>0</v>
      </c>
      <c r="DH19" s="152">
        <v>0</v>
      </c>
      <c r="DI19" s="152">
        <v>0</v>
      </c>
      <c r="DJ19" s="152">
        <v>0</v>
      </c>
      <c r="DK19" s="152">
        <v>0</v>
      </c>
      <c r="DL19" s="152">
        <v>0</v>
      </c>
      <c r="DM19" s="53">
        <v>0</v>
      </c>
      <c r="DN19" s="44">
        <v>0</v>
      </c>
      <c r="DO19" s="43">
        <v>0</v>
      </c>
      <c r="DP19" s="8">
        <v>0</v>
      </c>
      <c r="DQ19" s="8">
        <v>0</v>
      </c>
      <c r="DR19" s="7"/>
      <c r="DS19" s="43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7">
        <v>0</v>
      </c>
      <c r="DZ19" s="44">
        <v>0</v>
      </c>
      <c r="EA19" s="44">
        <v>0</v>
      </c>
      <c r="EB19" s="44">
        <v>0</v>
      </c>
      <c r="EC19" s="44">
        <v>0</v>
      </c>
      <c r="ED19" s="44">
        <v>0</v>
      </c>
      <c r="EE19" s="44">
        <v>0</v>
      </c>
      <c r="EF19" s="44">
        <v>0</v>
      </c>
      <c r="EG19" s="44">
        <v>0</v>
      </c>
      <c r="EH19" s="44">
        <v>0</v>
      </c>
      <c r="EI19" s="44">
        <v>0</v>
      </c>
      <c r="EJ19" s="44">
        <v>0</v>
      </c>
      <c r="EK19" s="43">
        <v>0</v>
      </c>
      <c r="EL19" s="44">
        <v>0</v>
      </c>
      <c r="EM19" s="44">
        <v>0</v>
      </c>
      <c r="EN19" s="44">
        <v>0</v>
      </c>
      <c r="EO19" s="44">
        <v>0</v>
      </c>
      <c r="EP19" s="43">
        <v>0</v>
      </c>
      <c r="EQ19" s="44">
        <v>0</v>
      </c>
      <c r="ER19" s="44">
        <v>0</v>
      </c>
      <c r="ES19" s="44">
        <v>0</v>
      </c>
      <c r="ET19" s="44">
        <v>0</v>
      </c>
      <c r="EU19" s="44">
        <v>0</v>
      </c>
      <c r="EV19" s="44">
        <v>0</v>
      </c>
      <c r="EW19" s="44">
        <v>0</v>
      </c>
      <c r="EX19" s="44">
        <v>0</v>
      </c>
      <c r="EY19" s="44">
        <v>0</v>
      </c>
      <c r="EZ19" s="44">
        <v>0</v>
      </c>
      <c r="FA19" s="44">
        <v>0</v>
      </c>
      <c r="FB19" s="44">
        <v>0</v>
      </c>
      <c r="FC19" s="44">
        <v>0</v>
      </c>
      <c r="FD19" s="44">
        <v>0</v>
      </c>
      <c r="FE19" s="44">
        <v>0</v>
      </c>
      <c r="FF19" s="44">
        <v>0</v>
      </c>
      <c r="FG19" s="44">
        <v>0</v>
      </c>
    </row>
    <row r="20" spans="1:163" ht="18" hidden="1" x14ac:dyDescent="0.25">
      <c r="A20" s="52" t="s">
        <v>9</v>
      </c>
      <c r="B20" s="8">
        <v>769.5</v>
      </c>
      <c r="C20" s="8">
        <v>1084</v>
      </c>
      <c r="D20" s="8">
        <v>1334.7</v>
      </c>
      <c r="E20" s="8">
        <v>610</v>
      </c>
      <c r="F20" s="8">
        <v>246.7</v>
      </c>
      <c r="G20" s="9">
        <v>214.19</v>
      </c>
      <c r="H20" s="8">
        <v>180.3</v>
      </c>
      <c r="I20" s="8">
        <v>194.2</v>
      </c>
      <c r="J20" s="8">
        <v>175.97106360000001</v>
      </c>
      <c r="K20" s="42">
        <v>0</v>
      </c>
      <c r="L20" s="43">
        <v>0</v>
      </c>
      <c r="M20" s="41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8">
        <v>0</v>
      </c>
      <c r="T20" s="43">
        <v>0</v>
      </c>
      <c r="U20" s="43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 t="s">
        <v>43</v>
      </c>
      <c r="AI20" s="2" t="s">
        <v>43</v>
      </c>
      <c r="AJ20" s="41">
        <v>0</v>
      </c>
      <c r="AK20" s="2" t="s">
        <v>43</v>
      </c>
      <c r="AL20" s="2" t="s">
        <v>43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4">
        <v>0</v>
      </c>
      <c r="CQ20" s="43">
        <v>0</v>
      </c>
      <c r="CR20" s="53">
        <v>0</v>
      </c>
      <c r="CS20" s="44">
        <v>0</v>
      </c>
      <c r="CT20" s="43">
        <v>0</v>
      </c>
      <c r="CU20" s="53">
        <v>0</v>
      </c>
      <c r="CV20" s="105">
        <v>0</v>
      </c>
      <c r="CW20" s="105">
        <v>0</v>
      </c>
      <c r="CX20" s="43">
        <v>0</v>
      </c>
      <c r="CY20" s="43">
        <v>0</v>
      </c>
      <c r="CZ20" s="53">
        <v>0</v>
      </c>
      <c r="DA20" s="43">
        <v>0</v>
      </c>
      <c r="DB20" s="152">
        <v>0</v>
      </c>
      <c r="DC20" s="152">
        <v>0</v>
      </c>
      <c r="DD20" s="152">
        <v>0</v>
      </c>
      <c r="DE20" s="152">
        <v>0</v>
      </c>
      <c r="DF20" s="152">
        <v>0</v>
      </c>
      <c r="DG20" s="152">
        <v>0</v>
      </c>
      <c r="DH20" s="152">
        <v>0</v>
      </c>
      <c r="DI20" s="152">
        <v>0</v>
      </c>
      <c r="DJ20" s="152">
        <v>0</v>
      </c>
      <c r="DK20" s="152">
        <v>0</v>
      </c>
      <c r="DL20" s="152">
        <v>0</v>
      </c>
      <c r="DM20" s="53">
        <v>0</v>
      </c>
      <c r="DN20" s="44">
        <v>0</v>
      </c>
      <c r="DO20" s="43">
        <v>0</v>
      </c>
      <c r="DP20" s="8">
        <v>0</v>
      </c>
      <c r="DQ20" s="8">
        <v>0</v>
      </c>
      <c r="DR20" s="7"/>
      <c r="DS20" s="43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7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4">
        <v>0</v>
      </c>
      <c r="EI20" s="44">
        <v>0</v>
      </c>
      <c r="EJ20" s="44">
        <v>0</v>
      </c>
      <c r="EK20" s="43">
        <v>0</v>
      </c>
      <c r="EL20" s="44">
        <v>0</v>
      </c>
      <c r="EM20" s="44">
        <v>0</v>
      </c>
      <c r="EN20" s="44">
        <v>0</v>
      </c>
      <c r="EO20" s="44">
        <v>0</v>
      </c>
      <c r="EP20" s="43">
        <v>0</v>
      </c>
      <c r="EQ20" s="44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4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44">
        <v>0</v>
      </c>
      <c r="FG20" s="44">
        <v>0</v>
      </c>
    </row>
    <row r="21" spans="1:163" ht="17.25" customHeight="1" x14ac:dyDescent="0.25">
      <c r="A21" s="52" t="s">
        <v>116</v>
      </c>
      <c r="B21" s="8">
        <v>4648.2</v>
      </c>
      <c r="C21" s="8">
        <v>6047.5</v>
      </c>
      <c r="D21" s="8">
        <v>6834.3</v>
      </c>
      <c r="E21" s="8">
        <v>7237.6</v>
      </c>
      <c r="F21" s="8">
        <v>5911.3</v>
      </c>
      <c r="G21" s="9">
        <v>6088.2</v>
      </c>
      <c r="H21" s="8">
        <v>6502.7</v>
      </c>
      <c r="I21" s="8">
        <v>2510</v>
      </c>
      <c r="J21" s="8">
        <v>2274.7518693699999</v>
      </c>
      <c r="K21" s="42">
        <v>0</v>
      </c>
      <c r="L21" s="8">
        <v>35249.110903997767</v>
      </c>
      <c r="M21" s="2">
        <v>36854.083371851746</v>
      </c>
      <c r="N21" s="8">
        <v>39356.247709369505</v>
      </c>
      <c r="O21" s="8">
        <v>43192.514066833035</v>
      </c>
      <c r="P21" s="8">
        <v>45403.751170080141</v>
      </c>
      <c r="Q21" s="8">
        <v>45538.509760534071</v>
      </c>
      <c r="R21" s="8">
        <v>50530.28278590821</v>
      </c>
      <c r="S21" s="8">
        <v>101065.33401726515</v>
      </c>
      <c r="T21" s="8">
        <v>127892.71563253128</v>
      </c>
      <c r="U21" s="8">
        <v>180868.99268825247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 t="s">
        <v>43</v>
      </c>
      <c r="AI21" s="2" t="s">
        <v>43</v>
      </c>
      <c r="AJ21" s="41">
        <v>0</v>
      </c>
      <c r="AK21" s="2" t="s">
        <v>43</v>
      </c>
      <c r="AL21" s="2" t="s">
        <v>43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2">
        <v>34645.412702115602</v>
      </c>
      <c r="AS21" s="2">
        <v>35249.110903997767</v>
      </c>
      <c r="AT21" s="2">
        <v>36108.044236239359</v>
      </c>
      <c r="AU21" s="41">
        <v>37686.784901104103</v>
      </c>
      <c r="AV21" s="2">
        <v>37315.016338058762</v>
      </c>
      <c r="AW21" s="2">
        <v>36958.53288110382</v>
      </c>
      <c r="AX21" s="2">
        <v>36560.578493348803</v>
      </c>
      <c r="AY21" s="2">
        <v>36343.25764221092</v>
      </c>
      <c r="AZ21" s="2">
        <v>36363.206394003879</v>
      </c>
      <c r="BA21" s="2">
        <v>36363.206394003879</v>
      </c>
      <c r="BB21" s="2">
        <v>36377.825236401914</v>
      </c>
      <c r="BC21" s="2">
        <v>36579.584314843836</v>
      </c>
      <c r="BD21" s="2">
        <v>36786.90414917811</v>
      </c>
      <c r="BE21" s="2">
        <v>36854.083371851746</v>
      </c>
      <c r="BF21" s="2">
        <v>37137.430454577829</v>
      </c>
      <c r="BG21" s="2">
        <v>37163.009975630615</v>
      </c>
      <c r="BH21" s="2">
        <v>38130.508636950406</v>
      </c>
      <c r="BI21" s="2">
        <v>38143.036081014216</v>
      </c>
      <c r="BJ21" s="2">
        <v>38350.96880310421</v>
      </c>
      <c r="BK21" s="2">
        <v>38378.267869118208</v>
      </c>
      <c r="BL21" s="2">
        <v>38820.160241618207</v>
      </c>
      <c r="BM21" s="2">
        <v>38850.66048714731</v>
      </c>
      <c r="BN21" s="2">
        <v>39062.774880588149</v>
      </c>
      <c r="BO21" s="2">
        <v>39081.506899404092</v>
      </c>
      <c r="BP21" s="2">
        <v>39099.63592104891</v>
      </c>
      <c r="BQ21" s="2">
        <v>39356.247709369505</v>
      </c>
      <c r="BR21" s="2">
        <v>39699.89101427712</v>
      </c>
      <c r="BS21" s="2">
        <v>39723.015379271637</v>
      </c>
      <c r="BT21" s="2">
        <v>39949.221151489168</v>
      </c>
      <c r="BU21" s="2">
        <v>40014.03773517887</v>
      </c>
      <c r="BV21" s="2">
        <v>40059.699953354888</v>
      </c>
      <c r="BW21" s="2">
        <v>40185.863234855446</v>
      </c>
      <c r="BX21" s="2">
        <v>40367.449673643379</v>
      </c>
      <c r="BY21" s="2">
        <v>40506.91426338561</v>
      </c>
      <c r="BZ21" s="2">
        <v>40624.017996001065</v>
      </c>
      <c r="CA21" s="2">
        <v>40720.28310762233</v>
      </c>
      <c r="CB21" s="2">
        <v>41085.197591268727</v>
      </c>
      <c r="CC21" s="2">
        <v>43192.51406683305</v>
      </c>
      <c r="CD21" s="2">
        <v>43419.560569959438</v>
      </c>
      <c r="CE21" s="2">
        <v>43596.824554358478</v>
      </c>
      <c r="CF21" s="2">
        <v>44018.240866011605</v>
      </c>
      <c r="CG21" s="2">
        <v>44192.444087400014</v>
      </c>
      <c r="CH21" s="2">
        <v>44324.417106167195</v>
      </c>
      <c r="CI21" s="2">
        <v>44450.166019098018</v>
      </c>
      <c r="CJ21" s="2">
        <v>44618.70592895578</v>
      </c>
      <c r="CK21" s="2">
        <v>44805.203859925939</v>
      </c>
      <c r="CL21" s="2">
        <v>44973.099168722358</v>
      </c>
      <c r="CM21" s="2">
        <v>45110.763614140014</v>
      </c>
      <c r="CN21" s="2">
        <v>45250.005522449123</v>
      </c>
      <c r="CO21" s="2">
        <v>45403.751170080148</v>
      </c>
      <c r="CP21" s="7">
        <v>46188.264370550278</v>
      </c>
      <c r="CQ21" s="8">
        <v>46648.376855234528</v>
      </c>
      <c r="CR21" s="46">
        <v>46819.627824098701</v>
      </c>
      <c r="CS21" s="7">
        <v>47052.879337959181</v>
      </c>
      <c r="CT21" s="8">
        <v>47220.657538410669</v>
      </c>
      <c r="CU21" s="46">
        <v>48953.504076511745</v>
      </c>
      <c r="CV21" s="102">
        <v>49166.757254430529</v>
      </c>
      <c r="CW21" s="102">
        <v>49385.201138777316</v>
      </c>
      <c r="CX21" s="8">
        <v>49592.275985425571</v>
      </c>
      <c r="CY21" s="8">
        <v>49776.669516725204</v>
      </c>
      <c r="CZ21" s="46">
        <v>45404.402008294266</v>
      </c>
      <c r="DA21" s="8">
        <v>45538.509760534071</v>
      </c>
      <c r="DB21" s="145">
        <v>45618.062145834745</v>
      </c>
      <c r="DC21" s="145">
        <v>45692.085724205004</v>
      </c>
      <c r="DD21" s="145">
        <v>46067.685245100911</v>
      </c>
      <c r="DE21" s="145">
        <v>46439.973160642017</v>
      </c>
      <c r="DF21" s="145">
        <v>46503.282562864821</v>
      </c>
      <c r="DG21" s="145">
        <v>46578.341106490581</v>
      </c>
      <c r="DH21" s="145">
        <v>46829.574372467607</v>
      </c>
      <c r="DI21" s="151">
        <v>46899.404176772769</v>
      </c>
      <c r="DJ21" s="151">
        <v>47003.917414841955</v>
      </c>
      <c r="DK21" s="151">
        <v>47164.088279063682</v>
      </c>
      <c r="DL21" s="151">
        <v>47336.574313684541</v>
      </c>
      <c r="DM21" s="46">
        <v>50530.28278590821</v>
      </c>
      <c r="DN21" s="7">
        <v>50714.492257383317</v>
      </c>
      <c r="DO21" s="8">
        <v>50909.287161071741</v>
      </c>
      <c r="DP21" s="8">
        <v>51076.697646786859</v>
      </c>
      <c r="DQ21" s="8">
        <v>51250.674347195898</v>
      </c>
      <c r="DR21" s="7">
        <v>92522.817350853846</v>
      </c>
      <c r="DS21" s="8">
        <v>92673.445496886532</v>
      </c>
      <c r="DT21" s="8">
        <v>95935.847164266903</v>
      </c>
      <c r="DU21" s="8">
        <v>95901.302798613135</v>
      </c>
      <c r="DV21" s="8">
        <v>96202.189825712965</v>
      </c>
      <c r="DW21" s="8">
        <v>98927.665054613492</v>
      </c>
      <c r="DX21" s="8">
        <v>99272.704048867672</v>
      </c>
      <c r="DY21" s="7">
        <v>101065.33401726515</v>
      </c>
      <c r="DZ21" s="7">
        <v>104385.73719830596</v>
      </c>
      <c r="EA21" s="7">
        <v>106765.45528991728</v>
      </c>
      <c r="EB21" s="7">
        <v>107804.5385101351</v>
      </c>
      <c r="EC21" s="7">
        <v>107572.04234258877</v>
      </c>
      <c r="ED21" s="7">
        <v>109363.49068048841</v>
      </c>
      <c r="EE21" s="7">
        <v>112921.362898122</v>
      </c>
      <c r="EF21" s="7">
        <v>115756.62059545117</v>
      </c>
      <c r="EG21" s="7">
        <v>118023.45337082977</v>
      </c>
      <c r="EH21" s="7">
        <v>120947.43416084982</v>
      </c>
      <c r="EI21" s="7">
        <v>123915.69126287899</v>
      </c>
      <c r="EJ21" s="7">
        <v>125332.40036279685</v>
      </c>
      <c r="EK21" s="8">
        <v>127892.71563253128</v>
      </c>
      <c r="EL21" s="7">
        <v>128226.69985019765</v>
      </c>
      <c r="EM21" s="7">
        <v>129237.33190323075</v>
      </c>
      <c r="EN21" s="7">
        <v>131473.57771092997</v>
      </c>
      <c r="EO21" s="7">
        <v>132025.14205994349</v>
      </c>
      <c r="EP21" s="8">
        <v>137053.67022764063</v>
      </c>
      <c r="EQ21" s="7">
        <v>139775.10978538892</v>
      </c>
      <c r="ER21" s="7">
        <v>139257.055801123</v>
      </c>
      <c r="ES21" s="7">
        <v>165276.06866848856</v>
      </c>
      <c r="ET21" s="7">
        <v>169797.14317950711</v>
      </c>
      <c r="EU21" s="7">
        <v>171533.86231129678</v>
      </c>
      <c r="EV21" s="7">
        <v>176904.85531984107</v>
      </c>
      <c r="EW21" s="7">
        <v>180868.99268825247</v>
      </c>
      <c r="EX21" s="7">
        <v>181663.87826517539</v>
      </c>
      <c r="EY21" s="7">
        <v>199687.7927704193</v>
      </c>
      <c r="EZ21" s="7">
        <v>202369.07024708131</v>
      </c>
      <c r="FA21" s="7">
        <v>205859.19522561858</v>
      </c>
      <c r="FB21" s="7">
        <v>207486.40468513884</v>
      </c>
      <c r="FC21" s="7">
        <v>209834.05484180397</v>
      </c>
      <c r="FD21" s="7">
        <v>207858.87329719556</v>
      </c>
      <c r="FE21" s="7">
        <v>210404.51988269109</v>
      </c>
      <c r="FF21" s="7">
        <v>211897.30815827695</v>
      </c>
      <c r="FG21" s="7">
        <v>211744.13166490546</v>
      </c>
    </row>
    <row r="22" spans="1:163" ht="15.75" x14ac:dyDescent="0.25">
      <c r="A22" s="52" t="s">
        <v>107</v>
      </c>
      <c r="B22" s="24">
        <f t="shared" ref="B22:G22" si="41">SUM(B23:B24)</f>
        <v>109315.90000000001</v>
      </c>
      <c r="C22" s="24">
        <f t="shared" si="41"/>
        <v>141742.79999999999</v>
      </c>
      <c r="D22" s="24">
        <f t="shared" si="41"/>
        <v>161209.29999999999</v>
      </c>
      <c r="E22" s="24">
        <f t="shared" si="41"/>
        <v>174071.1</v>
      </c>
      <c r="F22" s="25">
        <f t="shared" si="41"/>
        <v>156690.5</v>
      </c>
      <c r="G22" s="25">
        <f t="shared" si="41"/>
        <v>174142.64</v>
      </c>
      <c r="H22" s="24">
        <f t="shared" ref="H22:O22" si="42">SUM(H23:H24)</f>
        <v>214612.59999999998</v>
      </c>
      <c r="I22" s="24">
        <f t="shared" si="42"/>
        <v>48900</v>
      </c>
      <c r="J22" s="24">
        <f t="shared" si="42"/>
        <v>47454.843391965434</v>
      </c>
      <c r="K22" s="8">
        <f t="shared" si="42"/>
        <v>52306.824102411752</v>
      </c>
      <c r="L22" s="8">
        <f t="shared" si="42"/>
        <v>58358.214570016389</v>
      </c>
      <c r="M22" s="2">
        <f t="shared" si="42"/>
        <v>57812.423358596927</v>
      </c>
      <c r="N22" s="8">
        <f t="shared" si="42"/>
        <v>54218.043285457323</v>
      </c>
      <c r="O22" s="8">
        <f t="shared" si="42"/>
        <v>52726.154836860078</v>
      </c>
      <c r="P22" s="8">
        <f t="shared" ref="P22:AT22" si="43">SUM(P23:P24)</f>
        <v>52571.955029237826</v>
      </c>
      <c r="Q22" s="8">
        <f t="shared" si="43"/>
        <v>56793.204147403674</v>
      </c>
      <c r="R22" s="8">
        <f>SUM(R23:R24)</f>
        <v>55941.68949070244</v>
      </c>
      <c r="S22" s="8">
        <f>SUM(S23:S24)</f>
        <v>56848.47391836725</v>
      </c>
      <c r="T22" s="8">
        <f t="shared" ref="T22" si="44">SUM(T23:T24)</f>
        <v>60034.006768652085</v>
      </c>
      <c r="U22" s="8">
        <f t="shared" ref="U22" si="45">SUM(U23:U24)</f>
        <v>65138.372277867777</v>
      </c>
      <c r="V22" s="2">
        <f t="shared" si="43"/>
        <v>47805.78048763697</v>
      </c>
      <c r="W22" s="2">
        <f t="shared" si="43"/>
        <v>48366.982594603855</v>
      </c>
      <c r="X22" s="2">
        <f t="shared" si="43"/>
        <v>48955.705742607861</v>
      </c>
      <c r="Y22" s="2">
        <f t="shared" si="43"/>
        <v>49575.177132857214</v>
      </c>
      <c r="Z22" s="2">
        <f t="shared" si="43"/>
        <v>49636.26898737326</v>
      </c>
      <c r="AA22" s="2">
        <f t="shared" si="43"/>
        <v>49773.286771789717</v>
      </c>
      <c r="AB22" s="2">
        <f t="shared" si="43"/>
        <v>49840.693933079827</v>
      </c>
      <c r="AC22" s="2">
        <f t="shared" si="43"/>
        <v>50497.407064070394</v>
      </c>
      <c r="AD22" s="2">
        <f t="shared" si="43"/>
        <v>49160.973490185497</v>
      </c>
      <c r="AE22" s="2">
        <f t="shared" si="43"/>
        <v>50411.939345179431</v>
      </c>
      <c r="AF22" s="2">
        <f t="shared" si="43"/>
        <v>51612.824727155996</v>
      </c>
      <c r="AG22" s="2">
        <f t="shared" si="43"/>
        <v>52306.745385256312</v>
      </c>
      <c r="AH22" s="2">
        <f t="shared" si="43"/>
        <v>52940.369808703443</v>
      </c>
      <c r="AI22" s="2">
        <f t="shared" si="43"/>
        <v>54277.56730203527</v>
      </c>
      <c r="AJ22" s="2">
        <f t="shared" ref="AJ22:AS22" si="46">SUM(AJ23:AJ24)</f>
        <v>54296.370701615262</v>
      </c>
      <c r="AK22" s="2">
        <f t="shared" si="46"/>
        <v>53958.661937431309</v>
      </c>
      <c r="AL22" s="2">
        <f t="shared" si="46"/>
        <v>53875.188089470976</v>
      </c>
      <c r="AM22" s="2">
        <f t="shared" si="46"/>
        <v>53919.41130366236</v>
      </c>
      <c r="AN22" s="2">
        <f t="shared" si="46"/>
        <v>54460.874060687594</v>
      </c>
      <c r="AO22" s="2">
        <f t="shared" si="46"/>
        <v>55052.438746268926</v>
      </c>
      <c r="AP22" s="2">
        <f t="shared" si="46"/>
        <v>56216.261288359674</v>
      </c>
      <c r="AQ22" s="2">
        <f t="shared" si="46"/>
        <v>56833.896404473409</v>
      </c>
      <c r="AR22" s="2">
        <f t="shared" si="46"/>
        <v>56995.483668547706</v>
      </c>
      <c r="AS22" s="2">
        <f t="shared" si="46"/>
        <v>58358.214570016389</v>
      </c>
      <c r="AT22" s="2">
        <f t="shared" si="43"/>
        <v>59145.012308531092</v>
      </c>
      <c r="AU22" s="2">
        <f t="shared" ref="AU22:AZ22" si="47">SUM(AU23:AU24)</f>
        <v>61418.531240798591</v>
      </c>
      <c r="AV22" s="2">
        <f t="shared" si="47"/>
        <v>58423.54393023868</v>
      </c>
      <c r="AW22" s="2">
        <f t="shared" si="47"/>
        <v>57858.220473376714</v>
      </c>
      <c r="AX22" s="2">
        <f t="shared" si="47"/>
        <v>57047.089103291932</v>
      </c>
      <c r="AY22" s="2">
        <f t="shared" si="47"/>
        <v>57288.753626662961</v>
      </c>
      <c r="AZ22" s="2">
        <f t="shared" si="47"/>
        <v>57021.148518128044</v>
      </c>
      <c r="BA22" s="2">
        <f t="shared" ref="BA22:BF22" si="48">SUM(BA23:BA24)</f>
        <v>57015.374675537518</v>
      </c>
      <c r="BB22" s="2">
        <f t="shared" si="48"/>
        <v>57137.445729903149</v>
      </c>
      <c r="BC22" s="2">
        <f t="shared" si="48"/>
        <v>57812.156237643678</v>
      </c>
      <c r="BD22" s="2">
        <f t="shared" si="48"/>
        <v>57508.698439951717</v>
      </c>
      <c r="BE22" s="2">
        <f t="shared" si="48"/>
        <v>57812.423358596927</v>
      </c>
      <c r="BF22" s="2">
        <f t="shared" si="48"/>
        <v>57323.964247443233</v>
      </c>
      <c r="BG22" s="2">
        <f>SUM(BG23:BG24)</f>
        <v>57508.479660860161</v>
      </c>
      <c r="BH22" s="2">
        <f t="shared" ref="BH22:CS22" si="49">SUM(BH23:BH24)</f>
        <v>57824.769643502819</v>
      </c>
      <c r="BI22" s="2">
        <f t="shared" si="49"/>
        <v>56775.458378728581</v>
      </c>
      <c r="BJ22" s="2">
        <f t="shared" si="49"/>
        <v>57864.843555090789</v>
      </c>
      <c r="BK22" s="2">
        <f t="shared" si="49"/>
        <v>57755.506521844378</v>
      </c>
      <c r="BL22" s="2">
        <f t="shared" si="49"/>
        <v>57232.535785144777</v>
      </c>
      <c r="BM22" s="2">
        <f t="shared" si="49"/>
        <v>56674.146663222731</v>
      </c>
      <c r="BN22" s="2">
        <f t="shared" si="49"/>
        <v>55811.47668113852</v>
      </c>
      <c r="BO22" s="2">
        <f t="shared" si="49"/>
        <v>55223.844370972627</v>
      </c>
      <c r="BP22" s="2">
        <f t="shared" si="49"/>
        <v>54543.6511483145</v>
      </c>
      <c r="BQ22" s="2">
        <f t="shared" si="49"/>
        <v>54218.043285457323</v>
      </c>
      <c r="BR22" s="2">
        <f t="shared" si="49"/>
        <v>52600.705808971499</v>
      </c>
      <c r="BS22" s="2">
        <f t="shared" si="49"/>
        <v>52230.301958226766</v>
      </c>
      <c r="BT22" s="2">
        <f t="shared" si="49"/>
        <v>51296.70580634108</v>
      </c>
      <c r="BU22" s="2">
        <f t="shared" si="49"/>
        <v>51171.748989122476</v>
      </c>
      <c r="BV22" s="2">
        <f t="shared" si="49"/>
        <v>52044.719101343406</v>
      </c>
      <c r="BW22" s="2">
        <f t="shared" si="49"/>
        <v>52199.491207784493</v>
      </c>
      <c r="BX22" s="2">
        <f t="shared" si="49"/>
        <v>51578.972310256097</v>
      </c>
      <c r="BY22" s="2">
        <f t="shared" si="49"/>
        <v>52031.758688122653</v>
      </c>
      <c r="BZ22" s="2">
        <f t="shared" si="49"/>
        <v>52365.077148315999</v>
      </c>
      <c r="CA22" s="2">
        <f t="shared" si="49"/>
        <v>52474.607137364619</v>
      </c>
      <c r="CB22" s="2">
        <f t="shared" si="49"/>
        <v>52077.197069476257</v>
      </c>
      <c r="CC22" s="2">
        <f t="shared" si="49"/>
        <v>52726.154836860078</v>
      </c>
      <c r="CD22" s="2">
        <f t="shared" si="49"/>
        <v>52381.837629130365</v>
      </c>
      <c r="CE22" s="2">
        <f t="shared" si="49"/>
        <v>53030.869972169297</v>
      </c>
      <c r="CF22" s="2">
        <f t="shared" si="49"/>
        <v>53255.899437596832</v>
      </c>
      <c r="CG22" s="2">
        <f t="shared" si="49"/>
        <v>53991.158975791543</v>
      </c>
      <c r="CH22" s="2">
        <f t="shared" si="49"/>
        <v>54259.210300307561</v>
      </c>
      <c r="CI22" s="2">
        <f t="shared" si="49"/>
        <v>54272.587348129615</v>
      </c>
      <c r="CJ22" s="2">
        <f t="shared" si="49"/>
        <v>53321.618021230723</v>
      </c>
      <c r="CK22" s="2">
        <f t="shared" si="49"/>
        <v>53841.892829930017</v>
      </c>
      <c r="CL22" s="2">
        <f t="shared" si="49"/>
        <v>54090.848661462769</v>
      </c>
      <c r="CM22" s="2">
        <f t="shared" si="49"/>
        <v>53578.73825736087</v>
      </c>
      <c r="CN22" s="2">
        <f t="shared" si="49"/>
        <v>53135.631938916653</v>
      </c>
      <c r="CO22" s="2">
        <f t="shared" si="49"/>
        <v>52571.955029237826</v>
      </c>
      <c r="CP22" s="7">
        <f t="shared" si="49"/>
        <v>52492.829163555987</v>
      </c>
      <c r="CQ22" s="8">
        <f t="shared" si="49"/>
        <v>52846.810844808708</v>
      </c>
      <c r="CR22" s="46">
        <f>SUM(CR23:CR24)</f>
        <v>53013.625039640647</v>
      </c>
      <c r="CS22" s="7">
        <f t="shared" si="49"/>
        <v>50650.633018436449</v>
      </c>
      <c r="CT22" s="8">
        <f t="shared" ref="CT22:DA22" si="50">SUM(CT23:CT24)</f>
        <v>54199.146666577559</v>
      </c>
      <c r="CU22" s="46">
        <f t="shared" si="50"/>
        <v>54783.665699240781</v>
      </c>
      <c r="CV22" s="102">
        <f t="shared" si="50"/>
        <v>54954.535981572437</v>
      </c>
      <c r="CW22" s="102">
        <f t="shared" si="50"/>
        <v>55841.060044911741</v>
      </c>
      <c r="CX22" s="8">
        <f t="shared" si="50"/>
        <v>56454.828230336556</v>
      </c>
      <c r="CY22" s="8">
        <f t="shared" si="50"/>
        <v>56248.919710641763</v>
      </c>
      <c r="CZ22" s="2">
        <f t="shared" si="50"/>
        <v>56366.815330406709</v>
      </c>
      <c r="DA22" s="7">
        <f t="shared" si="50"/>
        <v>56793.204147403674</v>
      </c>
      <c r="DB22" s="145">
        <f t="shared" ref="DB22:DG22" si="51">SUM(DB23:DB24)</f>
        <v>57352.721324521401</v>
      </c>
      <c r="DC22" s="145">
        <v>58054.813934279497</v>
      </c>
      <c r="DD22" s="145">
        <v>58173.537318892304</v>
      </c>
      <c r="DE22" s="145">
        <f t="shared" si="51"/>
        <v>58201.009006108841</v>
      </c>
      <c r="DF22" s="145">
        <f>SUM(DF23:DF24)</f>
        <v>57164.925882158546</v>
      </c>
      <c r="DG22" s="145">
        <f t="shared" si="51"/>
        <v>56278.561073922145</v>
      </c>
      <c r="DH22" s="145">
        <f>SUM(DH23:DH24)</f>
        <v>55978.944818106393</v>
      </c>
      <c r="DI22" s="151">
        <f>SUM(DI23:DI24)</f>
        <v>55683.019418667325</v>
      </c>
      <c r="DJ22" s="151">
        <f>SUM(DJ23:DJ24)</f>
        <v>55987.234517351812</v>
      </c>
      <c r="DK22" s="151">
        <f>SUM(DK23:DK24)</f>
        <v>55812.386889382899</v>
      </c>
      <c r="DL22" s="151">
        <v>55741.996884049047</v>
      </c>
      <c r="DM22" s="46">
        <v>55941.68949070244</v>
      </c>
      <c r="DN22" s="7">
        <f t="shared" ref="DN22:DY22" si="52">SUM(DN23:DN24)</f>
        <v>56481.839056546822</v>
      </c>
      <c r="DO22" s="8">
        <f t="shared" si="52"/>
        <v>56104.090148298441</v>
      </c>
      <c r="DP22" s="8">
        <f t="shared" si="52"/>
        <v>56294.346586747648</v>
      </c>
      <c r="DQ22" s="8">
        <f t="shared" si="52"/>
        <v>56307.26660761275</v>
      </c>
      <c r="DR22" s="7">
        <f t="shared" si="52"/>
        <v>56257.753973345534</v>
      </c>
      <c r="DS22" s="8">
        <f t="shared" si="52"/>
        <v>56540.421711937575</v>
      </c>
      <c r="DT22" s="8">
        <f t="shared" si="52"/>
        <v>56062.545636196694</v>
      </c>
      <c r="DU22" s="8">
        <f t="shared" si="52"/>
        <v>55889.229406120139</v>
      </c>
      <c r="DV22" s="8">
        <f t="shared" si="52"/>
        <v>55892.40086585989</v>
      </c>
      <c r="DW22" s="8">
        <f t="shared" si="52"/>
        <v>56175.606741734133</v>
      </c>
      <c r="DX22" s="8">
        <f t="shared" si="52"/>
        <v>56522.610066917674</v>
      </c>
      <c r="DY22" s="7">
        <f t="shared" si="52"/>
        <v>56848.47391836725</v>
      </c>
      <c r="DZ22" s="7">
        <f t="shared" ref="DZ22:EV22" si="53">SUM(DZ23:DZ24)</f>
        <v>56448.672882559971</v>
      </c>
      <c r="EA22" s="7">
        <f t="shared" si="53"/>
        <v>56160.472701028186</v>
      </c>
      <c r="EB22" s="7">
        <f t="shared" si="53"/>
        <v>56515.943143782213</v>
      </c>
      <c r="EC22" s="7">
        <f t="shared" si="53"/>
        <v>56280.745567123333</v>
      </c>
      <c r="ED22" s="7">
        <f t="shared" si="53"/>
        <v>56398.945176687441</v>
      </c>
      <c r="EE22" s="7">
        <f t="shared" si="53"/>
        <v>57240.857448860086</v>
      </c>
      <c r="EF22" s="7">
        <f t="shared" si="53"/>
        <v>57811.643973034035</v>
      </c>
      <c r="EG22" s="7">
        <f t="shared" si="53"/>
        <v>58339.159354646901</v>
      </c>
      <c r="EH22" s="7">
        <f t="shared" si="53"/>
        <v>58541.087290807402</v>
      </c>
      <c r="EI22" s="7">
        <f t="shared" si="53"/>
        <v>58729.186102490778</v>
      </c>
      <c r="EJ22" s="7">
        <f t="shared" si="53"/>
        <v>59189.491581408518</v>
      </c>
      <c r="EK22" s="8">
        <f t="shared" si="53"/>
        <v>60034.006768652085</v>
      </c>
      <c r="EL22" s="7">
        <f t="shared" si="53"/>
        <v>60380.463380811561</v>
      </c>
      <c r="EM22" s="7">
        <f t="shared" si="53"/>
        <v>65814.549491408339</v>
      </c>
      <c r="EN22" s="7">
        <f t="shared" si="53"/>
        <v>65488.721014619965</v>
      </c>
      <c r="EO22" s="7">
        <f t="shared" si="53"/>
        <v>65658.260954167126</v>
      </c>
      <c r="EP22" s="8">
        <f t="shared" si="53"/>
        <v>66319.822565158101</v>
      </c>
      <c r="EQ22" s="7">
        <f t="shared" si="53"/>
        <v>66316.520381201321</v>
      </c>
      <c r="ER22" s="7">
        <f t="shared" si="53"/>
        <v>65363.864427492539</v>
      </c>
      <c r="ES22" s="7">
        <f t="shared" si="53"/>
        <v>65431.241512776636</v>
      </c>
      <c r="ET22" s="7">
        <f t="shared" si="53"/>
        <v>65536.52163364616</v>
      </c>
      <c r="EU22" s="7">
        <f t="shared" si="53"/>
        <v>65402.745832840723</v>
      </c>
      <c r="EV22" s="7">
        <f t="shared" si="53"/>
        <v>65180.728847896993</v>
      </c>
      <c r="EW22" s="7">
        <f t="shared" ref="EW22:FG22" si="54">SUM(EW23:EW24)</f>
        <v>65138.372277867777</v>
      </c>
      <c r="EX22" s="7">
        <f t="shared" si="54"/>
        <v>64708.097662663138</v>
      </c>
      <c r="EY22" s="7">
        <f t="shared" si="54"/>
        <v>64866.568803215152</v>
      </c>
      <c r="EZ22" s="7">
        <f t="shared" si="54"/>
        <v>64258.512530384709</v>
      </c>
      <c r="FA22" s="7">
        <f t="shared" si="54"/>
        <v>63692.656778611425</v>
      </c>
      <c r="FB22" s="7">
        <f t="shared" ref="FB22:FF22" si="55">SUM(FB23:FB24)</f>
        <v>62739.615077016533</v>
      </c>
      <c r="FC22" s="7">
        <f t="shared" si="55"/>
        <v>62784.461281203032</v>
      </c>
      <c r="FD22" s="7">
        <f t="shared" si="55"/>
        <v>62036.436242180578</v>
      </c>
      <c r="FE22" s="7">
        <f t="shared" si="55"/>
        <v>61079.903373672023</v>
      </c>
      <c r="FF22" s="7">
        <f t="shared" si="55"/>
        <v>60236.122699023268</v>
      </c>
      <c r="FG22" s="7">
        <f t="shared" si="54"/>
        <v>59937.591353107448</v>
      </c>
    </row>
    <row r="23" spans="1:163" ht="18" hidden="1" x14ac:dyDescent="0.25">
      <c r="A23" s="52" t="s">
        <v>187</v>
      </c>
      <c r="B23" s="8">
        <v>65778.100000000006</v>
      </c>
      <c r="C23" s="8">
        <v>82394.5</v>
      </c>
      <c r="D23" s="8">
        <v>88938.4</v>
      </c>
      <c r="E23" s="8">
        <v>91103.5</v>
      </c>
      <c r="F23" s="8">
        <v>76156.2</v>
      </c>
      <c r="G23" s="9">
        <v>78293.509999999995</v>
      </c>
      <c r="H23" s="8">
        <v>89840.4</v>
      </c>
      <c r="I23" s="41">
        <v>0</v>
      </c>
      <c r="J23" s="42">
        <v>0</v>
      </c>
      <c r="K23" s="43">
        <v>0</v>
      </c>
      <c r="L23" s="44">
        <v>0</v>
      </c>
      <c r="M23" s="41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8">
        <v>0</v>
      </c>
      <c r="T23" s="43">
        <v>0</v>
      </c>
      <c r="U23" s="43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4">
        <v>0</v>
      </c>
      <c r="CQ23" s="43">
        <v>0</v>
      </c>
      <c r="CR23" s="53">
        <v>0</v>
      </c>
      <c r="CS23" s="44">
        <v>0</v>
      </c>
      <c r="CT23" s="43">
        <v>0</v>
      </c>
      <c r="CU23" s="53">
        <v>0</v>
      </c>
      <c r="CV23" s="105">
        <v>0</v>
      </c>
      <c r="CW23" s="105">
        <v>0</v>
      </c>
      <c r="CX23" s="43">
        <v>0</v>
      </c>
      <c r="CY23" s="43">
        <v>0</v>
      </c>
      <c r="CZ23" s="41">
        <v>0</v>
      </c>
      <c r="DA23" s="44">
        <v>0</v>
      </c>
      <c r="DB23" s="152">
        <v>0</v>
      </c>
      <c r="DC23" s="152">
        <v>0</v>
      </c>
      <c r="DD23" s="152">
        <v>0</v>
      </c>
      <c r="DE23" s="152">
        <v>0</v>
      </c>
      <c r="DF23" s="152"/>
      <c r="DG23" s="152">
        <v>0</v>
      </c>
      <c r="DH23" s="152">
        <v>0</v>
      </c>
      <c r="DI23" s="152">
        <v>0</v>
      </c>
      <c r="DJ23" s="152">
        <v>0</v>
      </c>
      <c r="DK23" s="152">
        <v>0</v>
      </c>
      <c r="DL23" s="152">
        <v>0</v>
      </c>
      <c r="DM23" s="53">
        <v>0</v>
      </c>
      <c r="DN23" s="44">
        <v>0</v>
      </c>
      <c r="DO23" s="43">
        <v>0</v>
      </c>
      <c r="DP23" s="8">
        <v>0</v>
      </c>
      <c r="DQ23" s="8">
        <v>0</v>
      </c>
      <c r="DR23" s="7">
        <v>0</v>
      </c>
      <c r="DS23" s="167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7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3">
        <v>0</v>
      </c>
      <c r="EL23" s="44">
        <v>0</v>
      </c>
      <c r="EM23" s="44">
        <v>0</v>
      </c>
      <c r="EN23" s="44">
        <v>0</v>
      </c>
      <c r="EO23" s="44">
        <v>0</v>
      </c>
      <c r="EP23" s="43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44">
        <v>0</v>
      </c>
      <c r="FG23" s="44">
        <v>0</v>
      </c>
    </row>
    <row r="24" spans="1:163" ht="15.75" x14ac:dyDescent="0.25">
      <c r="A24" s="52" t="s">
        <v>207</v>
      </c>
      <c r="B24" s="8">
        <v>43537.8</v>
      </c>
      <c r="C24" s="8">
        <v>59348.3</v>
      </c>
      <c r="D24" s="8">
        <v>72270.899999999994</v>
      </c>
      <c r="E24" s="8">
        <v>82967.600000000006</v>
      </c>
      <c r="F24" s="8">
        <v>80534.3</v>
      </c>
      <c r="G24" s="9">
        <v>95849.13</v>
      </c>
      <c r="H24" s="8">
        <v>124772.2</v>
      </c>
      <c r="I24" s="8">
        <v>48900</v>
      </c>
      <c r="J24" s="8">
        <v>47454.843391965434</v>
      </c>
      <c r="K24" s="8">
        <v>52306.824102411752</v>
      </c>
      <c r="L24" s="8">
        <v>58358.214570016389</v>
      </c>
      <c r="M24" s="2">
        <v>57812.423358596927</v>
      </c>
      <c r="N24" s="8">
        <v>54218.043285457323</v>
      </c>
      <c r="O24" s="8">
        <v>52726.154836860078</v>
      </c>
      <c r="P24" s="8">
        <v>52571.955029237826</v>
      </c>
      <c r="Q24" s="8">
        <v>56793.204147403674</v>
      </c>
      <c r="R24" s="8">
        <v>55941.68949070244</v>
      </c>
      <c r="S24" s="8">
        <v>56848.47391836725</v>
      </c>
      <c r="T24" s="8">
        <v>60034.006768652085</v>
      </c>
      <c r="U24" s="8">
        <v>65138.372277867777</v>
      </c>
      <c r="V24" s="2">
        <v>47805.78048763697</v>
      </c>
      <c r="W24" s="2">
        <v>48366.982594603855</v>
      </c>
      <c r="X24" s="2">
        <v>48955.705742607861</v>
      </c>
      <c r="Y24" s="2">
        <v>49575.177132857214</v>
      </c>
      <c r="Z24" s="2">
        <v>49636.26898737326</v>
      </c>
      <c r="AA24" s="2">
        <v>49773.286771789717</v>
      </c>
      <c r="AB24" s="2">
        <v>49840.693933079827</v>
      </c>
      <c r="AC24" s="2">
        <v>50497.407064070394</v>
      </c>
      <c r="AD24" s="2">
        <v>49160.973490185497</v>
      </c>
      <c r="AE24" s="2">
        <v>50411.939345179431</v>
      </c>
      <c r="AF24" s="2">
        <v>51612.824727155996</v>
      </c>
      <c r="AG24" s="2">
        <v>52306.745385256312</v>
      </c>
      <c r="AH24" s="2">
        <v>52940.369808703443</v>
      </c>
      <c r="AI24" s="2">
        <v>54277.56730203527</v>
      </c>
      <c r="AJ24" s="2">
        <v>54296.370701615262</v>
      </c>
      <c r="AK24" s="2">
        <v>53958.661937431309</v>
      </c>
      <c r="AL24" s="2">
        <v>53875.188089470976</v>
      </c>
      <c r="AM24" s="2">
        <v>53919.41130366236</v>
      </c>
      <c r="AN24" s="2">
        <v>54460.874060687594</v>
      </c>
      <c r="AO24" s="2">
        <v>55052.438746268926</v>
      </c>
      <c r="AP24" s="2">
        <v>56216.261288359674</v>
      </c>
      <c r="AQ24" s="2">
        <v>56833.896404473409</v>
      </c>
      <c r="AR24" s="2">
        <v>56995.483668547706</v>
      </c>
      <c r="AS24" s="2">
        <v>58358.214570016389</v>
      </c>
      <c r="AT24" s="2">
        <v>59145.012308531092</v>
      </c>
      <c r="AU24" s="2">
        <v>61418.531240798591</v>
      </c>
      <c r="AV24" s="2">
        <v>58423.54393023868</v>
      </c>
      <c r="AW24" s="2">
        <v>57858.220473376714</v>
      </c>
      <c r="AX24" s="2">
        <v>57047.089103291932</v>
      </c>
      <c r="AY24" s="2">
        <v>57288.753626662961</v>
      </c>
      <c r="AZ24" s="2">
        <v>57021.148518128044</v>
      </c>
      <c r="BA24" s="2">
        <v>57015.374675537518</v>
      </c>
      <c r="BB24" s="2">
        <v>57137.445729903149</v>
      </c>
      <c r="BC24" s="2">
        <v>57812.156237643678</v>
      </c>
      <c r="BD24" s="2">
        <v>57508.698439951717</v>
      </c>
      <c r="BE24" s="2">
        <v>57812.423358596927</v>
      </c>
      <c r="BF24" s="2">
        <v>57323.964247443233</v>
      </c>
      <c r="BG24" s="2">
        <v>57508.479660860161</v>
      </c>
      <c r="BH24" s="2">
        <v>57824.769643502819</v>
      </c>
      <c r="BI24" s="2">
        <v>56775.458378728581</v>
      </c>
      <c r="BJ24" s="2">
        <v>57864.843555090789</v>
      </c>
      <c r="BK24" s="2">
        <v>57755.506521844378</v>
      </c>
      <c r="BL24" s="2">
        <v>57232.535785144777</v>
      </c>
      <c r="BM24" s="2">
        <v>56674.146663222731</v>
      </c>
      <c r="BN24" s="2">
        <v>55811.47668113852</v>
      </c>
      <c r="BO24" s="2">
        <v>55223.844370972627</v>
      </c>
      <c r="BP24" s="2">
        <v>54543.6511483145</v>
      </c>
      <c r="BQ24" s="2">
        <v>54218.043285457323</v>
      </c>
      <c r="BR24" s="2">
        <v>52600.705808971499</v>
      </c>
      <c r="BS24" s="2">
        <v>52230.301958226766</v>
      </c>
      <c r="BT24" s="2">
        <v>51296.70580634108</v>
      </c>
      <c r="BU24" s="2">
        <v>51171.748989122476</v>
      </c>
      <c r="BV24" s="2">
        <v>52044.719101343406</v>
      </c>
      <c r="BW24" s="2">
        <v>52199.491207784493</v>
      </c>
      <c r="BX24" s="2">
        <v>51578.972310256097</v>
      </c>
      <c r="BY24" s="2">
        <v>52031.758688122653</v>
      </c>
      <c r="BZ24" s="2">
        <v>52365.077148315999</v>
      </c>
      <c r="CA24" s="2">
        <v>52474.607137364619</v>
      </c>
      <c r="CB24" s="2">
        <v>52077.197069476257</v>
      </c>
      <c r="CC24" s="2">
        <v>52726.154836860078</v>
      </c>
      <c r="CD24" s="2">
        <v>52381.837629130365</v>
      </c>
      <c r="CE24" s="2">
        <v>53030.869972169297</v>
      </c>
      <c r="CF24" s="2">
        <v>53255.899437596832</v>
      </c>
      <c r="CG24" s="2">
        <v>53991.158975791543</v>
      </c>
      <c r="CH24" s="2">
        <v>54259.210300307561</v>
      </c>
      <c r="CI24" s="2">
        <v>54272.587348129615</v>
      </c>
      <c r="CJ24" s="2">
        <v>53321.618021230723</v>
      </c>
      <c r="CK24" s="2">
        <v>53841.892829930017</v>
      </c>
      <c r="CL24" s="2">
        <v>54090.848661462769</v>
      </c>
      <c r="CM24" s="2">
        <v>53578.73825736087</v>
      </c>
      <c r="CN24" s="2">
        <v>53135.631938916653</v>
      </c>
      <c r="CO24" s="2">
        <v>52571.955029237826</v>
      </c>
      <c r="CP24" s="7">
        <v>52492.829163555987</v>
      </c>
      <c r="CQ24" s="8">
        <v>52846.810844808708</v>
      </c>
      <c r="CR24" s="46">
        <v>53013.625039640647</v>
      </c>
      <c r="CS24" s="7">
        <v>50650.633018436449</v>
      </c>
      <c r="CT24" s="8">
        <v>54199.146666577559</v>
      </c>
      <c r="CU24" s="46">
        <v>54783.665699240781</v>
      </c>
      <c r="CV24" s="102">
        <v>54954.535981572437</v>
      </c>
      <c r="CW24" s="9">
        <v>55841.060044911741</v>
      </c>
      <c r="CX24" s="7">
        <v>56454.828230336556</v>
      </c>
      <c r="CY24" s="8">
        <v>56248.919710641763</v>
      </c>
      <c r="CZ24" s="2">
        <v>56366.815330406709</v>
      </c>
      <c r="DA24" s="7">
        <v>56793.204147403674</v>
      </c>
      <c r="DB24" s="145">
        <v>57352.721324521401</v>
      </c>
      <c r="DC24" s="145">
        <v>58054.813934279497</v>
      </c>
      <c r="DD24" s="145">
        <v>58173.537318892304</v>
      </c>
      <c r="DE24" s="145">
        <v>58201.009006108841</v>
      </c>
      <c r="DF24" s="145">
        <v>57164.925882158546</v>
      </c>
      <c r="DG24" s="145">
        <v>56278.561073922145</v>
      </c>
      <c r="DH24" s="145">
        <v>55978.944818106393</v>
      </c>
      <c r="DI24" s="151">
        <v>55683.019418667325</v>
      </c>
      <c r="DJ24" s="151">
        <v>55987.234517351812</v>
      </c>
      <c r="DK24" s="151">
        <v>55812.386889382899</v>
      </c>
      <c r="DL24" s="151">
        <v>55741.996884049047</v>
      </c>
      <c r="DM24" s="46">
        <v>55941.68949070244</v>
      </c>
      <c r="DN24" s="7">
        <v>56481.839056546822</v>
      </c>
      <c r="DO24" s="8">
        <v>56104.090148298441</v>
      </c>
      <c r="DP24" s="8">
        <v>56294.346586747648</v>
      </c>
      <c r="DQ24" s="8">
        <v>56307.26660761275</v>
      </c>
      <c r="DR24" s="7">
        <v>56257.753973345534</v>
      </c>
      <c r="DS24" s="8">
        <v>56540.421711937575</v>
      </c>
      <c r="DT24" s="8">
        <v>56062.545636196694</v>
      </c>
      <c r="DU24" s="8">
        <v>55889.229406120139</v>
      </c>
      <c r="DV24" s="8">
        <v>55892.40086585989</v>
      </c>
      <c r="DW24" s="8">
        <v>56175.606741734133</v>
      </c>
      <c r="DX24" s="8">
        <v>56522.610066917674</v>
      </c>
      <c r="DY24" s="7">
        <v>56848.47391836725</v>
      </c>
      <c r="DZ24" s="7">
        <v>56448.672882559971</v>
      </c>
      <c r="EA24" s="7">
        <v>56160.472701028186</v>
      </c>
      <c r="EB24" s="7">
        <v>56515.943143782213</v>
      </c>
      <c r="EC24" s="7">
        <v>56280.745567123333</v>
      </c>
      <c r="ED24" s="7">
        <v>56398.945176687441</v>
      </c>
      <c r="EE24" s="7">
        <v>57240.857448860086</v>
      </c>
      <c r="EF24" s="7">
        <v>57811.643973034035</v>
      </c>
      <c r="EG24" s="7">
        <v>58339.159354646901</v>
      </c>
      <c r="EH24" s="7">
        <v>58541.087290807402</v>
      </c>
      <c r="EI24" s="7">
        <v>58729.186102490778</v>
      </c>
      <c r="EJ24" s="7">
        <v>59189.491581408518</v>
      </c>
      <c r="EK24" s="8">
        <v>60034.006768652085</v>
      </c>
      <c r="EL24" s="7">
        <v>60380.463380811561</v>
      </c>
      <c r="EM24" s="7">
        <v>65814.549491408339</v>
      </c>
      <c r="EN24" s="7">
        <v>65488.721014619965</v>
      </c>
      <c r="EO24" s="7">
        <v>65658.260954167126</v>
      </c>
      <c r="EP24" s="8">
        <v>66319.822565158101</v>
      </c>
      <c r="EQ24" s="172">
        <v>66316.520381201321</v>
      </c>
      <c r="ER24" s="7">
        <v>65363.864427492539</v>
      </c>
      <c r="ES24" s="7">
        <v>65431.241512776636</v>
      </c>
      <c r="ET24" s="7">
        <v>65536.52163364616</v>
      </c>
      <c r="EU24" s="7">
        <v>65402.745832840723</v>
      </c>
      <c r="EV24" s="7">
        <v>65180.728847896993</v>
      </c>
      <c r="EW24" s="7">
        <v>65138.372277867777</v>
      </c>
      <c r="EX24" s="7">
        <v>64708.097662663138</v>
      </c>
      <c r="EY24" s="7">
        <v>64866.568803215152</v>
      </c>
      <c r="EZ24" s="7">
        <v>64258.512530384709</v>
      </c>
      <c r="FA24" s="7">
        <v>63692.656778611425</v>
      </c>
      <c r="FB24" s="7">
        <v>62739.615077016533</v>
      </c>
      <c r="FC24" s="7">
        <v>62784.461281203032</v>
      </c>
      <c r="FD24" s="7">
        <v>62036.436242180578</v>
      </c>
      <c r="FE24" s="7">
        <v>61079.903373672023</v>
      </c>
      <c r="FF24" s="7">
        <v>60236.122699023268</v>
      </c>
      <c r="FG24" s="7">
        <v>59937.591353107448</v>
      </c>
    </row>
    <row r="25" spans="1:163" ht="15.75" x14ac:dyDescent="0.25">
      <c r="A25" s="52" t="s">
        <v>108</v>
      </c>
      <c r="B25" s="24">
        <v>251481.4</v>
      </c>
      <c r="C25" s="24">
        <f t="shared" ref="C25:K25" si="56">SUM(C26:C30)</f>
        <v>347791.2</v>
      </c>
      <c r="D25" s="24">
        <f t="shared" si="56"/>
        <v>428978.30000000005</v>
      </c>
      <c r="E25" s="24">
        <v>470026.3</v>
      </c>
      <c r="F25" s="25">
        <f t="shared" si="56"/>
        <v>414015.69999999995</v>
      </c>
      <c r="G25" s="25">
        <f t="shared" si="56"/>
        <v>420123.62</v>
      </c>
      <c r="H25" s="24">
        <f t="shared" si="56"/>
        <v>489920.7</v>
      </c>
      <c r="I25" s="24">
        <f t="shared" si="56"/>
        <v>157433.19999999998</v>
      </c>
      <c r="J25" s="24">
        <f t="shared" si="56"/>
        <v>157448.97505206434</v>
      </c>
      <c r="K25" s="8">
        <f t="shared" si="56"/>
        <v>155455.7339170865</v>
      </c>
      <c r="L25" s="8">
        <f>SUM(L26:L30)</f>
        <v>189411.80666614088</v>
      </c>
      <c r="M25" s="2">
        <f>SUM(M26:M30)</f>
        <v>188915.11944840217</v>
      </c>
      <c r="N25" s="8">
        <f>SUM(N26:N30)</f>
        <v>190127.17497379379</v>
      </c>
      <c r="O25" s="8">
        <f>SUM(O26:O30)</f>
        <v>187128.4997273951</v>
      </c>
      <c r="P25" s="8">
        <f t="shared" ref="P25:AT25" si="57">SUM(P26:P30)</f>
        <v>206552.60800028159</v>
      </c>
      <c r="Q25" s="8">
        <f t="shared" si="57"/>
        <v>218229.78029886843</v>
      </c>
      <c r="R25" s="8">
        <f t="shared" si="57"/>
        <v>215547.13722689881</v>
      </c>
      <c r="S25" s="8">
        <f t="shared" si="57"/>
        <v>217594.25747904656</v>
      </c>
      <c r="T25" s="8">
        <f t="shared" si="57"/>
        <v>226852.58213071316</v>
      </c>
      <c r="U25" s="8">
        <f t="shared" si="57"/>
        <v>377935.49462058954</v>
      </c>
      <c r="V25" s="2">
        <f t="shared" si="57"/>
        <v>118842.61887713123</v>
      </c>
      <c r="W25" s="2">
        <f t="shared" si="57"/>
        <v>119799.0584686506</v>
      </c>
      <c r="X25" s="2">
        <f t="shared" si="57"/>
        <v>122960.50386715337</v>
      </c>
      <c r="Y25" s="2">
        <f t="shared" si="57"/>
        <v>127426.05222640242</v>
      </c>
      <c r="Z25" s="2">
        <f t="shared" si="57"/>
        <v>127930.60928791837</v>
      </c>
      <c r="AA25" s="2">
        <f t="shared" si="57"/>
        <v>125779.05918655101</v>
      </c>
      <c r="AB25" s="2">
        <f t="shared" si="57"/>
        <v>126131.87377482453</v>
      </c>
      <c r="AC25" s="2">
        <f t="shared" si="57"/>
        <v>127459.46598377464</v>
      </c>
      <c r="AD25" s="2">
        <f t="shared" si="57"/>
        <v>126589.63896374438</v>
      </c>
      <c r="AE25" s="2">
        <f t="shared" si="57"/>
        <v>132659.59098490336</v>
      </c>
      <c r="AF25" s="2">
        <f t="shared" si="57"/>
        <v>132668.56210977965</v>
      </c>
      <c r="AG25" s="2">
        <f t="shared" si="57"/>
        <v>134528.6149796001</v>
      </c>
      <c r="AH25" s="2">
        <f t="shared" si="57"/>
        <v>135974.78356504865</v>
      </c>
      <c r="AI25" s="2">
        <f t="shared" si="57"/>
        <v>139287.20963244821</v>
      </c>
      <c r="AJ25" s="2">
        <f t="shared" ref="AJ25:AS25" si="58">SUM(AJ26:AJ30)</f>
        <v>139069.89596107576</v>
      </c>
      <c r="AK25" s="2">
        <f t="shared" si="58"/>
        <v>163850.90040130564</v>
      </c>
      <c r="AL25" s="2">
        <f t="shared" si="58"/>
        <v>140439.6763538364</v>
      </c>
      <c r="AM25" s="2">
        <f t="shared" si="58"/>
        <v>168346.8507215128</v>
      </c>
      <c r="AN25" s="2">
        <f t="shared" si="58"/>
        <v>151665.29231371832</v>
      </c>
      <c r="AO25" s="2">
        <f t="shared" si="58"/>
        <v>153171.2790517637</v>
      </c>
      <c r="AP25" s="2">
        <f t="shared" si="58"/>
        <v>179307.96152824882</v>
      </c>
      <c r="AQ25" s="2">
        <f t="shared" si="58"/>
        <v>181283.78634106411</v>
      </c>
      <c r="AR25" s="2">
        <f t="shared" si="58"/>
        <v>184255.12640953858</v>
      </c>
      <c r="AS25" s="2">
        <f t="shared" si="58"/>
        <v>189411.80666614088</v>
      </c>
      <c r="AT25" s="2">
        <f t="shared" si="57"/>
        <v>192620.81571035157</v>
      </c>
      <c r="AU25" s="2">
        <f t="shared" ref="AU25:AZ25" si="59">SUM(AU26:AU30)</f>
        <v>200299.56230234395</v>
      </c>
      <c r="AV25" s="2">
        <f t="shared" si="59"/>
        <v>190779.70331888585</v>
      </c>
      <c r="AW25" s="2">
        <f t="shared" si="59"/>
        <v>188753.98779822467</v>
      </c>
      <c r="AX25" s="2">
        <f t="shared" si="59"/>
        <v>186267.34771809497</v>
      </c>
      <c r="AY25" s="2">
        <f t="shared" si="59"/>
        <v>186342.33661637091</v>
      </c>
      <c r="AZ25" s="2">
        <f t="shared" si="59"/>
        <v>188430.99401326294</v>
      </c>
      <c r="BA25" s="2">
        <f t="shared" ref="BA25:BF25" si="60">SUM(BA26:BA30)</f>
        <v>188746.56322234505</v>
      </c>
      <c r="BB25" s="2">
        <f t="shared" si="60"/>
        <v>188655.55059874686</v>
      </c>
      <c r="BC25" s="2">
        <f t="shared" si="60"/>
        <v>189157.4794742965</v>
      </c>
      <c r="BD25" s="2">
        <f t="shared" si="60"/>
        <v>188435.92240184429</v>
      </c>
      <c r="BE25" s="2">
        <f t="shared" si="60"/>
        <v>188915.11944840217</v>
      </c>
      <c r="BF25" s="2">
        <f t="shared" si="60"/>
        <v>188978.98214174469</v>
      </c>
      <c r="BG25" s="2">
        <f>SUM(BG26:BG30)</f>
        <v>191923.67533115612</v>
      </c>
      <c r="BH25" s="2">
        <f t="shared" ref="BH25:CS25" si="61">SUM(BH26:BH30)</f>
        <v>195148.40099132233</v>
      </c>
      <c r="BI25" s="2">
        <f t="shared" si="61"/>
        <v>191458.5338873654</v>
      </c>
      <c r="BJ25" s="2">
        <f t="shared" si="61"/>
        <v>194564.47670877128</v>
      </c>
      <c r="BK25" s="2">
        <f t="shared" si="61"/>
        <v>196032.59197743278</v>
      </c>
      <c r="BL25" s="2">
        <f t="shared" si="61"/>
        <v>196398.0905066226</v>
      </c>
      <c r="BM25" s="2">
        <f t="shared" si="61"/>
        <v>196972.78665095041</v>
      </c>
      <c r="BN25" s="2">
        <f t="shared" si="61"/>
        <v>194772.44358080992</v>
      </c>
      <c r="BO25" s="2">
        <f t="shared" si="61"/>
        <v>192521.54750604078</v>
      </c>
      <c r="BP25" s="2">
        <f t="shared" si="61"/>
        <v>190919.62508229111</v>
      </c>
      <c r="BQ25" s="2">
        <f t="shared" si="61"/>
        <v>190127.17497379379</v>
      </c>
      <c r="BR25" s="2">
        <f t="shared" si="61"/>
        <v>186763.97305641606</v>
      </c>
      <c r="BS25" s="2">
        <f t="shared" si="61"/>
        <v>185755.83084299241</v>
      </c>
      <c r="BT25" s="2">
        <f t="shared" si="61"/>
        <v>182839.19788743556</v>
      </c>
      <c r="BU25" s="2">
        <f t="shared" si="61"/>
        <v>182262.37652518289</v>
      </c>
      <c r="BV25" s="2">
        <f t="shared" si="61"/>
        <v>184064.40361752629</v>
      </c>
      <c r="BW25" s="2">
        <f t="shared" si="61"/>
        <v>184492.7269046898</v>
      </c>
      <c r="BX25" s="2">
        <f t="shared" si="61"/>
        <v>184148.32750985504</v>
      </c>
      <c r="BY25" s="2">
        <f t="shared" si="61"/>
        <v>185261.95223458105</v>
      </c>
      <c r="BZ25" s="2">
        <f t="shared" si="61"/>
        <v>186131.45019118214</v>
      </c>
      <c r="CA25" s="2">
        <f t="shared" si="61"/>
        <v>185753.17600274942</v>
      </c>
      <c r="CB25" s="2">
        <f t="shared" si="61"/>
        <v>184944.10891826474</v>
      </c>
      <c r="CC25" s="2">
        <f t="shared" si="61"/>
        <v>187128.4997273951</v>
      </c>
      <c r="CD25" s="2">
        <f t="shared" si="61"/>
        <v>187348.35723692266</v>
      </c>
      <c r="CE25" s="2">
        <f t="shared" si="61"/>
        <v>189283.46983438951</v>
      </c>
      <c r="CF25" s="2">
        <f t="shared" si="61"/>
        <v>207816.23598234681</v>
      </c>
      <c r="CG25" s="2">
        <f t="shared" si="61"/>
        <v>209511.7770522272</v>
      </c>
      <c r="CH25" s="2">
        <f t="shared" si="61"/>
        <v>210417.71503361844</v>
      </c>
      <c r="CI25" s="2">
        <f t="shared" si="61"/>
        <v>210645.87091385611</v>
      </c>
      <c r="CJ25" s="2">
        <f t="shared" si="61"/>
        <v>209226.58518675866</v>
      </c>
      <c r="CK25" s="2">
        <f t="shared" si="61"/>
        <v>210886.00264481248</v>
      </c>
      <c r="CL25" s="2">
        <f t="shared" si="61"/>
        <v>211192.57672689107</v>
      </c>
      <c r="CM25" s="2">
        <f t="shared" si="61"/>
        <v>208766.64492683494</v>
      </c>
      <c r="CN25" s="2">
        <f t="shared" si="61"/>
        <v>207807.61971269269</v>
      </c>
      <c r="CO25" s="2">
        <f t="shared" si="61"/>
        <v>206552.60800028162</v>
      </c>
      <c r="CP25" s="7">
        <f t="shared" si="61"/>
        <v>207360.39327345969</v>
      </c>
      <c r="CQ25" s="8">
        <f t="shared" si="61"/>
        <v>208332.03461122565</v>
      </c>
      <c r="CR25" s="46">
        <f>SUM(CR26:CR30)</f>
        <v>208229.74195039368</v>
      </c>
      <c r="CS25" s="7">
        <f t="shared" si="61"/>
        <v>201245.86810838839</v>
      </c>
      <c r="CT25" s="8">
        <f>SUM(CT26:CT30)</f>
        <v>210854.39503724832</v>
      </c>
      <c r="CU25" s="46">
        <f t="shared" ref="CU25:DQ25" si="62">SUM(CU26:CU30)</f>
        <v>212456.39410430338</v>
      </c>
      <c r="CV25" s="102">
        <f t="shared" si="62"/>
        <v>214061.22684233831</v>
      </c>
      <c r="CW25" s="9">
        <f t="shared" si="62"/>
        <v>216630.37572469996</v>
      </c>
      <c r="CX25" s="7">
        <f t="shared" si="62"/>
        <v>218008.88520619014</v>
      </c>
      <c r="CY25" s="8">
        <f t="shared" si="62"/>
        <v>216358.77227957029</v>
      </c>
      <c r="CZ25" s="2">
        <f t="shared" si="62"/>
        <v>216900.19433342238</v>
      </c>
      <c r="DA25" s="7">
        <f t="shared" si="62"/>
        <v>218229.78029886843</v>
      </c>
      <c r="DB25" s="145">
        <f t="shared" ref="DB25:DG25" si="63">SUM(DB26:DB30)</f>
        <v>220527.32380458835</v>
      </c>
      <c r="DC25" s="145">
        <v>222287.93793101914</v>
      </c>
      <c r="DD25" s="145">
        <v>221988.70984496825</v>
      </c>
      <c r="DE25" s="145">
        <f t="shared" si="63"/>
        <v>221115.34046614278</v>
      </c>
      <c r="DF25" s="145">
        <f>SUM(DF26:DF30)</f>
        <v>218180.80969006647</v>
      </c>
      <c r="DG25" s="145">
        <f t="shared" si="63"/>
        <v>216786.70949375929</v>
      </c>
      <c r="DH25" s="145">
        <f>SUM(DH26:DH30)</f>
        <v>216045.98406042415</v>
      </c>
      <c r="DI25" s="151">
        <f>SUM(DI26:DI30)</f>
        <v>215304.24321723764</v>
      </c>
      <c r="DJ25" s="151">
        <f>SUM(DJ26:DJ30)</f>
        <v>215031.81182229173</v>
      </c>
      <c r="DK25" s="151">
        <f>SUM(DK26:DK30)</f>
        <v>214751.0100810992</v>
      </c>
      <c r="DL25" s="151">
        <v>214804.56079212416</v>
      </c>
      <c r="DM25" s="2">
        <v>215547.13722689881</v>
      </c>
      <c r="DN25" s="7">
        <f t="shared" si="62"/>
        <v>216818.49460931573</v>
      </c>
      <c r="DO25" s="8">
        <f t="shared" si="62"/>
        <v>216721.98959162305</v>
      </c>
      <c r="DP25" s="8">
        <f t="shared" si="62"/>
        <v>216749.30423663152</v>
      </c>
      <c r="DQ25" s="8">
        <f t="shared" si="62"/>
        <v>216766.29827074474</v>
      </c>
      <c r="DR25" s="7">
        <f t="shared" ref="DR25:DY25" si="64">SUM(DR26:DR30)</f>
        <v>216284.61967885538</v>
      </c>
      <c r="DS25" s="8">
        <f t="shared" si="64"/>
        <v>217233.70773113059</v>
      </c>
      <c r="DT25" s="8">
        <f t="shared" si="64"/>
        <v>216635.69410120251</v>
      </c>
      <c r="DU25" s="8">
        <f t="shared" si="64"/>
        <v>216254.87910843967</v>
      </c>
      <c r="DV25" s="8">
        <f t="shared" si="64"/>
        <v>214690.42649836911</v>
      </c>
      <c r="DW25" s="8">
        <f t="shared" si="64"/>
        <v>215622.82689626227</v>
      </c>
      <c r="DX25" s="8">
        <f t="shared" si="64"/>
        <v>216515.18074697029</v>
      </c>
      <c r="DY25" s="7">
        <f t="shared" si="64"/>
        <v>217594.25747904656</v>
      </c>
      <c r="DZ25" s="7">
        <f t="shared" ref="DZ25:EV25" si="65">SUM(DZ26:DZ30)</f>
        <v>218015.31006125573</v>
      </c>
      <c r="EA25" s="7">
        <f t="shared" si="65"/>
        <v>216876.0057236061</v>
      </c>
      <c r="EB25" s="7">
        <f t="shared" si="65"/>
        <v>217930.30797042628</v>
      </c>
      <c r="EC25" s="7">
        <f t="shared" si="65"/>
        <v>215941.11158020693</v>
      </c>
      <c r="ED25" s="7">
        <f t="shared" si="65"/>
        <v>216051.47462534253</v>
      </c>
      <c r="EE25" s="7">
        <f t="shared" si="65"/>
        <v>218502.46438986537</v>
      </c>
      <c r="EF25" s="7">
        <f t="shared" si="65"/>
        <v>221188.74709400148</v>
      </c>
      <c r="EG25" s="7">
        <f t="shared" si="65"/>
        <v>223946.38925037254</v>
      </c>
      <c r="EH25" s="7">
        <f t="shared" si="65"/>
        <v>223017.81618031126</v>
      </c>
      <c r="EI25" s="7">
        <f t="shared" si="65"/>
        <v>222961.23967851605</v>
      </c>
      <c r="EJ25" s="7">
        <f t="shared" si="65"/>
        <v>224388.17712346485</v>
      </c>
      <c r="EK25" s="8">
        <f t="shared" si="65"/>
        <v>226852.58213071316</v>
      </c>
      <c r="EL25" s="7">
        <f t="shared" si="65"/>
        <v>227957.06927716077</v>
      </c>
      <c r="EM25" s="7">
        <f t="shared" si="65"/>
        <v>226458.08053278908</v>
      </c>
      <c r="EN25" s="7">
        <f t="shared" si="65"/>
        <v>225115.86838589795</v>
      </c>
      <c r="EO25" s="7">
        <f t="shared" si="65"/>
        <v>225304.36511584651</v>
      </c>
      <c r="EP25" s="8">
        <f t="shared" si="65"/>
        <v>226981.43266714778</v>
      </c>
      <c r="EQ25" s="7">
        <f t="shared" si="65"/>
        <v>227094.9797814645</v>
      </c>
      <c r="ER25" s="7">
        <f t="shared" si="65"/>
        <v>225012.12680979742</v>
      </c>
      <c r="ES25" s="7">
        <f t="shared" si="65"/>
        <v>225312.21883446051</v>
      </c>
      <c r="ET25" s="7">
        <f t="shared" si="65"/>
        <v>224136.89743688834</v>
      </c>
      <c r="EU25" s="7">
        <f t="shared" si="65"/>
        <v>378235.4146749308</v>
      </c>
      <c r="EV25" s="7">
        <f t="shared" si="65"/>
        <v>377793.57560950547</v>
      </c>
      <c r="EW25" s="7">
        <f t="shared" ref="EW25:FG25" si="66">SUM(EW26:EW30)</f>
        <v>377935.49462058954</v>
      </c>
      <c r="EX25" s="7">
        <f t="shared" si="66"/>
        <v>378752.29923821386</v>
      </c>
      <c r="EY25" s="7">
        <f t="shared" si="66"/>
        <v>378976.70014870045</v>
      </c>
      <c r="EZ25" s="7">
        <f t="shared" si="66"/>
        <v>376029.16753295599</v>
      </c>
      <c r="FA25" s="7">
        <f t="shared" si="66"/>
        <v>373301.44421505695</v>
      </c>
      <c r="FB25" s="7">
        <f t="shared" ref="FB25:FF25" si="67">SUM(FB26:FB30)</f>
        <v>371064.41006140312</v>
      </c>
      <c r="FC25" s="7">
        <f t="shared" si="67"/>
        <v>370698.43118827941</v>
      </c>
      <c r="FD25" s="7">
        <f t="shared" si="67"/>
        <v>367946.47765698272</v>
      </c>
      <c r="FE25" s="7">
        <f t="shared" si="67"/>
        <v>368670.89400419267</v>
      </c>
      <c r="FF25" s="7">
        <f t="shared" si="67"/>
        <v>365614.43802810827</v>
      </c>
      <c r="FG25" s="7">
        <f t="shared" si="66"/>
        <v>363858.56674962206</v>
      </c>
    </row>
    <row r="26" spans="1:163" ht="18" hidden="1" x14ac:dyDescent="0.25">
      <c r="A26" s="52" t="s">
        <v>12</v>
      </c>
      <c r="B26" s="8">
        <v>154235.5</v>
      </c>
      <c r="C26" s="8">
        <v>197048.2</v>
      </c>
      <c r="D26" s="8">
        <v>222732.6</v>
      </c>
      <c r="E26" s="8">
        <v>233977.7</v>
      </c>
      <c r="F26" s="8">
        <v>200142.4</v>
      </c>
      <c r="G26" s="9">
        <v>190882.3</v>
      </c>
      <c r="H26" s="8">
        <v>218940.2</v>
      </c>
      <c r="I26" s="8">
        <v>27679.1</v>
      </c>
      <c r="J26" s="8">
        <v>25798.043628471594</v>
      </c>
      <c r="K26" s="41">
        <v>0</v>
      </c>
      <c r="L26" s="43">
        <v>0</v>
      </c>
      <c r="M26" s="41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8">
        <v>0</v>
      </c>
      <c r="T26" s="43">
        <v>0</v>
      </c>
      <c r="U26" s="43">
        <v>0</v>
      </c>
      <c r="V26" s="7">
        <v>657.76756575638103</v>
      </c>
      <c r="W26" s="8">
        <v>658.57327982425011</v>
      </c>
      <c r="X26" s="8">
        <v>659.39936669046381</v>
      </c>
      <c r="Y26" s="8">
        <v>660.02127970660013</v>
      </c>
      <c r="Z26" s="8">
        <v>660.98026362868256</v>
      </c>
      <c r="AA26" s="8">
        <v>662.05327954149993</v>
      </c>
      <c r="AB26" s="8">
        <v>665.81861256890011</v>
      </c>
      <c r="AC26" s="9">
        <v>669.15034563153006</v>
      </c>
      <c r="AD26" s="21">
        <v>674.97448915831842</v>
      </c>
      <c r="AE26" s="8">
        <v>682.69167786463015</v>
      </c>
      <c r="AF26" s="8">
        <v>701.05060970630007</v>
      </c>
      <c r="AG26" s="8">
        <v>719.46180821039013</v>
      </c>
      <c r="AH26" s="9" t="s">
        <v>43</v>
      </c>
      <c r="AI26" s="8" t="s">
        <v>43</v>
      </c>
      <c r="AJ26" s="43">
        <v>0</v>
      </c>
      <c r="AK26" s="41" t="s">
        <v>43</v>
      </c>
      <c r="AL26" s="9" t="s">
        <v>43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1">
        <v>0</v>
      </c>
      <c r="CI26" s="41">
        <v>0</v>
      </c>
      <c r="CJ26" s="41">
        <v>0</v>
      </c>
      <c r="CK26" s="53">
        <v>0</v>
      </c>
      <c r="CL26" s="53">
        <v>0</v>
      </c>
      <c r="CM26" s="53">
        <v>0</v>
      </c>
      <c r="CN26" s="53">
        <v>0</v>
      </c>
      <c r="CO26" s="41">
        <v>0</v>
      </c>
      <c r="CP26" s="44">
        <v>0</v>
      </c>
      <c r="CQ26" s="43">
        <v>0</v>
      </c>
      <c r="CR26" s="53">
        <v>0</v>
      </c>
      <c r="CS26" s="44">
        <v>0</v>
      </c>
      <c r="CT26" s="43">
        <v>0</v>
      </c>
      <c r="CU26" s="53">
        <v>0</v>
      </c>
      <c r="CV26" s="105">
        <v>0</v>
      </c>
      <c r="CW26" s="42">
        <v>0</v>
      </c>
      <c r="CX26" s="44">
        <v>0</v>
      </c>
      <c r="CY26" s="43">
        <v>0</v>
      </c>
      <c r="CZ26" s="41">
        <v>0</v>
      </c>
      <c r="DA26" s="44">
        <v>0</v>
      </c>
      <c r="DB26" s="152">
        <v>0</v>
      </c>
      <c r="DC26" s="152">
        <v>0</v>
      </c>
      <c r="DD26" s="152">
        <v>0</v>
      </c>
      <c r="DE26" s="152">
        <v>0</v>
      </c>
      <c r="DF26" s="152">
        <v>0</v>
      </c>
      <c r="DG26" s="152">
        <v>0</v>
      </c>
      <c r="DH26" s="152">
        <v>0</v>
      </c>
      <c r="DI26" s="152">
        <v>0</v>
      </c>
      <c r="DJ26" s="152">
        <v>0</v>
      </c>
      <c r="DK26" s="152">
        <v>0</v>
      </c>
      <c r="DL26" s="152">
        <v>0</v>
      </c>
      <c r="DM26" s="41">
        <v>0</v>
      </c>
      <c r="DN26" s="44">
        <v>0</v>
      </c>
      <c r="DO26" s="43">
        <v>0</v>
      </c>
      <c r="DP26" s="8">
        <v>0</v>
      </c>
      <c r="DQ26" s="8">
        <v>0</v>
      </c>
      <c r="DR26" s="7"/>
      <c r="DS26" s="43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7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4">
        <v>0</v>
      </c>
      <c r="EI26" s="44">
        <v>0</v>
      </c>
      <c r="EJ26" s="44">
        <v>0</v>
      </c>
      <c r="EK26" s="43">
        <v>0</v>
      </c>
      <c r="EL26" s="44">
        <v>0</v>
      </c>
      <c r="EM26" s="44">
        <v>0</v>
      </c>
      <c r="EN26" s="44">
        <v>0</v>
      </c>
      <c r="EO26" s="44">
        <v>0</v>
      </c>
      <c r="EP26" s="43">
        <v>0</v>
      </c>
      <c r="EQ26" s="44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4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44">
        <v>0</v>
      </c>
      <c r="FG26" s="44">
        <v>0</v>
      </c>
    </row>
    <row r="27" spans="1:163" ht="18" hidden="1" x14ac:dyDescent="0.25">
      <c r="A27" s="52" t="s">
        <v>13</v>
      </c>
      <c r="B27" s="8">
        <v>7087.6</v>
      </c>
      <c r="C27" s="8">
        <v>8820.4</v>
      </c>
      <c r="D27" s="8">
        <v>9434.6</v>
      </c>
      <c r="E27" s="8">
        <v>9571.4</v>
      </c>
      <c r="F27" s="8">
        <v>7999</v>
      </c>
      <c r="G27" s="9">
        <v>8120.08</v>
      </c>
      <c r="H27" s="8">
        <v>9171</v>
      </c>
      <c r="I27" s="43">
        <v>0</v>
      </c>
      <c r="J27" s="44">
        <v>0</v>
      </c>
      <c r="K27" s="41">
        <v>0</v>
      </c>
      <c r="L27" s="43">
        <v>0</v>
      </c>
      <c r="M27" s="41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8">
        <v>0</v>
      </c>
      <c r="T27" s="43">
        <v>0</v>
      </c>
      <c r="U27" s="43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3">
        <v>0</v>
      </c>
      <c r="AJ27" s="41">
        <v>0</v>
      </c>
      <c r="AK27" s="41">
        <v>0</v>
      </c>
      <c r="AL27" s="41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1">
        <v>0</v>
      </c>
      <c r="CI27" s="41">
        <v>0</v>
      </c>
      <c r="CJ27" s="41">
        <v>0</v>
      </c>
      <c r="CK27" s="53">
        <v>0</v>
      </c>
      <c r="CL27" s="53">
        <v>0</v>
      </c>
      <c r="CM27" s="53">
        <v>0</v>
      </c>
      <c r="CN27" s="53">
        <v>0</v>
      </c>
      <c r="CO27" s="41">
        <v>0</v>
      </c>
      <c r="CP27" s="44">
        <v>0</v>
      </c>
      <c r="CQ27" s="43">
        <v>0</v>
      </c>
      <c r="CR27" s="53">
        <v>0</v>
      </c>
      <c r="CS27" s="44">
        <v>0</v>
      </c>
      <c r="CT27" s="43">
        <v>0</v>
      </c>
      <c r="CU27" s="53">
        <v>0</v>
      </c>
      <c r="CV27" s="105">
        <v>0</v>
      </c>
      <c r="CW27" s="42">
        <v>0</v>
      </c>
      <c r="CX27" s="44">
        <v>0</v>
      </c>
      <c r="CY27" s="43">
        <v>0</v>
      </c>
      <c r="CZ27" s="41">
        <v>0</v>
      </c>
      <c r="DA27" s="44">
        <v>0</v>
      </c>
      <c r="DB27" s="152">
        <v>0</v>
      </c>
      <c r="DC27" s="152">
        <v>0</v>
      </c>
      <c r="DD27" s="152">
        <v>0</v>
      </c>
      <c r="DE27" s="152">
        <v>0</v>
      </c>
      <c r="DF27" s="152">
        <v>0</v>
      </c>
      <c r="DG27" s="152">
        <v>0</v>
      </c>
      <c r="DH27" s="152">
        <v>0</v>
      </c>
      <c r="DI27" s="152">
        <v>0</v>
      </c>
      <c r="DJ27" s="152">
        <v>0</v>
      </c>
      <c r="DK27" s="152">
        <v>0</v>
      </c>
      <c r="DL27" s="152">
        <v>0</v>
      </c>
      <c r="DM27" s="41">
        <v>0</v>
      </c>
      <c r="DN27" s="44">
        <v>0</v>
      </c>
      <c r="DO27" s="43">
        <v>0</v>
      </c>
      <c r="DP27" s="8">
        <v>0</v>
      </c>
      <c r="DQ27" s="8">
        <v>0</v>
      </c>
      <c r="DR27" s="7"/>
      <c r="DS27" s="43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7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3">
        <v>0</v>
      </c>
      <c r="EL27" s="44">
        <v>0</v>
      </c>
      <c r="EM27" s="44">
        <v>0</v>
      </c>
      <c r="EN27" s="44">
        <v>0</v>
      </c>
      <c r="EO27" s="44">
        <v>0</v>
      </c>
      <c r="EP27" s="43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44">
        <v>0</v>
      </c>
      <c r="FG27" s="44">
        <v>0</v>
      </c>
    </row>
    <row r="28" spans="1:163" ht="18" hidden="1" x14ac:dyDescent="0.25">
      <c r="A28" s="52" t="s">
        <v>14</v>
      </c>
      <c r="B28" s="8">
        <v>5799.7</v>
      </c>
      <c r="C28" s="8">
        <v>7411.7</v>
      </c>
      <c r="D28" s="8">
        <v>8309.2000000000007</v>
      </c>
      <c r="E28" s="8">
        <v>8763.2000000000007</v>
      </c>
      <c r="F28" s="8">
        <v>7356.4</v>
      </c>
      <c r="G28" s="9">
        <v>7816.3</v>
      </c>
      <c r="H28" s="8">
        <v>9257.4</v>
      </c>
      <c r="I28" s="43">
        <v>0</v>
      </c>
      <c r="J28" s="44">
        <v>0</v>
      </c>
      <c r="K28" s="41">
        <v>0</v>
      </c>
      <c r="L28" s="43">
        <v>0</v>
      </c>
      <c r="M28" s="41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8">
        <v>0</v>
      </c>
      <c r="T28" s="43">
        <v>0</v>
      </c>
      <c r="U28" s="43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3">
        <v>0</v>
      </c>
      <c r="AJ28" s="41">
        <v>0</v>
      </c>
      <c r="AK28" s="41">
        <v>0</v>
      </c>
      <c r="AL28" s="41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1">
        <v>0</v>
      </c>
      <c r="CI28" s="41">
        <v>0</v>
      </c>
      <c r="CJ28" s="41">
        <v>0</v>
      </c>
      <c r="CK28" s="53">
        <v>0</v>
      </c>
      <c r="CL28" s="53">
        <v>0</v>
      </c>
      <c r="CM28" s="53">
        <v>0</v>
      </c>
      <c r="CN28" s="53">
        <v>0</v>
      </c>
      <c r="CO28" s="41">
        <v>0</v>
      </c>
      <c r="CP28" s="44">
        <v>0</v>
      </c>
      <c r="CQ28" s="43">
        <v>0</v>
      </c>
      <c r="CR28" s="53">
        <v>0</v>
      </c>
      <c r="CS28" s="44">
        <v>0</v>
      </c>
      <c r="CT28" s="43">
        <v>0</v>
      </c>
      <c r="CU28" s="53">
        <v>0</v>
      </c>
      <c r="CV28" s="105">
        <v>0</v>
      </c>
      <c r="CW28" s="42">
        <v>0</v>
      </c>
      <c r="CX28" s="44">
        <v>0</v>
      </c>
      <c r="CY28" s="43">
        <v>0</v>
      </c>
      <c r="CZ28" s="41">
        <v>0</v>
      </c>
      <c r="DA28" s="44">
        <v>0</v>
      </c>
      <c r="DB28" s="152">
        <v>0</v>
      </c>
      <c r="DC28" s="152">
        <v>0</v>
      </c>
      <c r="DD28" s="152">
        <v>0</v>
      </c>
      <c r="DE28" s="152">
        <v>0</v>
      </c>
      <c r="DF28" s="152">
        <v>0</v>
      </c>
      <c r="DG28" s="152">
        <v>0</v>
      </c>
      <c r="DH28" s="152">
        <v>0</v>
      </c>
      <c r="DI28" s="152">
        <v>0</v>
      </c>
      <c r="DJ28" s="152">
        <v>0</v>
      </c>
      <c r="DK28" s="152">
        <v>0</v>
      </c>
      <c r="DL28" s="152">
        <v>0</v>
      </c>
      <c r="DM28" s="41">
        <v>0</v>
      </c>
      <c r="DN28" s="44">
        <v>0</v>
      </c>
      <c r="DO28" s="43">
        <v>0</v>
      </c>
      <c r="DP28" s="8">
        <v>0</v>
      </c>
      <c r="DQ28" s="8">
        <v>0</v>
      </c>
      <c r="DR28" s="7"/>
      <c r="DS28" s="43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7">
        <v>0</v>
      </c>
      <c r="DZ28" s="44">
        <v>0</v>
      </c>
      <c r="EA28" s="44">
        <v>0</v>
      </c>
      <c r="EB28" s="44">
        <v>0</v>
      </c>
      <c r="EC28" s="44">
        <v>0</v>
      </c>
      <c r="ED28" s="44">
        <v>0</v>
      </c>
      <c r="EE28" s="44">
        <v>0</v>
      </c>
      <c r="EF28" s="44">
        <v>0</v>
      </c>
      <c r="EG28" s="44">
        <v>0</v>
      </c>
      <c r="EH28" s="44">
        <v>0</v>
      </c>
      <c r="EI28" s="44">
        <v>0</v>
      </c>
      <c r="EJ28" s="44">
        <v>0</v>
      </c>
      <c r="EK28" s="43">
        <v>0</v>
      </c>
      <c r="EL28" s="44">
        <v>0</v>
      </c>
      <c r="EM28" s="44">
        <v>0</v>
      </c>
      <c r="EN28" s="44">
        <v>0</v>
      </c>
      <c r="EO28" s="44">
        <v>0</v>
      </c>
      <c r="EP28" s="43">
        <v>0</v>
      </c>
      <c r="EQ28" s="44">
        <v>0</v>
      </c>
      <c r="ER28" s="44">
        <v>0</v>
      </c>
      <c r="ES28" s="44">
        <v>0</v>
      </c>
      <c r="ET28" s="44">
        <v>0</v>
      </c>
      <c r="EU28" s="44">
        <v>0</v>
      </c>
      <c r="EV28" s="44">
        <v>0</v>
      </c>
      <c r="EW28" s="44">
        <v>0</v>
      </c>
      <c r="EX28" s="44">
        <v>0</v>
      </c>
      <c r="EY28" s="44">
        <v>0</v>
      </c>
      <c r="EZ28" s="44">
        <v>0</v>
      </c>
      <c r="FA28" s="44">
        <v>0</v>
      </c>
      <c r="FB28" s="44">
        <v>0</v>
      </c>
      <c r="FC28" s="44">
        <v>0</v>
      </c>
      <c r="FD28" s="44">
        <v>0</v>
      </c>
      <c r="FE28" s="44">
        <v>0</v>
      </c>
      <c r="FF28" s="44">
        <v>0</v>
      </c>
      <c r="FG28" s="44">
        <v>0</v>
      </c>
    </row>
    <row r="29" spans="1:163" ht="15.75" x14ac:dyDescent="0.25">
      <c r="A29" s="52" t="s">
        <v>109</v>
      </c>
      <c r="B29" s="8">
        <v>10320.299999999999</v>
      </c>
      <c r="C29" s="8">
        <v>17913.400000000001</v>
      </c>
      <c r="D29" s="8">
        <v>24814.799999999999</v>
      </c>
      <c r="E29" s="8">
        <v>27329.7</v>
      </c>
      <c r="F29" s="8">
        <v>22958.799999999999</v>
      </c>
      <c r="G29" s="9">
        <v>24437.63</v>
      </c>
      <c r="H29" s="8">
        <v>29205.1</v>
      </c>
      <c r="I29" s="8">
        <v>1287.2</v>
      </c>
      <c r="J29" s="8">
        <v>1224.6475219313581</v>
      </c>
      <c r="K29" s="8">
        <v>1319.6876447722402</v>
      </c>
      <c r="L29" s="8">
        <v>1463.6846987158799</v>
      </c>
      <c r="M29" s="2">
        <v>1473.8975126179162</v>
      </c>
      <c r="N29" s="8">
        <v>1403.2911035654809</v>
      </c>
      <c r="O29" s="8">
        <v>1374.0373492082481</v>
      </c>
      <c r="P29" s="8">
        <v>1394.4941168286057</v>
      </c>
      <c r="Q29" s="8">
        <v>1533.614597775706</v>
      </c>
      <c r="R29" s="8">
        <v>1535.9298990095799</v>
      </c>
      <c r="S29" s="8">
        <v>1590.5801984254051</v>
      </c>
      <c r="T29" s="8">
        <v>1716.5734369959532</v>
      </c>
      <c r="U29" s="8">
        <v>1720.3412953640607</v>
      </c>
      <c r="V29" s="7">
        <v>1233.7040104549449</v>
      </c>
      <c r="W29" s="8">
        <v>1248.3576799562868</v>
      </c>
      <c r="X29" s="8">
        <v>1263.5526957243542</v>
      </c>
      <c r="Y29" s="8">
        <v>1279.5413273496245</v>
      </c>
      <c r="Z29" s="8">
        <v>1281.1181155153674</v>
      </c>
      <c r="AA29" s="8">
        <v>1284.6545611295285</v>
      </c>
      <c r="AB29" s="8">
        <v>1286.3943481281481</v>
      </c>
      <c r="AC29" s="8">
        <v>1303.5246931896002</v>
      </c>
      <c r="AD29" s="8">
        <v>1267.2123506122134</v>
      </c>
      <c r="AE29" s="8">
        <v>1299.4582413889484</v>
      </c>
      <c r="AF29" s="8">
        <v>1330.4132180639765</v>
      </c>
      <c r="AG29" s="8">
        <v>1348.3002688251913</v>
      </c>
      <c r="AH29" s="9">
        <v>1364.6330758881359</v>
      </c>
      <c r="AI29" s="8">
        <v>1399.1017419550535</v>
      </c>
      <c r="AJ29" s="7">
        <v>1399.5864333370505</v>
      </c>
      <c r="AK29" s="8">
        <v>1339.8429346359121</v>
      </c>
      <c r="AL29" s="9">
        <v>1367.0414246832777</v>
      </c>
      <c r="AM29" s="8">
        <v>1338.8683054948801</v>
      </c>
      <c r="AN29" s="45">
        <v>1395.6734778244929</v>
      </c>
      <c r="AO29" s="45">
        <v>1410.9763640196245</v>
      </c>
      <c r="AP29" s="45">
        <v>1409.9562287991603</v>
      </c>
      <c r="AQ29" s="8">
        <v>1425.4470931706401</v>
      </c>
      <c r="AR29" s="8">
        <v>1429.4998523590803</v>
      </c>
      <c r="AS29" s="8">
        <v>1463.6846987158799</v>
      </c>
      <c r="AT29" s="2">
        <v>1496.0202519458401</v>
      </c>
      <c r="AU29" s="2">
        <v>1553.6852015326476</v>
      </c>
      <c r="AV29" s="2">
        <v>1477.9219527348</v>
      </c>
      <c r="AW29" s="2">
        <v>1463.6211436587557</v>
      </c>
      <c r="AX29" s="2">
        <v>1443.1022093771999</v>
      </c>
      <c r="AY29" s="2">
        <v>1449.2155205572562</v>
      </c>
      <c r="AZ29" s="2">
        <v>1454.2617261134255</v>
      </c>
      <c r="BA29" s="2">
        <v>1454.2617261134255</v>
      </c>
      <c r="BB29" s="2">
        <v>1456.6893108126799</v>
      </c>
      <c r="BC29" s="2">
        <v>1473.8907025088479</v>
      </c>
      <c r="BD29" s="2">
        <v>1466.154204586448</v>
      </c>
      <c r="BE29" s="2">
        <v>1473.8975126179162</v>
      </c>
      <c r="BF29" s="2">
        <v>1473.8975126179162</v>
      </c>
      <c r="BG29" s="2">
        <v>1478.7943282002054</v>
      </c>
      <c r="BH29" s="2">
        <v>1485.3396344463201</v>
      </c>
      <c r="BI29" s="2">
        <v>1458.3860707737101</v>
      </c>
      <c r="BJ29" s="2">
        <v>1486.3690093933521</v>
      </c>
      <c r="BK29" s="2">
        <v>1483.5604788969074</v>
      </c>
      <c r="BL29" s="2">
        <v>1482.806500746744</v>
      </c>
      <c r="BM29" s="2">
        <v>1468.4934799484201</v>
      </c>
      <c r="BN29" s="71">
        <v>1446.1406909145455</v>
      </c>
      <c r="BO29" s="2">
        <v>1429.3236128507931</v>
      </c>
      <c r="BP29" s="2">
        <v>1411.7186046243582</v>
      </c>
      <c r="BQ29" s="2">
        <v>1403.2911035654809</v>
      </c>
      <c r="BR29" s="2">
        <v>1372.6737849472202</v>
      </c>
      <c r="BS29" s="2">
        <v>1363.0076854540441</v>
      </c>
      <c r="BT29" s="2">
        <v>1338.6097410242483</v>
      </c>
      <c r="BU29" s="2">
        <v>1335.3489387932493</v>
      </c>
      <c r="BV29" s="2">
        <v>1358.1294717236412</v>
      </c>
      <c r="BW29" s="2">
        <v>1362.3494515427371</v>
      </c>
      <c r="BX29" s="2">
        <v>1361.6549753455281</v>
      </c>
      <c r="BY29" s="8">
        <v>1370.4304966000311</v>
      </c>
      <c r="BZ29" s="8">
        <v>1364.6277074173677</v>
      </c>
      <c r="CA29" s="8">
        <v>1367.4820459572597</v>
      </c>
      <c r="CB29" s="8">
        <v>1357.1255866645322</v>
      </c>
      <c r="CC29" s="8">
        <v>1374.0373492082481</v>
      </c>
      <c r="CD29" s="8">
        <v>1377.198585075304</v>
      </c>
      <c r="CE29" s="8">
        <v>1394.5496793906439</v>
      </c>
      <c r="CF29" s="8">
        <v>1400.4672660534707</v>
      </c>
      <c r="CG29" s="8">
        <v>1419.8023430340381</v>
      </c>
      <c r="CH29" s="2">
        <v>1426.8512730036996</v>
      </c>
      <c r="CI29" s="2">
        <v>1427.203048446215</v>
      </c>
      <c r="CJ29" s="2">
        <v>1414.3792558034986</v>
      </c>
      <c r="CK29" s="46">
        <v>1428.1797728179749</v>
      </c>
      <c r="CL29" s="46">
        <v>1434.7834352122977</v>
      </c>
      <c r="CM29" s="46">
        <v>1421.1994826031614</v>
      </c>
      <c r="CN29" s="46">
        <v>1409.4458935677831</v>
      </c>
      <c r="CO29" s="2">
        <v>1394.4941168286057</v>
      </c>
      <c r="CP29" s="7">
        <v>1403.9930425653406</v>
      </c>
      <c r="CQ29" s="8">
        <v>1413.7409747979086</v>
      </c>
      <c r="CR29" s="46">
        <v>1418.2035347640037</v>
      </c>
      <c r="CS29" s="7">
        <v>1354.9895282782165</v>
      </c>
      <c r="CT29" s="8">
        <v>1449.9182300070458</v>
      </c>
      <c r="CU29" s="46">
        <v>1465.5550961455137</v>
      </c>
      <c r="CV29" s="102">
        <v>1483.6569943968761</v>
      </c>
      <c r="CW29" s="9">
        <v>1507.9033860790082</v>
      </c>
      <c r="CX29" s="7">
        <v>1524.4772678127231</v>
      </c>
      <c r="CY29" s="8">
        <v>1518.9170196043158</v>
      </c>
      <c r="CZ29" s="2">
        <v>1522.1006125394151</v>
      </c>
      <c r="DA29" s="7">
        <v>1533.614597775706</v>
      </c>
      <c r="DB29" s="145">
        <v>1560.1471797660943</v>
      </c>
      <c r="DC29" s="145">
        <v>1579.2459736812204</v>
      </c>
      <c r="DD29" s="145">
        <v>1582.4755667920319</v>
      </c>
      <c r="DE29" s="145">
        <v>1583.2228700471255</v>
      </c>
      <c r="DF29" s="145">
        <v>1555.038642228398</v>
      </c>
      <c r="DG29" s="145">
        <v>1544.7974308792341</v>
      </c>
      <c r="DH29" s="145">
        <v>1536.5732258995456</v>
      </c>
      <c r="DI29" s="151">
        <v>1528.8278772216302</v>
      </c>
      <c r="DJ29" s="151">
        <v>1537.180379086582</v>
      </c>
      <c r="DK29" s="151">
        <v>1532.3797786397008</v>
      </c>
      <c r="DL29" s="151">
        <v>1530.4471571052427</v>
      </c>
      <c r="DM29" s="2">
        <v>1535.9298990095799</v>
      </c>
      <c r="DN29" s="7">
        <v>1550.7601959789861</v>
      </c>
      <c r="DO29" s="8">
        <v>1554.5651904866561</v>
      </c>
      <c r="DP29" s="8">
        <v>1560.1555771012415</v>
      </c>
      <c r="DQ29" s="8">
        <v>1560.5136457854189</v>
      </c>
      <c r="DR29" s="7">
        <v>1559.1414402768262</v>
      </c>
      <c r="DS29" s="8">
        <v>1566.97536456177</v>
      </c>
      <c r="DT29" s="8">
        <v>1568.5904794964845</v>
      </c>
      <c r="DU29" s="8">
        <v>1563.7412136389455</v>
      </c>
      <c r="DV29" s="8">
        <v>1563.829948845266</v>
      </c>
      <c r="DW29" s="8">
        <v>1571.7538494743339</v>
      </c>
      <c r="DX29" s="8">
        <v>1581.4627577313486</v>
      </c>
      <c r="DY29" s="7">
        <v>1590.5801984254051</v>
      </c>
      <c r="DZ29" s="7">
        <v>1597.4712561956101</v>
      </c>
      <c r="EA29" s="7">
        <v>1589.3153247535151</v>
      </c>
      <c r="EB29" s="7">
        <v>1599.7207254867753</v>
      </c>
      <c r="EC29" s="7">
        <v>1593.0633042878005</v>
      </c>
      <c r="ED29" s="7">
        <v>1596.4090215252018</v>
      </c>
      <c r="EE29" s="7">
        <v>1620.2398989009855</v>
      </c>
      <c r="EF29" s="7">
        <v>1636.3963846952086</v>
      </c>
      <c r="EG29" s="7">
        <v>1667.7565473682621</v>
      </c>
      <c r="EH29" s="7">
        <v>1673.8858661143738</v>
      </c>
      <c r="EI29" s="7">
        <v>1679.2642414893589</v>
      </c>
      <c r="EJ29" s="7">
        <v>1692.4259176882974</v>
      </c>
      <c r="EK29" s="8">
        <v>1716.5734369959532</v>
      </c>
      <c r="EL29" s="7">
        <v>1726.4797925686603</v>
      </c>
      <c r="EM29" s="7">
        <v>1727.7873089138247</v>
      </c>
      <c r="EN29" s="7">
        <v>1717.94227201645</v>
      </c>
      <c r="EO29" s="7">
        <v>1722.3890149555523</v>
      </c>
      <c r="EP29" s="8">
        <v>1741.0273174518691</v>
      </c>
      <c r="EQ29" s="7">
        <v>1740.4886803549543</v>
      </c>
      <c r="ER29" s="7">
        <v>1729.3308752694909</v>
      </c>
      <c r="ES29" s="7">
        <v>1730.8564881830494</v>
      </c>
      <c r="ET29" s="7">
        <v>1733.2242263929411</v>
      </c>
      <c r="EU29" s="7">
        <v>1728.9095832629012</v>
      </c>
      <c r="EV29" s="7">
        <v>1722.0248331894466</v>
      </c>
      <c r="EW29" s="7">
        <v>1720.3412953640607</v>
      </c>
      <c r="EX29" s="7">
        <v>1727.4622733769988</v>
      </c>
      <c r="EY29" s="7">
        <v>1732.077790819005</v>
      </c>
      <c r="EZ29" s="7">
        <v>1713.4694013906835</v>
      </c>
      <c r="FA29" s="7">
        <v>1696.4035442839079</v>
      </c>
      <c r="FB29" s="7">
        <v>1667.9653328254203</v>
      </c>
      <c r="FC29" s="7">
        <v>1668.8947854199937</v>
      </c>
      <c r="FD29" s="7">
        <v>1646.4633593667893</v>
      </c>
      <c r="FE29" s="7">
        <v>1648.7575652356793</v>
      </c>
      <c r="FF29" s="7">
        <v>1622.9706168003261</v>
      </c>
      <c r="FG29" s="7">
        <v>1613.5797475810814</v>
      </c>
    </row>
    <row r="30" spans="1:163" ht="15.75" x14ac:dyDescent="0.25">
      <c r="A30" s="52" t="s">
        <v>110</v>
      </c>
      <c r="B30" s="8">
        <v>74043.899999999994</v>
      </c>
      <c r="C30" s="8">
        <v>116597.5</v>
      </c>
      <c r="D30" s="8">
        <v>163687.1</v>
      </c>
      <c r="E30" s="8">
        <v>190384.3</v>
      </c>
      <c r="F30" s="8">
        <v>175559.1</v>
      </c>
      <c r="G30" s="9">
        <v>188867.31</v>
      </c>
      <c r="H30" s="8">
        <v>223347</v>
      </c>
      <c r="I30" s="8">
        <v>128466.9</v>
      </c>
      <c r="J30" s="8">
        <v>130426.28390166139</v>
      </c>
      <c r="K30" s="8">
        <v>154136.04627231427</v>
      </c>
      <c r="L30" s="8">
        <v>187948.12196742499</v>
      </c>
      <c r="M30" s="2">
        <v>187441.22193578424</v>
      </c>
      <c r="N30" s="8">
        <v>188723.88387022831</v>
      </c>
      <c r="O30" s="8">
        <v>185754.46237818684</v>
      </c>
      <c r="P30" s="8">
        <v>205158.11388345298</v>
      </c>
      <c r="Q30" s="8">
        <v>216696.16570109272</v>
      </c>
      <c r="R30" s="8">
        <v>214011.20732788922</v>
      </c>
      <c r="S30" s="8">
        <v>216003.67728062117</v>
      </c>
      <c r="T30" s="8">
        <v>225136.00869371722</v>
      </c>
      <c r="U30" s="8">
        <v>376215.15332522546</v>
      </c>
      <c r="V30" s="7">
        <v>116951.14730091991</v>
      </c>
      <c r="W30" s="8">
        <v>117892.12750887006</v>
      </c>
      <c r="X30" s="8">
        <v>121037.55180473856</v>
      </c>
      <c r="Y30" s="8">
        <v>125486.48961934619</v>
      </c>
      <c r="Z30" s="8">
        <v>125988.51090877432</v>
      </c>
      <c r="AA30" s="8">
        <v>123832.35134587997</v>
      </c>
      <c r="AB30" s="8">
        <v>124179.66081412749</v>
      </c>
      <c r="AC30" s="9">
        <v>125486.79094495351</v>
      </c>
      <c r="AD30" s="21">
        <v>124647.45212397385</v>
      </c>
      <c r="AE30" s="8">
        <v>130677.44106564979</v>
      </c>
      <c r="AF30" s="8">
        <v>130637.09828200936</v>
      </c>
      <c r="AG30" s="8">
        <v>132460.85290256451</v>
      </c>
      <c r="AH30" s="9">
        <v>134610.15048916053</v>
      </c>
      <c r="AI30" s="8">
        <v>137888.10789049315</v>
      </c>
      <c r="AJ30" s="7">
        <v>137670.30952773872</v>
      </c>
      <c r="AK30" s="8">
        <v>162511.05746666974</v>
      </c>
      <c r="AL30" s="9">
        <v>139072.63492915314</v>
      </c>
      <c r="AM30" s="8">
        <v>167007.98241601791</v>
      </c>
      <c r="AN30" s="8">
        <v>150269.61883589384</v>
      </c>
      <c r="AO30" s="8">
        <v>151760.30268774409</v>
      </c>
      <c r="AP30" s="8">
        <v>177898.00529944967</v>
      </c>
      <c r="AQ30" s="8">
        <v>179858.33924789348</v>
      </c>
      <c r="AR30" s="8">
        <v>182825.62655717949</v>
      </c>
      <c r="AS30" s="8">
        <v>187948.12196742499</v>
      </c>
      <c r="AT30" s="2">
        <v>191124.79545840572</v>
      </c>
      <c r="AU30" s="2">
        <v>198745.87710081131</v>
      </c>
      <c r="AV30" s="2">
        <v>189301.78136615106</v>
      </c>
      <c r="AW30" s="2">
        <v>187290.36665456591</v>
      </c>
      <c r="AX30" s="2">
        <v>184824.24550871778</v>
      </c>
      <c r="AY30" s="2">
        <v>184893.12109581367</v>
      </c>
      <c r="AZ30" s="2">
        <v>186976.73228714953</v>
      </c>
      <c r="BA30" s="2">
        <v>187292.30149623164</v>
      </c>
      <c r="BB30" s="2">
        <v>187198.86128793418</v>
      </c>
      <c r="BC30" s="2">
        <v>187683.58877178765</v>
      </c>
      <c r="BD30" s="2">
        <v>186969.76819725786</v>
      </c>
      <c r="BE30" s="2">
        <v>187441.22193578424</v>
      </c>
      <c r="BF30" s="2">
        <v>187505.08462912677</v>
      </c>
      <c r="BG30" s="2">
        <v>190444.88100295592</v>
      </c>
      <c r="BH30" s="2">
        <v>193663.06135687602</v>
      </c>
      <c r="BI30" s="2">
        <v>190000.14781659169</v>
      </c>
      <c r="BJ30" s="2">
        <v>193078.10769937793</v>
      </c>
      <c r="BK30" s="2">
        <v>194549.03149853586</v>
      </c>
      <c r="BL30" s="2">
        <v>194915.28400587584</v>
      </c>
      <c r="BM30" s="2">
        <v>195504.29317100198</v>
      </c>
      <c r="BN30" s="2">
        <v>193326.30288989536</v>
      </c>
      <c r="BO30" s="2">
        <v>191092.22389318998</v>
      </c>
      <c r="BP30" s="2">
        <v>189507.90647766675</v>
      </c>
      <c r="BQ30" s="2">
        <v>188723.88387022831</v>
      </c>
      <c r="BR30" s="2">
        <v>185391.29927146883</v>
      </c>
      <c r="BS30" s="2">
        <v>184392.82315753837</v>
      </c>
      <c r="BT30" s="2">
        <v>181500.58814641132</v>
      </c>
      <c r="BU30" s="2">
        <v>180927.02758638965</v>
      </c>
      <c r="BV30" s="2">
        <v>182706.27414580266</v>
      </c>
      <c r="BW30" s="2">
        <v>183130.37745314706</v>
      </c>
      <c r="BX30" s="2">
        <v>182786.6725345095</v>
      </c>
      <c r="BY30" s="8">
        <v>183891.52173798103</v>
      </c>
      <c r="BZ30" s="8">
        <v>184766.82248376479</v>
      </c>
      <c r="CA30" s="8">
        <v>184385.69395679215</v>
      </c>
      <c r="CB30" s="8">
        <v>183586.9833316002</v>
      </c>
      <c r="CC30" s="8">
        <v>185754.46237818684</v>
      </c>
      <c r="CD30" s="8">
        <v>185971.15865184736</v>
      </c>
      <c r="CE30" s="8">
        <v>187888.92015499886</v>
      </c>
      <c r="CF30" s="8">
        <v>206415.76871629333</v>
      </c>
      <c r="CG30" s="8">
        <v>208091.97470919316</v>
      </c>
      <c r="CH30" s="2">
        <v>208990.86376061474</v>
      </c>
      <c r="CI30" s="2">
        <v>209218.66786540989</v>
      </c>
      <c r="CJ30" s="2">
        <v>207812.20593095516</v>
      </c>
      <c r="CK30" s="46">
        <v>209457.82287199452</v>
      </c>
      <c r="CL30" s="46">
        <v>209757.79329167877</v>
      </c>
      <c r="CM30" s="46">
        <v>207345.44544423177</v>
      </c>
      <c r="CN30" s="46">
        <v>206398.1738191249</v>
      </c>
      <c r="CO30" s="2">
        <v>205158.11388345301</v>
      </c>
      <c r="CP30" s="7">
        <v>205956.40023089436</v>
      </c>
      <c r="CQ30" s="8">
        <v>206918.29363642776</v>
      </c>
      <c r="CR30" s="46">
        <v>206811.53841562968</v>
      </c>
      <c r="CS30" s="7">
        <v>199890.87858011018</v>
      </c>
      <c r="CT30" s="8">
        <v>209404.47680724127</v>
      </c>
      <c r="CU30" s="46">
        <v>210990.83900815787</v>
      </c>
      <c r="CV30" s="102">
        <v>212577.56984794143</v>
      </c>
      <c r="CW30" s="9">
        <v>215122.47233862095</v>
      </c>
      <c r="CX30" s="7">
        <v>216484.40793837741</v>
      </c>
      <c r="CY30" s="8">
        <v>214839.85525996596</v>
      </c>
      <c r="CZ30" s="2">
        <v>215378.09372088296</v>
      </c>
      <c r="DA30" s="7">
        <v>216696.16570109272</v>
      </c>
      <c r="DB30" s="145">
        <v>218967.17662482226</v>
      </c>
      <c r="DC30" s="145">
        <v>220708.69195733793</v>
      </c>
      <c r="DD30" s="145">
        <v>220406.23427817621</v>
      </c>
      <c r="DE30" s="145">
        <v>219532.11759609566</v>
      </c>
      <c r="DF30" s="145">
        <v>216625.77104783806</v>
      </c>
      <c r="DG30" s="145">
        <v>215241.91206288006</v>
      </c>
      <c r="DH30" s="145">
        <v>214509.41083452461</v>
      </c>
      <c r="DI30" s="151">
        <v>213775.41534001601</v>
      </c>
      <c r="DJ30" s="151">
        <v>213494.63144320514</v>
      </c>
      <c r="DK30" s="151">
        <v>213218.6303024595</v>
      </c>
      <c r="DL30" s="151">
        <v>213274.1136350189</v>
      </c>
      <c r="DM30" s="2">
        <v>214011.20732788922</v>
      </c>
      <c r="DN30" s="7">
        <v>215267.73441333676</v>
      </c>
      <c r="DO30" s="8">
        <v>215167.42440113638</v>
      </c>
      <c r="DP30" s="8">
        <v>215189.14865953027</v>
      </c>
      <c r="DQ30" s="8">
        <v>215205.78462495931</v>
      </c>
      <c r="DR30" s="7">
        <v>214725.47823857857</v>
      </c>
      <c r="DS30" s="8">
        <v>215666.73236656882</v>
      </c>
      <c r="DT30" s="8">
        <v>215067.10362170602</v>
      </c>
      <c r="DU30" s="8">
        <v>214691.13789480072</v>
      </c>
      <c r="DV30" s="8">
        <v>213126.59654952385</v>
      </c>
      <c r="DW30" s="8">
        <v>214051.07304678793</v>
      </c>
      <c r="DX30" s="8">
        <v>214933.71798923894</v>
      </c>
      <c r="DY30" s="7">
        <v>216003.67728062117</v>
      </c>
      <c r="DZ30" s="7">
        <v>216417.83880506014</v>
      </c>
      <c r="EA30" s="7">
        <v>215286.69039885257</v>
      </c>
      <c r="EB30" s="7">
        <v>216330.5872449395</v>
      </c>
      <c r="EC30" s="7">
        <v>214348.04827591914</v>
      </c>
      <c r="ED30" s="7">
        <v>214455.06560381732</v>
      </c>
      <c r="EE30" s="7">
        <v>216882.22449096438</v>
      </c>
      <c r="EF30" s="7">
        <v>219552.35070930628</v>
      </c>
      <c r="EG30" s="7">
        <v>222278.63270300429</v>
      </c>
      <c r="EH30" s="7">
        <v>221343.93031419688</v>
      </c>
      <c r="EI30" s="7">
        <v>221281.9754370267</v>
      </c>
      <c r="EJ30" s="7">
        <v>222695.75120577656</v>
      </c>
      <c r="EK30" s="8">
        <v>225136.00869371722</v>
      </c>
      <c r="EL30" s="7">
        <v>226230.58948459211</v>
      </c>
      <c r="EM30" s="7">
        <v>224730.29322387525</v>
      </c>
      <c r="EN30" s="7">
        <v>223397.92611388149</v>
      </c>
      <c r="EO30" s="7">
        <v>223581.97610089096</v>
      </c>
      <c r="EP30" s="8">
        <v>225240.40534969591</v>
      </c>
      <c r="EQ30" s="7">
        <v>225354.49110110954</v>
      </c>
      <c r="ER30" s="7">
        <v>223282.79593452794</v>
      </c>
      <c r="ES30" s="7">
        <v>223581.36234627746</v>
      </c>
      <c r="ET30" s="7">
        <v>222403.67321049538</v>
      </c>
      <c r="EU30" s="7">
        <v>376506.50509166787</v>
      </c>
      <c r="EV30" s="7">
        <v>376071.55077631603</v>
      </c>
      <c r="EW30" s="7">
        <v>376215.15332522546</v>
      </c>
      <c r="EX30" s="7">
        <v>377024.83696483687</v>
      </c>
      <c r="EY30" s="7">
        <v>377244.62235788145</v>
      </c>
      <c r="EZ30" s="7">
        <v>374315.6981315653</v>
      </c>
      <c r="FA30" s="7">
        <v>371605.04067077307</v>
      </c>
      <c r="FB30" s="7">
        <v>369396.44472857768</v>
      </c>
      <c r="FC30" s="7">
        <v>369029.53640285943</v>
      </c>
      <c r="FD30" s="7">
        <v>366300.01429761591</v>
      </c>
      <c r="FE30" s="7">
        <v>367022.13643895701</v>
      </c>
      <c r="FF30" s="7">
        <v>363991.46741130797</v>
      </c>
      <c r="FG30" s="7">
        <v>362244.98700204096</v>
      </c>
    </row>
    <row r="31" spans="1:163" ht="15.75" x14ac:dyDescent="0.25">
      <c r="A31" s="84" t="s">
        <v>22</v>
      </c>
      <c r="B31" s="26">
        <f t="shared" ref="B31:I31" si="68">SUM(B32,B35)</f>
        <v>142497.5</v>
      </c>
      <c r="C31" s="24">
        <f t="shared" si="68"/>
        <v>198810.8</v>
      </c>
      <c r="D31" s="24">
        <f t="shared" si="68"/>
        <v>228307.49999999997</v>
      </c>
      <c r="E31" s="24">
        <f t="shared" si="68"/>
        <v>228157.59999999998</v>
      </c>
      <c r="F31" s="25">
        <f t="shared" si="68"/>
        <v>162726.39999999999</v>
      </c>
      <c r="G31" s="25">
        <f t="shared" si="68"/>
        <v>175352.80000000002</v>
      </c>
      <c r="H31" s="24">
        <f t="shared" si="68"/>
        <v>197603.9</v>
      </c>
      <c r="I31" s="24">
        <f t="shared" si="68"/>
        <v>111816.8</v>
      </c>
      <c r="J31" s="8">
        <v>31415.200000000001</v>
      </c>
      <c r="K31" s="8">
        <f t="shared" ref="K31:AT31" si="69">SUM(K32,K35)</f>
        <v>4030.5645610254901</v>
      </c>
      <c r="L31" s="8">
        <f t="shared" si="69"/>
        <v>2683.9003517857632</v>
      </c>
      <c r="M31" s="2">
        <f t="shared" si="69"/>
        <v>2591.3391225999999</v>
      </c>
      <c r="N31" s="8">
        <f t="shared" si="69"/>
        <v>2410.068722</v>
      </c>
      <c r="O31" s="8">
        <f t="shared" si="69"/>
        <v>2249.396514027892</v>
      </c>
      <c r="P31" s="8">
        <f t="shared" si="69"/>
        <v>2148.1173577286036</v>
      </c>
      <c r="Q31" s="8">
        <f>SUM(Q32,Q35)</f>
        <v>2007.9502077917025</v>
      </c>
      <c r="R31" s="8">
        <f>SUM(R32,R35)</f>
        <v>1867.63656922429</v>
      </c>
      <c r="S31" s="8">
        <f>SUM(S32,S35)</f>
        <v>1597.6052383278363</v>
      </c>
      <c r="T31" s="8">
        <f t="shared" ref="T31" si="70">SUM(T32,T35)</f>
        <v>1441.3681749938828</v>
      </c>
      <c r="U31" s="8">
        <f t="shared" ref="U31" si="71">SUM(U32,U35)</f>
        <v>1482.0458059856574</v>
      </c>
      <c r="V31" s="7">
        <f t="shared" si="69"/>
        <v>7530.9890793379027</v>
      </c>
      <c r="W31" s="8">
        <f t="shared" si="69"/>
        <v>7558.0518059323967</v>
      </c>
      <c r="X31" s="8">
        <f t="shared" si="69"/>
        <v>7647.4563357156949</v>
      </c>
      <c r="Y31" s="8">
        <f t="shared" si="69"/>
        <v>7789.6511250329841</v>
      </c>
      <c r="Z31" s="8">
        <f t="shared" si="69"/>
        <v>7754.1355842425837</v>
      </c>
      <c r="AA31" s="8">
        <f t="shared" si="69"/>
        <v>7284.0993413754277</v>
      </c>
      <c r="AB31" s="8">
        <f t="shared" si="69"/>
        <v>7291.1063565741506</v>
      </c>
      <c r="AC31" s="8">
        <f t="shared" si="69"/>
        <v>7373.3480702665202</v>
      </c>
      <c r="AD31" s="8">
        <f t="shared" si="69"/>
        <v>7036.5163454638623</v>
      </c>
      <c r="AE31" s="8">
        <f t="shared" si="69"/>
        <v>7077.4191954871503</v>
      </c>
      <c r="AF31" s="8">
        <f t="shared" si="69"/>
        <v>7199.8188273334999</v>
      </c>
      <c r="AG31" s="8">
        <f t="shared" si="69"/>
        <v>6625.9288156554903</v>
      </c>
      <c r="AH31" s="9">
        <f t="shared" si="69"/>
        <v>4107.16356887662</v>
      </c>
      <c r="AI31" s="8">
        <f t="shared" si="69"/>
        <v>4242.0148214240799</v>
      </c>
      <c r="AJ31" s="7">
        <f t="shared" si="69"/>
        <v>4207.5020430168697</v>
      </c>
      <c r="AK31" s="8">
        <f t="shared" si="69"/>
        <v>4178.9714615093553</v>
      </c>
      <c r="AL31" s="8">
        <f t="shared" si="69"/>
        <v>4098.3327792827431</v>
      </c>
      <c r="AM31" s="8">
        <f t="shared" si="69"/>
        <v>4085.6391338425101</v>
      </c>
      <c r="AN31" s="8">
        <f t="shared" si="69"/>
        <v>4242.91998139104</v>
      </c>
      <c r="AO31" s="8">
        <f t="shared" si="69"/>
        <v>3509.5497460269303</v>
      </c>
      <c r="AP31" s="8">
        <f t="shared" si="69"/>
        <v>3580.0273860649204</v>
      </c>
      <c r="AQ31" s="8">
        <f t="shared" si="69"/>
        <v>3642.9937038212806</v>
      </c>
      <c r="AR31" s="8">
        <f t="shared" si="69"/>
        <v>3474.6560119339701</v>
      </c>
      <c r="AS31" s="8">
        <f t="shared" si="69"/>
        <v>2683.9003517857632</v>
      </c>
      <c r="AT31" s="2">
        <f t="shared" si="69"/>
        <v>2683.6497599999998</v>
      </c>
      <c r="AU31" s="2">
        <f t="shared" ref="AU31:BY31" si="72">SUM(AU32,AU35)</f>
        <v>2908.774242</v>
      </c>
      <c r="AV31" s="2">
        <f t="shared" si="72"/>
        <v>2813.1800400000002</v>
      </c>
      <c r="AW31" s="2">
        <f t="shared" si="72"/>
        <v>2860.5967326019813</v>
      </c>
      <c r="AX31" s="2">
        <f t="shared" si="72"/>
        <v>2767.413</v>
      </c>
      <c r="AY31" s="2">
        <f t="shared" si="72"/>
        <v>2767.413</v>
      </c>
      <c r="AZ31" s="2">
        <f t="shared" si="72"/>
        <v>2804.5218309811967</v>
      </c>
      <c r="BA31" s="2">
        <f t="shared" si="72"/>
        <v>2778.2290800000001</v>
      </c>
      <c r="BB31" s="2">
        <f t="shared" si="72"/>
        <v>2765.0627399999998</v>
      </c>
      <c r="BC31" s="2">
        <f t="shared" si="72"/>
        <v>2798.74188</v>
      </c>
      <c r="BD31" s="2">
        <f t="shared" si="72"/>
        <v>2547.1094199999998</v>
      </c>
      <c r="BE31" s="2">
        <f t="shared" si="72"/>
        <v>2591.3391225999999</v>
      </c>
      <c r="BF31" s="2">
        <f t="shared" si="72"/>
        <v>2582.6</v>
      </c>
      <c r="BG31" s="2">
        <f t="shared" si="72"/>
        <v>2610.9378000000002</v>
      </c>
      <c r="BH31" s="2">
        <f t="shared" si="72"/>
        <v>2617.1378</v>
      </c>
      <c r="BI31" s="2">
        <f t="shared" si="72"/>
        <v>2617.1378</v>
      </c>
      <c r="BJ31" s="2">
        <f t="shared" si="72"/>
        <v>2422.7277840199999</v>
      </c>
      <c r="BK31" s="2">
        <f t="shared" si="72"/>
        <v>2434.39744028</v>
      </c>
      <c r="BL31" s="2">
        <f t="shared" si="72"/>
        <v>2435.548992</v>
      </c>
      <c r="BM31" s="2">
        <f t="shared" si="72"/>
        <v>2427.1594109000002</v>
      </c>
      <c r="BN31" s="2">
        <f t="shared" si="72"/>
        <v>2395.3965954</v>
      </c>
      <c r="BO31" s="2">
        <f t="shared" si="72"/>
        <v>2444.6568654000002</v>
      </c>
      <c r="BP31" s="2">
        <f t="shared" si="72"/>
        <v>2395.7470720000001</v>
      </c>
      <c r="BQ31" s="2">
        <f t="shared" si="72"/>
        <v>2410.068722</v>
      </c>
      <c r="BR31" s="2">
        <f t="shared" si="72"/>
        <v>2342.4523800000002</v>
      </c>
      <c r="BS31" s="2">
        <f t="shared" si="72"/>
        <v>2468.86229482</v>
      </c>
      <c r="BT31" s="2">
        <f t="shared" si="72"/>
        <v>2345.3326542000004</v>
      </c>
      <c r="BU31" s="2">
        <f t="shared" si="72"/>
        <v>2265.548846668999</v>
      </c>
      <c r="BV31" s="2">
        <f t="shared" si="72"/>
        <v>2323.0824148870715</v>
      </c>
      <c r="BW31" s="2">
        <f t="shared" si="72"/>
        <v>2371.609815716331</v>
      </c>
      <c r="BX31" s="2">
        <f t="shared" si="72"/>
        <v>2281.5639114004757</v>
      </c>
      <c r="BY31" s="8">
        <f t="shared" si="72"/>
        <v>2332.9519266778157</v>
      </c>
      <c r="BZ31" s="8">
        <f t="shared" ref="BZ31:DG31" si="73">SUM(BZ32,BZ35)</f>
        <v>2328.0063868999964</v>
      </c>
      <c r="CA31" s="8">
        <f t="shared" si="73"/>
        <v>2215.9158048519575</v>
      </c>
      <c r="CB31" s="8">
        <f t="shared" si="73"/>
        <v>2110.9023478497425</v>
      </c>
      <c r="CC31" s="8">
        <f t="shared" si="73"/>
        <v>2249.396514027892</v>
      </c>
      <c r="CD31" s="8">
        <f t="shared" si="73"/>
        <v>2198.7298614625593</v>
      </c>
      <c r="CE31" s="8">
        <f t="shared" si="73"/>
        <v>2261.793069491689</v>
      </c>
      <c r="CF31" s="8">
        <f t="shared" si="73"/>
        <v>2238.9706522534093</v>
      </c>
      <c r="CG31" s="8">
        <f t="shared" si="73"/>
        <v>2261.1427227291206</v>
      </c>
      <c r="CH31" s="2">
        <f t="shared" si="73"/>
        <v>2178.678356707233</v>
      </c>
      <c r="CI31" s="2">
        <f t="shared" si="73"/>
        <v>2175.3172851725767</v>
      </c>
      <c r="CJ31" s="2">
        <f t="shared" si="73"/>
        <v>2181.0846818688756</v>
      </c>
      <c r="CK31" s="46">
        <f t="shared" si="73"/>
        <v>2181.0846818688756</v>
      </c>
      <c r="CL31" s="46">
        <f t="shared" si="73"/>
        <v>2229.2904508427027</v>
      </c>
      <c r="CM31" s="46">
        <f t="shared" si="73"/>
        <v>2113.008974341315</v>
      </c>
      <c r="CN31" s="46">
        <f t="shared" si="73"/>
        <v>2082.9452017807744</v>
      </c>
      <c r="CO31" s="2">
        <f t="shared" si="73"/>
        <v>2148.1173577286036</v>
      </c>
      <c r="CP31" s="7">
        <f t="shared" si="73"/>
        <v>2212.6660713068086</v>
      </c>
      <c r="CQ31" s="8">
        <f t="shared" si="73"/>
        <v>2160.0068589623584</v>
      </c>
      <c r="CR31" s="46">
        <f t="shared" si="73"/>
        <v>2012.8571225016144</v>
      </c>
      <c r="CS31" s="7">
        <f t="shared" si="73"/>
        <v>2131.1966431293254</v>
      </c>
      <c r="CT31" s="8">
        <f t="shared" si="73"/>
        <v>2178.4095421560796</v>
      </c>
      <c r="CU31" s="46">
        <f t="shared" si="73"/>
        <v>2165.7698824788304</v>
      </c>
      <c r="CV31" s="102">
        <f t="shared" si="73"/>
        <v>2193.6805703008613</v>
      </c>
      <c r="CW31" s="9">
        <f t="shared" si="73"/>
        <v>2202.4262575267908</v>
      </c>
      <c r="CX31" s="7">
        <f t="shared" si="73"/>
        <v>2163.471848577507</v>
      </c>
      <c r="CY31" s="8">
        <f t="shared" si="73"/>
        <v>2004.6870370746203</v>
      </c>
      <c r="CZ31" s="2">
        <f t="shared" si="73"/>
        <v>2034.6617855205982</v>
      </c>
      <c r="DA31" s="7">
        <f t="shared" si="73"/>
        <v>2007.9502077917025</v>
      </c>
      <c r="DB31" s="145">
        <f t="shared" si="73"/>
        <v>2066.9674665502985</v>
      </c>
      <c r="DC31" s="145">
        <v>2020.2040008196866</v>
      </c>
      <c r="DD31" s="145">
        <v>2020.8569614304711</v>
      </c>
      <c r="DE31" s="145">
        <f t="shared" si="73"/>
        <v>1943.3008387469213</v>
      </c>
      <c r="DF31" s="145">
        <f>SUM(DF32,DF35)</f>
        <v>1914.1053571040591</v>
      </c>
      <c r="DG31" s="145">
        <f t="shared" si="73"/>
        <v>1983.1995604344468</v>
      </c>
      <c r="DH31" s="145">
        <f>SUM(DH32,DH35)</f>
        <v>1980.5601251120445</v>
      </c>
      <c r="DI31" s="151">
        <f>SUM(DI32,DI35)</f>
        <v>1951.7059854698389</v>
      </c>
      <c r="DJ31" s="151">
        <f>SUM(DJ32,DJ35)</f>
        <v>1951.7059854698389</v>
      </c>
      <c r="DK31" s="151">
        <f>SUM(DK32,DK35)</f>
        <v>1808.9174383064133</v>
      </c>
      <c r="DL31" s="151">
        <v>1852.9471567426974</v>
      </c>
      <c r="DM31" s="2">
        <v>1867.63656922429</v>
      </c>
      <c r="DN31" s="7">
        <f t="shared" ref="DN31:DY31" si="74">SUM(DN32,DN35)</f>
        <v>1872.8128147380471</v>
      </c>
      <c r="DO31" s="8">
        <f t="shared" si="74"/>
        <v>1864.506648787833</v>
      </c>
      <c r="DP31" s="8">
        <f t="shared" si="74"/>
        <v>1874.472408761176</v>
      </c>
      <c r="DQ31" s="8">
        <f t="shared" si="74"/>
        <v>1754.8195094376258</v>
      </c>
      <c r="DR31" s="7">
        <f t="shared" si="74"/>
        <v>1766.1894125068777</v>
      </c>
      <c r="DS31" s="8">
        <f t="shared" si="74"/>
        <v>1781.257308526237</v>
      </c>
      <c r="DT31" s="8">
        <f t="shared" si="74"/>
        <v>1748.5356887642604</v>
      </c>
      <c r="DU31" s="8">
        <f t="shared" si="74"/>
        <v>1777.9711796568931</v>
      </c>
      <c r="DV31" s="8">
        <f t="shared" si="74"/>
        <v>1775.0513423434661</v>
      </c>
      <c r="DW31" s="8">
        <f t="shared" si="74"/>
        <v>1807.0909561740418</v>
      </c>
      <c r="DX31" s="8">
        <f t="shared" si="74"/>
        <v>1592.5122074290844</v>
      </c>
      <c r="DY31" s="7">
        <f t="shared" si="74"/>
        <v>1597.6052383278363</v>
      </c>
      <c r="DZ31" s="7">
        <f t="shared" ref="DZ31:EV31" si="75">SUM(DZ32,DZ35)</f>
        <v>1602.4611399913197</v>
      </c>
      <c r="EA31" s="7">
        <f t="shared" si="75"/>
        <v>1607.4873491260801</v>
      </c>
      <c r="EB31" s="7">
        <f t="shared" si="75"/>
        <v>1612.226521086244</v>
      </c>
      <c r="EC31" s="7">
        <f t="shared" si="75"/>
        <v>1617.3624053748654</v>
      </c>
      <c r="ED31" s="7">
        <f t="shared" si="75"/>
        <v>1621.7024237589214</v>
      </c>
      <c r="EE31" s="7">
        <f t="shared" si="75"/>
        <v>1626.2037383747108</v>
      </c>
      <c r="EF31" s="7">
        <f t="shared" si="75"/>
        <v>1631.0290112523762</v>
      </c>
      <c r="EG31" s="7">
        <f t="shared" si="75"/>
        <v>1635.6496342306029</v>
      </c>
      <c r="EH31" s="7">
        <f t="shared" si="75"/>
        <v>1640.5430076308037</v>
      </c>
      <c r="EI31" s="7">
        <f t="shared" si="75"/>
        <v>1434.0648548066765</v>
      </c>
      <c r="EJ31" s="7">
        <f t="shared" si="75"/>
        <v>1437.7236120460682</v>
      </c>
      <c r="EK31" s="8">
        <f t="shared" si="75"/>
        <v>1441.3681749938828</v>
      </c>
      <c r="EL31" s="7">
        <f t="shared" si="75"/>
        <v>1444.8887388550174</v>
      </c>
      <c r="EM31" s="7">
        <f t="shared" si="75"/>
        <v>1448.1198439648811</v>
      </c>
      <c r="EN31" s="7">
        <f t="shared" si="75"/>
        <v>1451.9373891526966</v>
      </c>
      <c r="EO31" s="7">
        <f t="shared" si="75"/>
        <v>1451.2492187309335</v>
      </c>
      <c r="EP31" s="8">
        <f t="shared" si="75"/>
        <v>1460.8727996208099</v>
      </c>
      <c r="EQ31" s="7">
        <f t="shared" si="75"/>
        <v>1468.3350235814348</v>
      </c>
      <c r="ER31" s="7">
        <f t="shared" si="75"/>
        <v>1471.2073653869345</v>
      </c>
      <c r="ES31" s="7">
        <f t="shared" si="75"/>
        <v>1471.8721928712387</v>
      </c>
      <c r="ET31" s="7">
        <f t="shared" si="75"/>
        <v>1475.9872680721262</v>
      </c>
      <c r="EU31" s="7">
        <f t="shared" si="75"/>
        <v>1478.5078239089901</v>
      </c>
      <c r="EV31" s="7">
        <f t="shared" si="75"/>
        <v>1478.9580168243003</v>
      </c>
      <c r="EW31" s="7">
        <f t="shared" ref="EW31:FG31" si="76">SUM(EW32,EW35)</f>
        <v>1482.0458059856574</v>
      </c>
      <c r="EX31" s="7">
        <f t="shared" si="76"/>
        <v>1485.0390407142077</v>
      </c>
      <c r="EY31" s="7">
        <f t="shared" si="76"/>
        <v>1489.2738335405254</v>
      </c>
      <c r="EZ31" s="7">
        <f t="shared" si="76"/>
        <v>1501.1841245530904</v>
      </c>
      <c r="FA31" s="7">
        <f t="shared" si="76"/>
        <v>1507.7666627650462</v>
      </c>
      <c r="FB31" s="7">
        <f t="shared" ref="FB31:FF31" si="77">SUM(FB32,FB35)</f>
        <v>1288.5348619955032</v>
      </c>
      <c r="FC31" s="7">
        <f t="shared" si="77"/>
        <v>1295.7224132472418</v>
      </c>
      <c r="FD31" s="7">
        <f t="shared" si="77"/>
        <v>1302.2622112784245</v>
      </c>
      <c r="FE31" s="7">
        <f t="shared" si="77"/>
        <v>1299.6196838554335</v>
      </c>
      <c r="FF31" s="7">
        <f t="shared" si="77"/>
        <v>1300.9520626926876</v>
      </c>
      <c r="FG31" s="7">
        <f t="shared" si="76"/>
        <v>1303.0103244125501</v>
      </c>
    </row>
    <row r="32" spans="1:163" ht="18" hidden="1" x14ac:dyDescent="0.25">
      <c r="A32" s="84" t="s">
        <v>2</v>
      </c>
      <c r="B32" s="26">
        <f t="shared" ref="B32:O32" si="78">SUM(B33,B34)</f>
        <v>28296.800000000003</v>
      </c>
      <c r="C32" s="26">
        <f t="shared" si="78"/>
        <v>36900.5</v>
      </c>
      <c r="D32" s="26">
        <f t="shared" si="78"/>
        <v>41814.400000000001</v>
      </c>
      <c r="E32" s="26">
        <f t="shared" si="78"/>
        <v>43801</v>
      </c>
      <c r="F32" s="26">
        <f t="shared" si="78"/>
        <v>20902.099999999999</v>
      </c>
      <c r="G32" s="27">
        <f t="shared" si="78"/>
        <v>22586.29</v>
      </c>
      <c r="H32" s="24">
        <f t="shared" si="78"/>
        <v>26800.400000000001</v>
      </c>
      <c r="I32" s="24">
        <f t="shared" si="78"/>
        <v>16229.1</v>
      </c>
      <c r="J32" s="43">
        <f t="shared" si="78"/>
        <v>0</v>
      </c>
      <c r="K32" s="43">
        <f t="shared" si="78"/>
        <v>0</v>
      </c>
      <c r="L32" s="44">
        <f t="shared" si="78"/>
        <v>0</v>
      </c>
      <c r="M32" s="41">
        <f t="shared" si="78"/>
        <v>0</v>
      </c>
      <c r="N32" s="43">
        <f t="shared" si="78"/>
        <v>0</v>
      </c>
      <c r="O32" s="43">
        <f t="shared" si="78"/>
        <v>0</v>
      </c>
      <c r="P32" s="43">
        <f t="shared" ref="P32:AT32" si="79">SUM(P33,P34)</f>
        <v>0</v>
      </c>
      <c r="Q32" s="43">
        <f t="shared" si="79"/>
        <v>0</v>
      </c>
      <c r="R32" s="43">
        <f t="shared" si="79"/>
        <v>0</v>
      </c>
      <c r="S32" s="8">
        <v>0</v>
      </c>
      <c r="T32" s="43">
        <v>0</v>
      </c>
      <c r="U32" s="43">
        <v>0</v>
      </c>
      <c r="V32" s="26">
        <f t="shared" si="79"/>
        <v>0</v>
      </c>
      <c r="W32" s="24">
        <f t="shared" si="79"/>
        <v>0</v>
      </c>
      <c r="X32" s="24">
        <f t="shared" si="79"/>
        <v>0</v>
      </c>
      <c r="Y32" s="24">
        <f t="shared" si="79"/>
        <v>0</v>
      </c>
      <c r="Z32" s="24">
        <f t="shared" si="79"/>
        <v>0</v>
      </c>
      <c r="AA32" s="24">
        <f t="shared" si="79"/>
        <v>0</v>
      </c>
      <c r="AB32" s="24">
        <f t="shared" si="79"/>
        <v>0</v>
      </c>
      <c r="AC32" s="24">
        <f t="shared" si="79"/>
        <v>0</v>
      </c>
      <c r="AD32" s="24">
        <f t="shared" si="79"/>
        <v>0</v>
      </c>
      <c r="AE32" s="24">
        <f t="shared" si="79"/>
        <v>0</v>
      </c>
      <c r="AF32" s="24">
        <f t="shared" si="79"/>
        <v>0</v>
      </c>
      <c r="AG32" s="24">
        <f t="shared" si="79"/>
        <v>0</v>
      </c>
      <c r="AH32" s="41">
        <f t="shared" si="79"/>
        <v>0</v>
      </c>
      <c r="AI32" s="43">
        <f t="shared" si="79"/>
        <v>0</v>
      </c>
      <c r="AJ32" s="44">
        <f t="shared" si="79"/>
        <v>0</v>
      </c>
      <c r="AK32" s="41">
        <f t="shared" si="79"/>
        <v>0</v>
      </c>
      <c r="AL32" s="44">
        <f t="shared" si="79"/>
        <v>0</v>
      </c>
      <c r="AM32" s="43">
        <f t="shared" si="79"/>
        <v>0</v>
      </c>
      <c r="AN32" s="43">
        <f t="shared" si="79"/>
        <v>0</v>
      </c>
      <c r="AO32" s="41">
        <f t="shared" si="79"/>
        <v>0</v>
      </c>
      <c r="AP32" s="41">
        <f t="shared" si="79"/>
        <v>0</v>
      </c>
      <c r="AQ32" s="41">
        <f t="shared" si="79"/>
        <v>0</v>
      </c>
      <c r="AR32" s="41">
        <f>SUM(AR33,AR34)</f>
        <v>0</v>
      </c>
      <c r="AS32" s="44">
        <f>SUM(AS33,AS34)</f>
        <v>0</v>
      </c>
      <c r="AT32" s="41">
        <f t="shared" si="79"/>
        <v>0</v>
      </c>
      <c r="AU32" s="41">
        <f>SUM(AU33,AU34)</f>
        <v>0</v>
      </c>
      <c r="AV32" s="41">
        <f t="shared" ref="AV32:BF32" si="80">SUM(AV33,AV34)</f>
        <v>0</v>
      </c>
      <c r="AW32" s="41">
        <f t="shared" si="80"/>
        <v>0</v>
      </c>
      <c r="AX32" s="41">
        <f t="shared" si="80"/>
        <v>0</v>
      </c>
      <c r="AY32" s="41">
        <f t="shared" si="80"/>
        <v>0</v>
      </c>
      <c r="AZ32" s="41">
        <f t="shared" si="80"/>
        <v>0</v>
      </c>
      <c r="BA32" s="41">
        <f t="shared" si="80"/>
        <v>0</v>
      </c>
      <c r="BB32" s="41">
        <f t="shared" si="80"/>
        <v>0</v>
      </c>
      <c r="BC32" s="41">
        <f t="shared" si="80"/>
        <v>0</v>
      </c>
      <c r="BD32" s="41">
        <f t="shared" si="80"/>
        <v>0</v>
      </c>
      <c r="BE32" s="41">
        <f t="shared" si="80"/>
        <v>0</v>
      </c>
      <c r="BF32" s="41">
        <f t="shared" si="80"/>
        <v>0</v>
      </c>
      <c r="BG32" s="41">
        <f>SUM(BG33,BG34)</f>
        <v>0</v>
      </c>
      <c r="BH32" s="41">
        <f t="shared" ref="BH32:CS32" si="81">SUM(BH33,BH34)</f>
        <v>0</v>
      </c>
      <c r="BI32" s="41">
        <f t="shared" si="81"/>
        <v>0</v>
      </c>
      <c r="BJ32" s="41">
        <f t="shared" si="81"/>
        <v>0</v>
      </c>
      <c r="BK32" s="41">
        <f t="shared" si="81"/>
        <v>0</v>
      </c>
      <c r="BL32" s="41">
        <f t="shared" si="81"/>
        <v>0</v>
      </c>
      <c r="BM32" s="41">
        <f t="shared" si="81"/>
        <v>0</v>
      </c>
      <c r="BN32" s="41">
        <f t="shared" si="81"/>
        <v>0</v>
      </c>
      <c r="BO32" s="41">
        <f t="shared" si="81"/>
        <v>0</v>
      </c>
      <c r="BP32" s="41">
        <f t="shared" si="81"/>
        <v>0</v>
      </c>
      <c r="BQ32" s="41">
        <f t="shared" si="81"/>
        <v>0</v>
      </c>
      <c r="BR32" s="41">
        <f t="shared" si="81"/>
        <v>0</v>
      </c>
      <c r="BS32" s="41">
        <f t="shared" si="81"/>
        <v>0</v>
      </c>
      <c r="BT32" s="41">
        <f t="shared" si="81"/>
        <v>0</v>
      </c>
      <c r="BU32" s="41">
        <f t="shared" si="81"/>
        <v>0</v>
      </c>
      <c r="BV32" s="41">
        <f t="shared" si="81"/>
        <v>0</v>
      </c>
      <c r="BW32" s="41">
        <f t="shared" si="81"/>
        <v>0</v>
      </c>
      <c r="BX32" s="41">
        <f t="shared" si="81"/>
        <v>0</v>
      </c>
      <c r="BY32" s="43">
        <f t="shared" si="81"/>
        <v>0</v>
      </c>
      <c r="BZ32" s="43">
        <f t="shared" si="81"/>
        <v>0</v>
      </c>
      <c r="CA32" s="43">
        <f t="shared" si="81"/>
        <v>0</v>
      </c>
      <c r="CB32" s="43">
        <f t="shared" si="81"/>
        <v>0</v>
      </c>
      <c r="CC32" s="43">
        <f t="shared" si="81"/>
        <v>0</v>
      </c>
      <c r="CD32" s="43">
        <f t="shared" si="81"/>
        <v>0</v>
      </c>
      <c r="CE32" s="43">
        <f t="shared" si="81"/>
        <v>0</v>
      </c>
      <c r="CF32" s="43">
        <f t="shared" si="81"/>
        <v>0</v>
      </c>
      <c r="CG32" s="43">
        <f t="shared" si="81"/>
        <v>0</v>
      </c>
      <c r="CH32" s="41">
        <f t="shared" si="81"/>
        <v>0</v>
      </c>
      <c r="CI32" s="41">
        <f t="shared" si="81"/>
        <v>0</v>
      </c>
      <c r="CJ32" s="41">
        <f t="shared" si="81"/>
        <v>0</v>
      </c>
      <c r="CK32" s="53">
        <f t="shared" si="81"/>
        <v>0</v>
      </c>
      <c r="CL32" s="53">
        <f t="shared" si="81"/>
        <v>0</v>
      </c>
      <c r="CM32" s="53">
        <f t="shared" si="81"/>
        <v>0</v>
      </c>
      <c r="CN32" s="53">
        <f t="shared" si="81"/>
        <v>0</v>
      </c>
      <c r="CO32" s="41">
        <f t="shared" si="81"/>
        <v>0</v>
      </c>
      <c r="CP32" s="44">
        <f t="shared" si="81"/>
        <v>0</v>
      </c>
      <c r="CQ32" s="43">
        <f t="shared" si="81"/>
        <v>0</v>
      </c>
      <c r="CR32" s="53">
        <f>SUM(CR33,CR34)</f>
        <v>0</v>
      </c>
      <c r="CS32" s="44">
        <f t="shared" si="81"/>
        <v>0</v>
      </c>
      <c r="CT32" s="43">
        <f>SUM(CT33,CT34)</f>
        <v>0</v>
      </c>
      <c r="CU32" s="53">
        <f t="shared" ref="CU32:DQ32" si="82">SUM(CU33,CU34)</f>
        <v>0</v>
      </c>
      <c r="CV32" s="105">
        <f t="shared" si="82"/>
        <v>0</v>
      </c>
      <c r="CW32" s="42">
        <f t="shared" si="82"/>
        <v>0</v>
      </c>
      <c r="CX32" s="44">
        <f t="shared" si="82"/>
        <v>0</v>
      </c>
      <c r="CY32" s="43">
        <f t="shared" si="82"/>
        <v>0</v>
      </c>
      <c r="CZ32" s="41">
        <f t="shared" si="82"/>
        <v>0</v>
      </c>
      <c r="DA32" s="44">
        <f t="shared" si="82"/>
        <v>0</v>
      </c>
      <c r="DB32" s="152">
        <f t="shared" si="82"/>
        <v>0</v>
      </c>
      <c r="DC32" s="152">
        <v>0</v>
      </c>
      <c r="DD32" s="152">
        <v>0</v>
      </c>
      <c r="DE32" s="152">
        <f t="shared" si="82"/>
        <v>0</v>
      </c>
      <c r="DF32" s="152">
        <f>SUM(DF33,DF34)</f>
        <v>0</v>
      </c>
      <c r="DG32" s="152">
        <f t="shared" si="82"/>
        <v>0</v>
      </c>
      <c r="DH32" s="152">
        <f>SUM(DH33,DH34)</f>
        <v>0</v>
      </c>
      <c r="DI32" s="152">
        <f>SUM(DI33,DI34)</f>
        <v>0</v>
      </c>
      <c r="DJ32" s="152">
        <f>SUM(DJ33,DJ34)</f>
        <v>0</v>
      </c>
      <c r="DK32" s="152">
        <f>SUM(DK33,DK34)</f>
        <v>0</v>
      </c>
      <c r="DL32" s="152">
        <v>0</v>
      </c>
      <c r="DM32" s="41">
        <v>0</v>
      </c>
      <c r="DN32" s="44">
        <f t="shared" si="82"/>
        <v>0</v>
      </c>
      <c r="DO32" s="43">
        <f t="shared" si="82"/>
        <v>0</v>
      </c>
      <c r="DP32" s="43">
        <f t="shared" si="82"/>
        <v>0</v>
      </c>
      <c r="DQ32" s="43">
        <f t="shared" si="82"/>
        <v>0</v>
      </c>
      <c r="DR32" s="7"/>
      <c r="DS32" s="43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7">
        <v>0</v>
      </c>
      <c r="DZ32" s="44">
        <v>0</v>
      </c>
      <c r="EA32" s="44">
        <v>0</v>
      </c>
      <c r="EB32" s="44">
        <v>0</v>
      </c>
      <c r="EC32" s="44">
        <v>0</v>
      </c>
      <c r="ED32" s="44">
        <v>0</v>
      </c>
      <c r="EE32" s="44">
        <v>0</v>
      </c>
      <c r="EF32" s="44">
        <v>0</v>
      </c>
      <c r="EG32" s="44">
        <v>0</v>
      </c>
      <c r="EH32" s="44">
        <v>0</v>
      </c>
      <c r="EI32" s="44">
        <v>0</v>
      </c>
      <c r="EJ32" s="44">
        <v>0</v>
      </c>
      <c r="EK32" s="43">
        <v>0</v>
      </c>
      <c r="EL32" s="44">
        <v>0</v>
      </c>
      <c r="EM32" s="44">
        <v>0</v>
      </c>
      <c r="EN32" s="44">
        <v>0</v>
      </c>
      <c r="EO32" s="44">
        <v>0</v>
      </c>
      <c r="EP32" s="43">
        <v>0</v>
      </c>
      <c r="EQ32" s="44">
        <v>0</v>
      </c>
      <c r="ER32" s="44">
        <v>0</v>
      </c>
      <c r="ES32" s="44">
        <v>0</v>
      </c>
      <c r="ET32" s="44">
        <v>0</v>
      </c>
      <c r="EU32" s="44">
        <v>0</v>
      </c>
      <c r="EV32" s="44">
        <v>0</v>
      </c>
      <c r="EW32" s="44">
        <v>0</v>
      </c>
      <c r="EX32" s="44">
        <v>0</v>
      </c>
      <c r="EY32" s="44">
        <v>0</v>
      </c>
      <c r="EZ32" s="44">
        <v>0</v>
      </c>
      <c r="FA32" s="44">
        <v>0</v>
      </c>
      <c r="FB32" s="44">
        <v>0</v>
      </c>
      <c r="FC32" s="44">
        <v>0</v>
      </c>
      <c r="FD32" s="44">
        <v>0</v>
      </c>
      <c r="FE32" s="44">
        <v>0</v>
      </c>
      <c r="FF32" s="44">
        <v>0</v>
      </c>
      <c r="FG32" s="44">
        <v>0</v>
      </c>
    </row>
    <row r="33" spans="1:163" ht="18" hidden="1" x14ac:dyDescent="0.25">
      <c r="A33" s="52" t="s">
        <v>16</v>
      </c>
      <c r="B33" s="8">
        <v>16015.6</v>
      </c>
      <c r="C33" s="8">
        <f>20934.3+93.5</f>
        <v>21027.8</v>
      </c>
      <c r="D33" s="8">
        <f>23639.2+175.5</f>
        <v>23814.7</v>
      </c>
      <c r="E33" s="8">
        <f>25041.2+2.5</f>
        <v>25043.7</v>
      </c>
      <c r="F33" s="8">
        <v>20741.8</v>
      </c>
      <c r="G33" s="9">
        <v>22402.99</v>
      </c>
      <c r="H33" s="8">
        <v>26574.7</v>
      </c>
      <c r="I33" s="8">
        <v>15986</v>
      </c>
      <c r="J33" s="41">
        <v>0</v>
      </c>
      <c r="K33" s="43">
        <v>0</v>
      </c>
      <c r="L33" s="44">
        <v>0</v>
      </c>
      <c r="M33" s="41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8">
        <v>0</v>
      </c>
      <c r="T33" s="43">
        <v>0</v>
      </c>
      <c r="U33" s="43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3">
        <v>0</v>
      </c>
      <c r="AJ33" s="44">
        <v>0</v>
      </c>
      <c r="AK33" s="41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1">
        <v>0</v>
      </c>
      <c r="CI33" s="41">
        <v>0</v>
      </c>
      <c r="CJ33" s="41">
        <v>0</v>
      </c>
      <c r="CK33" s="53">
        <v>0</v>
      </c>
      <c r="CL33" s="53">
        <v>0</v>
      </c>
      <c r="CM33" s="53">
        <v>0</v>
      </c>
      <c r="CN33" s="53">
        <v>0</v>
      </c>
      <c r="CO33" s="41">
        <v>0</v>
      </c>
      <c r="CP33" s="44">
        <v>0</v>
      </c>
      <c r="CQ33" s="43">
        <v>0</v>
      </c>
      <c r="CR33" s="53">
        <v>0</v>
      </c>
      <c r="CS33" s="44">
        <v>0</v>
      </c>
      <c r="CT33" s="43">
        <v>0</v>
      </c>
      <c r="CU33" s="53">
        <v>0</v>
      </c>
      <c r="CV33" s="105">
        <v>0</v>
      </c>
      <c r="CW33" s="42">
        <v>0</v>
      </c>
      <c r="CX33" s="44">
        <v>0</v>
      </c>
      <c r="CY33" s="43">
        <v>0</v>
      </c>
      <c r="CZ33" s="41">
        <v>0</v>
      </c>
      <c r="DA33" s="44">
        <v>0</v>
      </c>
      <c r="DB33" s="152">
        <v>0</v>
      </c>
      <c r="DC33" s="152">
        <v>0</v>
      </c>
      <c r="DD33" s="152">
        <v>0</v>
      </c>
      <c r="DE33" s="152">
        <v>0</v>
      </c>
      <c r="DF33" s="152">
        <v>0</v>
      </c>
      <c r="DG33" s="152">
        <v>0</v>
      </c>
      <c r="DH33" s="152">
        <v>0</v>
      </c>
      <c r="DI33" s="152">
        <v>0</v>
      </c>
      <c r="DJ33" s="152">
        <v>0</v>
      </c>
      <c r="DK33" s="152">
        <v>0</v>
      </c>
      <c r="DL33" s="152">
        <v>0</v>
      </c>
      <c r="DM33" s="41">
        <v>0</v>
      </c>
      <c r="DN33" s="44">
        <v>0</v>
      </c>
      <c r="DO33" s="43">
        <v>0</v>
      </c>
      <c r="DP33" s="43">
        <v>0</v>
      </c>
      <c r="DQ33" s="43">
        <v>0</v>
      </c>
      <c r="DR33" s="7"/>
      <c r="DS33" s="43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7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4">
        <v>0</v>
      </c>
      <c r="EI33" s="44">
        <v>0</v>
      </c>
      <c r="EJ33" s="44">
        <v>0</v>
      </c>
      <c r="EK33" s="43">
        <v>0</v>
      </c>
      <c r="EL33" s="44">
        <v>0</v>
      </c>
      <c r="EM33" s="44">
        <v>0</v>
      </c>
      <c r="EN33" s="44">
        <v>0</v>
      </c>
      <c r="EO33" s="44">
        <v>0</v>
      </c>
      <c r="EP33" s="43">
        <v>0</v>
      </c>
      <c r="EQ33" s="44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4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44">
        <v>0</v>
      </c>
      <c r="FG33" s="44">
        <v>0</v>
      </c>
    </row>
    <row r="34" spans="1:163" ht="18" hidden="1" x14ac:dyDescent="0.25">
      <c r="A34" s="52" t="s">
        <v>20</v>
      </c>
      <c r="B34" s="8">
        <v>12281.2</v>
      </c>
      <c r="C34" s="8">
        <v>15872.7</v>
      </c>
      <c r="D34" s="8">
        <v>17999.7</v>
      </c>
      <c r="E34" s="8">
        <v>18757.3</v>
      </c>
      <c r="F34" s="9">
        <v>160.30000000000001</v>
      </c>
      <c r="G34" s="9">
        <v>183.3</v>
      </c>
      <c r="H34" s="8">
        <v>225.7</v>
      </c>
      <c r="I34" s="8">
        <v>243.1</v>
      </c>
      <c r="J34" s="41">
        <v>0</v>
      </c>
      <c r="K34" s="43">
        <v>0</v>
      </c>
      <c r="L34" s="44">
        <v>0</v>
      </c>
      <c r="M34" s="41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8">
        <v>0</v>
      </c>
      <c r="T34" s="43">
        <v>0</v>
      </c>
      <c r="U34" s="43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3">
        <v>0</v>
      </c>
      <c r="AJ34" s="44">
        <v>0</v>
      </c>
      <c r="AK34" s="41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1">
        <v>0</v>
      </c>
      <c r="CI34" s="41">
        <v>0</v>
      </c>
      <c r="CJ34" s="41">
        <v>0</v>
      </c>
      <c r="CK34" s="53">
        <v>0</v>
      </c>
      <c r="CL34" s="53">
        <v>0</v>
      </c>
      <c r="CM34" s="53">
        <v>0</v>
      </c>
      <c r="CN34" s="53">
        <v>0</v>
      </c>
      <c r="CO34" s="41">
        <v>0</v>
      </c>
      <c r="CP34" s="44">
        <v>0</v>
      </c>
      <c r="CQ34" s="43">
        <v>0</v>
      </c>
      <c r="CR34" s="53">
        <v>0</v>
      </c>
      <c r="CS34" s="44">
        <v>0</v>
      </c>
      <c r="CT34" s="43">
        <v>0</v>
      </c>
      <c r="CU34" s="53">
        <v>0</v>
      </c>
      <c r="CV34" s="105">
        <v>0</v>
      </c>
      <c r="CW34" s="42">
        <v>0</v>
      </c>
      <c r="CX34" s="44">
        <v>0</v>
      </c>
      <c r="CY34" s="43">
        <v>0</v>
      </c>
      <c r="CZ34" s="41">
        <v>0</v>
      </c>
      <c r="DA34" s="44">
        <v>0</v>
      </c>
      <c r="DB34" s="152">
        <v>0</v>
      </c>
      <c r="DC34" s="152">
        <v>0</v>
      </c>
      <c r="DD34" s="152">
        <v>0</v>
      </c>
      <c r="DE34" s="152">
        <v>0</v>
      </c>
      <c r="DF34" s="152">
        <v>0</v>
      </c>
      <c r="DG34" s="152">
        <v>0</v>
      </c>
      <c r="DH34" s="152">
        <v>0</v>
      </c>
      <c r="DI34" s="152">
        <v>0</v>
      </c>
      <c r="DJ34" s="152">
        <v>0</v>
      </c>
      <c r="DK34" s="152">
        <v>0</v>
      </c>
      <c r="DL34" s="152">
        <v>0</v>
      </c>
      <c r="DM34" s="41">
        <v>0</v>
      </c>
      <c r="DN34" s="44">
        <v>0</v>
      </c>
      <c r="DO34" s="43">
        <v>0</v>
      </c>
      <c r="DP34" s="43">
        <v>0</v>
      </c>
      <c r="DQ34" s="43">
        <v>0</v>
      </c>
      <c r="DR34" s="7"/>
      <c r="DS34" s="43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7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3">
        <v>0</v>
      </c>
      <c r="EL34" s="44">
        <v>0</v>
      </c>
      <c r="EM34" s="44">
        <v>0</v>
      </c>
      <c r="EN34" s="44">
        <v>0</v>
      </c>
      <c r="EO34" s="44">
        <v>0</v>
      </c>
      <c r="EP34" s="43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</row>
    <row r="35" spans="1:163" ht="15.75" x14ac:dyDescent="0.25">
      <c r="A35" s="84" t="s">
        <v>145</v>
      </c>
      <c r="B35" s="8">
        <f t="shared" ref="B35:G35" si="83">SUM(B36:B39)</f>
        <v>114200.7</v>
      </c>
      <c r="C35" s="8">
        <f t="shared" si="83"/>
        <v>161910.29999999999</v>
      </c>
      <c r="D35" s="8">
        <f t="shared" si="83"/>
        <v>186493.09999999998</v>
      </c>
      <c r="E35" s="8">
        <f t="shared" si="83"/>
        <v>184356.59999999998</v>
      </c>
      <c r="F35" s="9">
        <f t="shared" si="83"/>
        <v>141824.29999999999</v>
      </c>
      <c r="G35" s="9">
        <f t="shared" si="83"/>
        <v>152766.51</v>
      </c>
      <c r="H35" s="8">
        <f>SUM(H36:H39)</f>
        <v>170803.5</v>
      </c>
      <c r="I35" s="8">
        <f>SUM(I36:I39)</f>
        <v>95587.7</v>
      </c>
      <c r="J35" s="8">
        <v>31415.200000000001</v>
      </c>
      <c r="K35" s="8">
        <f t="shared" ref="K35:U35" si="84">SUM(K36:K39)</f>
        <v>4030.5645610254901</v>
      </c>
      <c r="L35" s="8">
        <f t="shared" si="84"/>
        <v>2683.9003517857632</v>
      </c>
      <c r="M35" s="2">
        <f t="shared" si="84"/>
        <v>2591.3391225999999</v>
      </c>
      <c r="N35" s="8">
        <f t="shared" si="84"/>
        <v>2410.068722</v>
      </c>
      <c r="O35" s="8">
        <f t="shared" si="84"/>
        <v>2249.396514027892</v>
      </c>
      <c r="P35" s="8">
        <f t="shared" si="84"/>
        <v>2148.1173577286036</v>
      </c>
      <c r="Q35" s="8">
        <f t="shared" si="84"/>
        <v>2007.9502077917025</v>
      </c>
      <c r="R35" s="8">
        <f t="shared" si="84"/>
        <v>1867.63656922429</v>
      </c>
      <c r="S35" s="8">
        <f t="shared" si="84"/>
        <v>1597.6052383278363</v>
      </c>
      <c r="T35" s="8">
        <f t="shared" si="84"/>
        <v>1441.3681749938828</v>
      </c>
      <c r="U35" s="8">
        <f t="shared" si="84"/>
        <v>1482.0458059856574</v>
      </c>
      <c r="V35" s="7">
        <f t="shared" ref="V35:AG35" si="85">SUM(V36:V39)</f>
        <v>7530.9890793379027</v>
      </c>
      <c r="W35" s="8">
        <f t="shared" si="85"/>
        <v>7558.0518059323967</v>
      </c>
      <c r="X35" s="8">
        <f t="shared" si="85"/>
        <v>7647.4563357156949</v>
      </c>
      <c r="Y35" s="8">
        <f t="shared" si="85"/>
        <v>7789.6511250329841</v>
      </c>
      <c r="Z35" s="8">
        <f t="shared" si="85"/>
        <v>7754.1355842425837</v>
      </c>
      <c r="AA35" s="8">
        <f t="shared" si="85"/>
        <v>7284.0993413754277</v>
      </c>
      <c r="AB35" s="8">
        <f t="shared" si="85"/>
        <v>7291.1063565741506</v>
      </c>
      <c r="AC35" s="8">
        <f t="shared" si="85"/>
        <v>7373.3480702665202</v>
      </c>
      <c r="AD35" s="8">
        <f t="shared" si="85"/>
        <v>7036.5163454638623</v>
      </c>
      <c r="AE35" s="8">
        <f t="shared" si="85"/>
        <v>7077.4191954871503</v>
      </c>
      <c r="AF35" s="8">
        <f t="shared" si="85"/>
        <v>7199.8188273334999</v>
      </c>
      <c r="AG35" s="9">
        <f t="shared" si="85"/>
        <v>6625.9288156554903</v>
      </c>
      <c r="AH35" s="2">
        <f t="shared" ref="AH35:AZ35" si="86">SUM(AH36:AH39)</f>
        <v>4107.16356887662</v>
      </c>
      <c r="AI35" s="8">
        <f t="shared" si="86"/>
        <v>4242.0148214240799</v>
      </c>
      <c r="AJ35" s="7">
        <f t="shared" si="86"/>
        <v>4207.5020430168697</v>
      </c>
      <c r="AK35" s="8">
        <f t="shared" si="86"/>
        <v>4178.9714615093553</v>
      </c>
      <c r="AL35" s="8">
        <f t="shared" si="86"/>
        <v>4098.3327792827431</v>
      </c>
      <c r="AM35" s="8">
        <f t="shared" si="86"/>
        <v>4085.6391338425101</v>
      </c>
      <c r="AN35" s="8">
        <f t="shared" si="86"/>
        <v>4242.91998139104</v>
      </c>
      <c r="AO35" s="8">
        <f t="shared" si="86"/>
        <v>3509.5497460269303</v>
      </c>
      <c r="AP35" s="8">
        <f t="shared" si="86"/>
        <v>3580.0273860649204</v>
      </c>
      <c r="AQ35" s="8">
        <f t="shared" si="86"/>
        <v>3642.9937038212806</v>
      </c>
      <c r="AR35" s="8">
        <f t="shared" si="86"/>
        <v>3474.6560119339701</v>
      </c>
      <c r="AS35" s="8">
        <f t="shared" si="86"/>
        <v>2683.9003517857632</v>
      </c>
      <c r="AT35" s="2">
        <f t="shared" si="86"/>
        <v>2683.6497599999998</v>
      </c>
      <c r="AU35" s="2">
        <f t="shared" si="86"/>
        <v>2908.774242</v>
      </c>
      <c r="AV35" s="2">
        <f t="shared" si="86"/>
        <v>2813.1800400000002</v>
      </c>
      <c r="AW35" s="2">
        <f t="shared" si="86"/>
        <v>2860.5967326019813</v>
      </c>
      <c r="AX35" s="2">
        <f t="shared" si="86"/>
        <v>2767.413</v>
      </c>
      <c r="AY35" s="2">
        <f t="shared" si="86"/>
        <v>2767.413</v>
      </c>
      <c r="AZ35" s="2">
        <f t="shared" si="86"/>
        <v>2804.5218309811967</v>
      </c>
      <c r="BA35" s="2">
        <f t="shared" ref="BA35:BF35" si="87">SUM(BA36:BA39)</f>
        <v>2778.2290800000001</v>
      </c>
      <c r="BB35" s="2">
        <f t="shared" si="87"/>
        <v>2765.0627399999998</v>
      </c>
      <c r="BC35" s="2">
        <f t="shared" si="87"/>
        <v>2798.74188</v>
      </c>
      <c r="BD35" s="2">
        <f t="shared" si="87"/>
        <v>2547.1094199999998</v>
      </c>
      <c r="BE35" s="2">
        <f t="shared" si="87"/>
        <v>2591.3391225999999</v>
      </c>
      <c r="BF35" s="2">
        <f t="shared" si="87"/>
        <v>2582.6</v>
      </c>
      <c r="BG35" s="2">
        <f>SUM(BG36:BG39)</f>
        <v>2610.9378000000002</v>
      </c>
      <c r="BH35" s="2">
        <f t="shared" ref="BH35:CS35" si="88">SUM(BH36:BH39)</f>
        <v>2617.1378</v>
      </c>
      <c r="BI35" s="2">
        <f t="shared" si="88"/>
        <v>2617.1378</v>
      </c>
      <c r="BJ35" s="2">
        <f t="shared" si="88"/>
        <v>2422.7277840199999</v>
      </c>
      <c r="BK35" s="2">
        <f t="shared" si="88"/>
        <v>2434.39744028</v>
      </c>
      <c r="BL35" s="2">
        <f t="shared" si="88"/>
        <v>2435.548992</v>
      </c>
      <c r="BM35" s="2">
        <f t="shared" si="88"/>
        <v>2427.1594109000002</v>
      </c>
      <c r="BN35" s="2">
        <f t="shared" si="88"/>
        <v>2395.3965954</v>
      </c>
      <c r="BO35" s="2">
        <f t="shared" si="88"/>
        <v>2444.6568654000002</v>
      </c>
      <c r="BP35" s="2">
        <f t="shared" si="88"/>
        <v>2395.7470720000001</v>
      </c>
      <c r="BQ35" s="2">
        <f t="shared" si="88"/>
        <v>2410.068722</v>
      </c>
      <c r="BR35" s="2">
        <f t="shared" si="88"/>
        <v>2342.4523800000002</v>
      </c>
      <c r="BS35" s="2">
        <f t="shared" si="88"/>
        <v>2468.86229482</v>
      </c>
      <c r="BT35" s="2">
        <f t="shared" si="88"/>
        <v>2345.3326542000004</v>
      </c>
      <c r="BU35" s="2">
        <f t="shared" si="88"/>
        <v>2265.548846668999</v>
      </c>
      <c r="BV35" s="2">
        <f t="shared" si="88"/>
        <v>2323.0824148870715</v>
      </c>
      <c r="BW35" s="2">
        <f t="shared" si="88"/>
        <v>2371.609815716331</v>
      </c>
      <c r="BX35" s="2">
        <f t="shared" si="88"/>
        <v>2281.5639114004757</v>
      </c>
      <c r="BY35" s="8">
        <f t="shared" si="88"/>
        <v>2332.9519266778157</v>
      </c>
      <c r="BZ35" s="8">
        <f t="shared" si="88"/>
        <v>2328.0063868999964</v>
      </c>
      <c r="CA35" s="8">
        <f t="shared" si="88"/>
        <v>2215.9158048519575</v>
      </c>
      <c r="CB35" s="8">
        <f t="shared" si="88"/>
        <v>2110.9023478497425</v>
      </c>
      <c r="CC35" s="8">
        <f t="shared" si="88"/>
        <v>2249.396514027892</v>
      </c>
      <c r="CD35" s="8">
        <f t="shared" si="88"/>
        <v>2198.7298614625593</v>
      </c>
      <c r="CE35" s="8">
        <f t="shared" si="88"/>
        <v>2261.793069491689</v>
      </c>
      <c r="CF35" s="8">
        <f t="shared" si="88"/>
        <v>2238.9706522534093</v>
      </c>
      <c r="CG35" s="8">
        <f t="shared" si="88"/>
        <v>2261.1427227291206</v>
      </c>
      <c r="CH35" s="2">
        <f t="shared" si="88"/>
        <v>2178.678356707233</v>
      </c>
      <c r="CI35" s="2">
        <f t="shared" si="88"/>
        <v>2175.3172851725767</v>
      </c>
      <c r="CJ35" s="2">
        <f t="shared" si="88"/>
        <v>2181.0846818688756</v>
      </c>
      <c r="CK35" s="46">
        <f t="shared" si="88"/>
        <v>2181.0846818688756</v>
      </c>
      <c r="CL35" s="46">
        <f t="shared" si="88"/>
        <v>2229.2904508427027</v>
      </c>
      <c r="CM35" s="46">
        <f t="shared" si="88"/>
        <v>2113.008974341315</v>
      </c>
      <c r="CN35" s="46">
        <f t="shared" si="88"/>
        <v>2082.9452017807744</v>
      </c>
      <c r="CO35" s="2">
        <f t="shared" si="88"/>
        <v>2148.1173577286036</v>
      </c>
      <c r="CP35" s="7">
        <f t="shared" si="88"/>
        <v>2212.6660713068086</v>
      </c>
      <c r="CQ35" s="8">
        <f t="shared" si="88"/>
        <v>2160.0068589623584</v>
      </c>
      <c r="CR35" s="46">
        <f>SUM(CR36:CR39)</f>
        <v>2012.8571225016144</v>
      </c>
      <c r="CS35" s="7">
        <f t="shared" si="88"/>
        <v>2131.1966431293254</v>
      </c>
      <c r="CT35" s="8">
        <f>SUM(CT36:CT39)</f>
        <v>2178.4095421560796</v>
      </c>
      <c r="CU35" s="46">
        <f t="shared" ref="CU35:DP35" si="89">SUM(CU36:CU39)</f>
        <v>2165.7698824788304</v>
      </c>
      <c r="CV35" s="102">
        <f t="shared" si="89"/>
        <v>2193.6805703008613</v>
      </c>
      <c r="CW35" s="9">
        <f t="shared" si="89"/>
        <v>2202.4262575267908</v>
      </c>
      <c r="CX35" s="7">
        <f t="shared" si="89"/>
        <v>2163.471848577507</v>
      </c>
      <c r="CY35" s="8">
        <f t="shared" si="89"/>
        <v>2004.6870370746203</v>
      </c>
      <c r="CZ35" s="2">
        <f t="shared" si="89"/>
        <v>2034.6617855205982</v>
      </c>
      <c r="DA35" s="7">
        <f t="shared" si="89"/>
        <v>2007.9502077917025</v>
      </c>
      <c r="DB35" s="145">
        <f t="shared" si="89"/>
        <v>2066.9674665502985</v>
      </c>
      <c r="DC35" s="145">
        <v>2020.2040008196866</v>
      </c>
      <c r="DD35" s="145">
        <v>2020.8569614304711</v>
      </c>
      <c r="DE35" s="145">
        <f t="shared" si="89"/>
        <v>1943.3008387469213</v>
      </c>
      <c r="DF35" s="145">
        <f>SUM(DF36:DF39)</f>
        <v>1914.1053571040591</v>
      </c>
      <c r="DG35" s="145">
        <f t="shared" si="89"/>
        <v>1983.1995604344468</v>
      </c>
      <c r="DH35" s="145">
        <f>SUM(DH36:DH39)</f>
        <v>1980.5601251120445</v>
      </c>
      <c r="DI35" s="151">
        <f>SUM(DI36:DI39)</f>
        <v>1951.7059854698389</v>
      </c>
      <c r="DJ35" s="151">
        <f>SUM(DJ36:DJ39)</f>
        <v>1951.7059854698389</v>
      </c>
      <c r="DK35" s="151">
        <f>SUM(DK36:DK39)</f>
        <v>1808.9174383064133</v>
      </c>
      <c r="DL35" s="151">
        <v>1852.9471567426974</v>
      </c>
      <c r="DM35" s="2">
        <v>1867.63656922429</v>
      </c>
      <c r="DN35" s="7">
        <f t="shared" si="89"/>
        <v>1872.8128147380471</v>
      </c>
      <c r="DO35" s="8">
        <f t="shared" si="89"/>
        <v>1864.506648787833</v>
      </c>
      <c r="DP35" s="8">
        <f t="shared" si="89"/>
        <v>1874.472408761176</v>
      </c>
      <c r="DQ35" s="8">
        <f t="shared" ref="DQ35:DY35" si="90">SUM(DQ36:DQ39)</f>
        <v>1754.8195094376258</v>
      </c>
      <c r="DR35" s="7">
        <f t="shared" si="90"/>
        <v>1766.1894125068777</v>
      </c>
      <c r="DS35" s="8">
        <f t="shared" si="90"/>
        <v>1781.257308526237</v>
      </c>
      <c r="DT35" s="8">
        <f t="shared" si="90"/>
        <v>1748.5356887642604</v>
      </c>
      <c r="DU35" s="8">
        <f t="shared" si="90"/>
        <v>1777.9711796568931</v>
      </c>
      <c r="DV35" s="8">
        <f t="shared" si="90"/>
        <v>1775.0513423434661</v>
      </c>
      <c r="DW35" s="8">
        <f t="shared" si="90"/>
        <v>1807.0909561740418</v>
      </c>
      <c r="DX35" s="8">
        <f t="shared" si="90"/>
        <v>1592.5122074290844</v>
      </c>
      <c r="DY35" s="7">
        <f t="shared" si="90"/>
        <v>1597.6052383278363</v>
      </c>
      <c r="DZ35" s="7">
        <f t="shared" ref="DZ35:EV35" si="91">SUM(DZ36:DZ39)</f>
        <v>1602.4611399913197</v>
      </c>
      <c r="EA35" s="7">
        <f t="shared" si="91"/>
        <v>1607.4873491260801</v>
      </c>
      <c r="EB35" s="7">
        <f t="shared" si="91"/>
        <v>1612.226521086244</v>
      </c>
      <c r="EC35" s="7">
        <f t="shared" si="91"/>
        <v>1617.3624053748654</v>
      </c>
      <c r="ED35" s="7">
        <f t="shared" si="91"/>
        <v>1621.7024237589214</v>
      </c>
      <c r="EE35" s="7">
        <f t="shared" si="91"/>
        <v>1626.2037383747108</v>
      </c>
      <c r="EF35" s="7">
        <f t="shared" si="91"/>
        <v>1631.0290112523762</v>
      </c>
      <c r="EG35" s="7">
        <f t="shared" si="91"/>
        <v>1635.6496342306029</v>
      </c>
      <c r="EH35" s="7">
        <f t="shared" si="91"/>
        <v>1640.5430076308037</v>
      </c>
      <c r="EI35" s="7">
        <f t="shared" si="91"/>
        <v>1434.0648548066765</v>
      </c>
      <c r="EJ35" s="7">
        <f t="shared" si="91"/>
        <v>1437.7236120460682</v>
      </c>
      <c r="EK35" s="8">
        <f t="shared" si="91"/>
        <v>1441.3681749938828</v>
      </c>
      <c r="EL35" s="7">
        <f t="shared" si="91"/>
        <v>1444.8887388550174</v>
      </c>
      <c r="EM35" s="7">
        <f t="shared" si="91"/>
        <v>1448.1198439648811</v>
      </c>
      <c r="EN35" s="7">
        <f t="shared" si="91"/>
        <v>1451.9373891526966</v>
      </c>
      <c r="EO35" s="7">
        <f t="shared" si="91"/>
        <v>1451.2492187309335</v>
      </c>
      <c r="EP35" s="8">
        <f t="shared" si="91"/>
        <v>1460.8727996208099</v>
      </c>
      <c r="EQ35" s="7">
        <f t="shared" si="91"/>
        <v>1468.3350235814348</v>
      </c>
      <c r="ER35" s="7">
        <f t="shared" si="91"/>
        <v>1471.2073653869345</v>
      </c>
      <c r="ES35" s="7">
        <f t="shared" si="91"/>
        <v>1471.8721928712387</v>
      </c>
      <c r="ET35" s="7">
        <f t="shared" si="91"/>
        <v>1475.9872680721262</v>
      </c>
      <c r="EU35" s="7">
        <f t="shared" si="91"/>
        <v>1478.5078239089901</v>
      </c>
      <c r="EV35" s="7">
        <f t="shared" si="91"/>
        <v>1478.9580168243003</v>
      </c>
      <c r="EW35" s="7">
        <f t="shared" ref="EW35:FG35" si="92">SUM(EW36:EW39)</f>
        <v>1482.0458059856574</v>
      </c>
      <c r="EX35" s="7">
        <f t="shared" si="92"/>
        <v>1485.0390407142077</v>
      </c>
      <c r="EY35" s="7">
        <f t="shared" si="92"/>
        <v>1489.2738335405254</v>
      </c>
      <c r="EZ35" s="7">
        <f t="shared" si="92"/>
        <v>1501.1841245530904</v>
      </c>
      <c r="FA35" s="7">
        <f t="shared" si="92"/>
        <v>1507.7666627650462</v>
      </c>
      <c r="FB35" s="7">
        <f t="shared" ref="FB35:FF35" si="93">SUM(FB36:FB39)</f>
        <v>1288.5348619955032</v>
      </c>
      <c r="FC35" s="7">
        <f t="shared" si="93"/>
        <v>1295.7224132472418</v>
      </c>
      <c r="FD35" s="7">
        <f t="shared" si="93"/>
        <v>1302.2622112784245</v>
      </c>
      <c r="FE35" s="7">
        <f t="shared" si="93"/>
        <v>1299.6196838554335</v>
      </c>
      <c r="FF35" s="7">
        <f t="shared" si="93"/>
        <v>1300.9520626926876</v>
      </c>
      <c r="FG35" s="7">
        <f t="shared" si="92"/>
        <v>1303.0103244125501</v>
      </c>
    </row>
    <row r="36" spans="1:163" ht="18" hidden="1" x14ac:dyDescent="0.25">
      <c r="A36" s="52" t="s">
        <v>203</v>
      </c>
      <c r="B36" s="8">
        <v>32582.6</v>
      </c>
      <c r="C36" s="8">
        <f>43989.2+3459.2+6079</f>
        <v>53527.399999999994</v>
      </c>
      <c r="D36" s="8">
        <f>52458.3+3462.5+7134</f>
        <v>63054.8</v>
      </c>
      <c r="E36" s="8">
        <f>54076.8+2790+8137.1</f>
        <v>65003.9</v>
      </c>
      <c r="F36" s="8">
        <v>43841.5</v>
      </c>
      <c r="G36" s="9">
        <v>48492.2</v>
      </c>
      <c r="H36" s="8">
        <v>58086</v>
      </c>
      <c r="I36" s="8">
        <v>42323.6</v>
      </c>
      <c r="J36" s="8">
        <v>6592.7131596166082</v>
      </c>
      <c r="K36" s="8">
        <v>1494.7543610254902</v>
      </c>
      <c r="L36" s="44">
        <v>0</v>
      </c>
      <c r="M36" s="41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8">
        <v>0</v>
      </c>
      <c r="T36" s="43">
        <v>0</v>
      </c>
      <c r="U36" s="43">
        <v>0</v>
      </c>
      <c r="V36" s="7">
        <v>2805.1921965765141</v>
      </c>
      <c r="W36" s="8">
        <v>2873.8310972235181</v>
      </c>
      <c r="X36" s="8">
        <v>2949.2830562275972</v>
      </c>
      <c r="Y36" s="8">
        <v>3048.8474265346745</v>
      </c>
      <c r="Z36" s="8">
        <v>3025.8694991232765</v>
      </c>
      <c r="AA36" s="8">
        <v>2546.2087663806028</v>
      </c>
      <c r="AB36" s="8">
        <v>2537.6037412297173</v>
      </c>
      <c r="AC36" s="9">
        <v>2563.2183282565202</v>
      </c>
      <c r="AD36" s="21">
        <v>2217.6100103927629</v>
      </c>
      <c r="AE36" s="8">
        <v>2230.67337077715</v>
      </c>
      <c r="AF36" s="8">
        <v>2267.2595602335</v>
      </c>
      <c r="AG36" s="9">
        <v>1494.7543610254902</v>
      </c>
      <c r="AH36" s="2">
        <v>1493.8514688766204</v>
      </c>
      <c r="AI36" s="8">
        <v>1556.9058214240804</v>
      </c>
      <c r="AJ36" s="7">
        <v>1563.6720430168702</v>
      </c>
      <c r="AK36" s="8">
        <v>1545.2704615093553</v>
      </c>
      <c r="AL36" s="8">
        <v>1511.1992582827427</v>
      </c>
      <c r="AM36" s="8">
        <v>1498.5056128425101</v>
      </c>
      <c r="AN36" s="8">
        <v>1505.5629813910402</v>
      </c>
      <c r="AO36" s="8">
        <v>746.20244602693037</v>
      </c>
      <c r="AP36" s="8">
        <v>778.12548606492032</v>
      </c>
      <c r="AQ36" s="8">
        <v>790.68900382128038</v>
      </c>
      <c r="AR36" s="8">
        <v>791.00625193397036</v>
      </c>
      <c r="AS36" s="44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1">
        <v>0</v>
      </c>
      <c r="CI36" s="41">
        <v>0</v>
      </c>
      <c r="CJ36" s="41">
        <v>0</v>
      </c>
      <c r="CK36" s="53">
        <v>0</v>
      </c>
      <c r="CL36" s="53">
        <v>0</v>
      </c>
      <c r="CM36" s="53">
        <v>0</v>
      </c>
      <c r="CN36" s="53">
        <v>0</v>
      </c>
      <c r="CO36" s="41">
        <v>0</v>
      </c>
      <c r="CP36" s="44">
        <v>0</v>
      </c>
      <c r="CQ36" s="43">
        <v>0</v>
      </c>
      <c r="CR36" s="53">
        <v>0</v>
      </c>
      <c r="CS36" s="44">
        <v>0</v>
      </c>
      <c r="CT36" s="43">
        <v>0</v>
      </c>
      <c r="CU36" s="53">
        <v>0</v>
      </c>
      <c r="CV36" s="105">
        <v>0</v>
      </c>
      <c r="CW36" s="42">
        <v>0</v>
      </c>
      <c r="CX36" s="44">
        <v>0</v>
      </c>
      <c r="CY36" s="43">
        <v>0</v>
      </c>
      <c r="CZ36" s="41">
        <v>0</v>
      </c>
      <c r="DA36" s="44">
        <v>0</v>
      </c>
      <c r="DB36" s="152">
        <v>0</v>
      </c>
      <c r="DC36" s="152">
        <v>0</v>
      </c>
      <c r="DD36" s="152">
        <v>0</v>
      </c>
      <c r="DE36" s="152">
        <v>0</v>
      </c>
      <c r="DF36" s="152">
        <v>0</v>
      </c>
      <c r="DG36" s="152">
        <v>0</v>
      </c>
      <c r="DH36" s="152">
        <v>0</v>
      </c>
      <c r="DI36" s="152">
        <v>0</v>
      </c>
      <c r="DJ36" s="152">
        <v>0</v>
      </c>
      <c r="DK36" s="152">
        <v>0</v>
      </c>
      <c r="DL36" s="152">
        <v>0</v>
      </c>
      <c r="DM36" s="41">
        <v>0</v>
      </c>
      <c r="DN36" s="44">
        <v>0</v>
      </c>
      <c r="DO36" s="43">
        <v>0</v>
      </c>
      <c r="DP36" s="8">
        <v>0</v>
      </c>
      <c r="DQ36" s="8">
        <v>0</v>
      </c>
      <c r="DR36" s="7">
        <v>0</v>
      </c>
      <c r="DS36" s="43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7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3">
        <v>0</v>
      </c>
      <c r="EL36" s="44">
        <v>0</v>
      </c>
      <c r="EM36" s="44">
        <v>0</v>
      </c>
      <c r="EN36" s="44">
        <v>0</v>
      </c>
      <c r="EO36" s="44">
        <v>0</v>
      </c>
      <c r="EP36" s="43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44">
        <v>0</v>
      </c>
      <c r="FG36" s="44">
        <v>0</v>
      </c>
    </row>
    <row r="37" spans="1:163" ht="18" hidden="1" x14ac:dyDescent="0.25">
      <c r="A37" s="52" t="s">
        <v>204</v>
      </c>
      <c r="B37" s="29" t="s">
        <v>15</v>
      </c>
      <c r="C37" s="29" t="s">
        <v>15</v>
      </c>
      <c r="D37" s="29" t="s">
        <v>15</v>
      </c>
      <c r="E37" s="18" t="s">
        <v>15</v>
      </c>
      <c r="F37" s="28" t="s">
        <v>15</v>
      </c>
      <c r="G37" s="28" t="s">
        <v>15</v>
      </c>
      <c r="H37" s="43">
        <v>0</v>
      </c>
      <c r="I37" s="41">
        <v>0</v>
      </c>
      <c r="J37" s="42">
        <v>0</v>
      </c>
      <c r="K37" s="43">
        <v>0</v>
      </c>
      <c r="L37" s="44">
        <v>0</v>
      </c>
      <c r="M37" s="41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8">
        <v>0</v>
      </c>
      <c r="T37" s="43">
        <v>0</v>
      </c>
      <c r="U37" s="43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3">
        <v>0</v>
      </c>
      <c r="AJ37" s="44">
        <v>0</v>
      </c>
      <c r="AK37" s="41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1">
        <v>0</v>
      </c>
      <c r="CI37" s="41">
        <v>0</v>
      </c>
      <c r="CJ37" s="41">
        <v>0</v>
      </c>
      <c r="CK37" s="53">
        <v>0</v>
      </c>
      <c r="CL37" s="53">
        <v>0</v>
      </c>
      <c r="CM37" s="53">
        <v>0</v>
      </c>
      <c r="CN37" s="53">
        <v>0</v>
      </c>
      <c r="CO37" s="41">
        <v>0</v>
      </c>
      <c r="CP37" s="44">
        <v>0</v>
      </c>
      <c r="CQ37" s="43">
        <v>0</v>
      </c>
      <c r="CR37" s="53">
        <v>0</v>
      </c>
      <c r="CS37" s="44">
        <v>0</v>
      </c>
      <c r="CT37" s="43">
        <v>0</v>
      </c>
      <c r="CU37" s="53">
        <v>0</v>
      </c>
      <c r="CV37" s="105">
        <v>0</v>
      </c>
      <c r="CW37" s="105">
        <v>0</v>
      </c>
      <c r="CX37" s="43">
        <v>0</v>
      </c>
      <c r="CY37" s="43">
        <v>0</v>
      </c>
      <c r="CZ37" s="41">
        <v>0</v>
      </c>
      <c r="DA37" s="44">
        <v>0</v>
      </c>
      <c r="DB37" s="152">
        <v>0</v>
      </c>
      <c r="DC37" s="152">
        <v>0</v>
      </c>
      <c r="DD37" s="152">
        <v>0</v>
      </c>
      <c r="DE37" s="152">
        <v>0</v>
      </c>
      <c r="DF37" s="152">
        <v>0</v>
      </c>
      <c r="DG37" s="152">
        <v>0</v>
      </c>
      <c r="DH37" s="152">
        <v>0</v>
      </c>
      <c r="DI37" s="152">
        <v>0</v>
      </c>
      <c r="DJ37" s="152">
        <v>0</v>
      </c>
      <c r="DK37" s="152">
        <v>0</v>
      </c>
      <c r="DL37" s="152">
        <v>0</v>
      </c>
      <c r="DM37" s="41">
        <v>0</v>
      </c>
      <c r="DN37" s="44">
        <v>0</v>
      </c>
      <c r="DO37" s="43">
        <v>0</v>
      </c>
      <c r="DP37" s="8">
        <v>0</v>
      </c>
      <c r="DQ37" s="8">
        <v>0</v>
      </c>
      <c r="DR37" s="7">
        <v>0</v>
      </c>
      <c r="DS37" s="43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7">
        <v>0</v>
      </c>
      <c r="DZ37" s="44">
        <v>0</v>
      </c>
      <c r="EA37" s="44">
        <v>0</v>
      </c>
      <c r="EB37" s="44">
        <v>0</v>
      </c>
      <c r="EC37" s="44">
        <v>0</v>
      </c>
      <c r="ED37" s="44">
        <v>0</v>
      </c>
      <c r="EE37" s="44">
        <v>0</v>
      </c>
      <c r="EF37" s="44">
        <v>0</v>
      </c>
      <c r="EG37" s="44">
        <v>0</v>
      </c>
      <c r="EH37" s="44">
        <v>0</v>
      </c>
      <c r="EI37" s="44">
        <v>0</v>
      </c>
      <c r="EJ37" s="44">
        <v>0</v>
      </c>
      <c r="EK37" s="43">
        <v>0</v>
      </c>
      <c r="EL37" s="44">
        <v>0</v>
      </c>
      <c r="EM37" s="44">
        <v>0</v>
      </c>
      <c r="EN37" s="44">
        <v>0</v>
      </c>
      <c r="EO37" s="44">
        <v>0</v>
      </c>
      <c r="EP37" s="43">
        <v>0</v>
      </c>
      <c r="EQ37" s="44">
        <v>0</v>
      </c>
      <c r="ER37" s="44">
        <v>0</v>
      </c>
      <c r="ES37" s="44">
        <v>0</v>
      </c>
      <c r="ET37" s="44">
        <v>0</v>
      </c>
      <c r="EU37" s="44">
        <v>0</v>
      </c>
      <c r="EV37" s="44">
        <v>0</v>
      </c>
      <c r="EW37" s="44">
        <v>0</v>
      </c>
      <c r="EX37" s="44">
        <v>0</v>
      </c>
      <c r="EY37" s="44">
        <v>0</v>
      </c>
      <c r="EZ37" s="44">
        <v>0</v>
      </c>
      <c r="FA37" s="44">
        <v>0</v>
      </c>
      <c r="FB37" s="44">
        <v>0</v>
      </c>
      <c r="FC37" s="44">
        <v>0</v>
      </c>
      <c r="FD37" s="44">
        <v>0</v>
      </c>
      <c r="FE37" s="44">
        <v>0</v>
      </c>
      <c r="FF37" s="44">
        <v>0</v>
      </c>
      <c r="FG37" s="44">
        <v>0</v>
      </c>
    </row>
    <row r="38" spans="1:163" ht="15.75" x14ac:dyDescent="0.25">
      <c r="A38" s="52" t="s">
        <v>205</v>
      </c>
      <c r="B38" s="8">
        <v>13077.4</v>
      </c>
      <c r="C38" s="18">
        <f>16712.1+1482.3</f>
        <v>18194.399999999998</v>
      </c>
      <c r="D38" s="8">
        <f>17521.3+1825.1</f>
        <v>19346.399999999998</v>
      </c>
      <c r="E38" s="8">
        <f>17335.5+2025</f>
        <v>19360.5</v>
      </c>
      <c r="F38" s="8">
        <v>15118.4</v>
      </c>
      <c r="G38" s="9">
        <v>15931.9</v>
      </c>
      <c r="H38" s="8">
        <v>17514.900000000001</v>
      </c>
      <c r="I38" s="8">
        <v>17027.3</v>
      </c>
      <c r="J38" s="8">
        <v>10577.2</v>
      </c>
      <c r="K38" s="8">
        <v>2535.8101999999999</v>
      </c>
      <c r="L38" s="8">
        <v>2683.9003517857632</v>
      </c>
      <c r="M38" s="2">
        <v>2591.3391225999999</v>
      </c>
      <c r="N38" s="8">
        <v>2410.068722</v>
      </c>
      <c r="O38" s="8">
        <v>2249.396514027892</v>
      </c>
      <c r="P38" s="8">
        <v>2148.1173577286036</v>
      </c>
      <c r="Q38" s="8">
        <v>2007.9502077917025</v>
      </c>
      <c r="R38" s="8">
        <v>1867.63656922429</v>
      </c>
      <c r="S38" s="8">
        <v>1597.6052383278363</v>
      </c>
      <c r="T38" s="8">
        <v>1441.3681749938828</v>
      </c>
      <c r="U38" s="8">
        <v>1482.0458059856574</v>
      </c>
      <c r="V38" s="7">
        <v>4725.7968827613886</v>
      </c>
      <c r="W38" s="8">
        <v>4684.2207087088791</v>
      </c>
      <c r="X38" s="8">
        <v>4698.1732794880982</v>
      </c>
      <c r="Y38" s="8">
        <v>4740.80369849831</v>
      </c>
      <c r="Z38" s="8">
        <v>4728.2660851193068</v>
      </c>
      <c r="AA38" s="8">
        <v>4737.8905749948253</v>
      </c>
      <c r="AB38" s="8">
        <v>4753.5026153444333</v>
      </c>
      <c r="AC38" s="9">
        <v>4810.12974201</v>
      </c>
      <c r="AD38" s="21">
        <v>4818.9063350710994</v>
      </c>
      <c r="AE38" s="8">
        <v>4846.7458247100003</v>
      </c>
      <c r="AF38" s="8">
        <v>4932.5592670999995</v>
      </c>
      <c r="AG38" s="8">
        <v>5131.1744546299997</v>
      </c>
      <c r="AH38" s="2">
        <v>2613.3121000000001</v>
      </c>
      <c r="AI38" s="8">
        <v>2685.1089999999999</v>
      </c>
      <c r="AJ38" s="7">
        <v>2643.83</v>
      </c>
      <c r="AK38" s="8">
        <v>2633.701</v>
      </c>
      <c r="AL38" s="8">
        <v>2587.1335210000002</v>
      </c>
      <c r="AM38" s="8">
        <v>2587.1335210000002</v>
      </c>
      <c r="AN38" s="8">
        <v>2737.357</v>
      </c>
      <c r="AO38" s="8">
        <v>2763.3472999999999</v>
      </c>
      <c r="AP38" s="8">
        <v>2801.9018999999998</v>
      </c>
      <c r="AQ38" s="8">
        <v>2852.3047000000001</v>
      </c>
      <c r="AR38" s="8">
        <v>2683.6497599999998</v>
      </c>
      <c r="AS38" s="8">
        <v>2683.9003517857632</v>
      </c>
      <c r="AT38" s="2">
        <v>2683.6497599999998</v>
      </c>
      <c r="AU38" s="2">
        <v>2908.774242</v>
      </c>
      <c r="AV38" s="2">
        <v>2813.1800400000002</v>
      </c>
      <c r="AW38" s="2">
        <v>2860.5967326019813</v>
      </c>
      <c r="AX38" s="2">
        <v>2767.413</v>
      </c>
      <c r="AY38" s="2">
        <v>2767.413</v>
      </c>
      <c r="AZ38" s="2">
        <v>2804.5218309811967</v>
      </c>
      <c r="BA38" s="2">
        <v>2778.2290800000001</v>
      </c>
      <c r="BB38" s="2">
        <v>2765.0627399999998</v>
      </c>
      <c r="BC38" s="2">
        <v>2798.74188</v>
      </c>
      <c r="BD38" s="2">
        <v>2547.1094199999998</v>
      </c>
      <c r="BE38" s="2">
        <v>2591.3391225999999</v>
      </c>
      <c r="BF38" s="2">
        <v>2582.6</v>
      </c>
      <c r="BG38" s="2">
        <v>2610.9378000000002</v>
      </c>
      <c r="BH38" s="2">
        <v>2617.1378</v>
      </c>
      <c r="BI38" s="2">
        <v>2617.1378</v>
      </c>
      <c r="BJ38" s="2">
        <v>2422.7277840199999</v>
      </c>
      <c r="BK38" s="2">
        <v>2434.39744028</v>
      </c>
      <c r="BL38" s="2">
        <v>2435.548992</v>
      </c>
      <c r="BM38" s="2">
        <v>2427.1594109000002</v>
      </c>
      <c r="BN38" s="2">
        <v>2395.3965954</v>
      </c>
      <c r="BO38" s="2">
        <v>2444.6568654000002</v>
      </c>
      <c r="BP38" s="2">
        <v>2395.7470720000001</v>
      </c>
      <c r="BQ38" s="2">
        <v>2410.068722</v>
      </c>
      <c r="BR38" s="2">
        <v>2342.4523800000002</v>
      </c>
      <c r="BS38" s="2">
        <v>2468.86229482</v>
      </c>
      <c r="BT38" s="2">
        <v>2345.3326542000004</v>
      </c>
      <c r="BU38" s="2">
        <v>2265.548846668999</v>
      </c>
      <c r="BV38" s="2">
        <v>2323.0824148870715</v>
      </c>
      <c r="BW38" s="2">
        <v>2371.609815716331</v>
      </c>
      <c r="BX38" s="2">
        <v>2281.5639114004757</v>
      </c>
      <c r="BY38" s="8">
        <v>2332.9519266778157</v>
      </c>
      <c r="BZ38" s="8">
        <v>2328.0063868999964</v>
      </c>
      <c r="CA38" s="8">
        <v>2215.9158048519575</v>
      </c>
      <c r="CB38" s="8">
        <v>2110.9023478497425</v>
      </c>
      <c r="CC38" s="8">
        <v>2249.396514027892</v>
      </c>
      <c r="CD38" s="8">
        <v>2198.7298614625593</v>
      </c>
      <c r="CE38" s="8">
        <v>2261.793069491689</v>
      </c>
      <c r="CF38" s="8">
        <v>2238.9706522534093</v>
      </c>
      <c r="CG38" s="8">
        <v>2261.1427227291206</v>
      </c>
      <c r="CH38" s="2">
        <v>2178.678356707233</v>
      </c>
      <c r="CI38" s="2">
        <v>2175.3172851725767</v>
      </c>
      <c r="CJ38" s="2">
        <v>2181.0846818688756</v>
      </c>
      <c r="CK38" s="46">
        <v>2181.0846818688756</v>
      </c>
      <c r="CL38" s="46">
        <v>2229.2904508427027</v>
      </c>
      <c r="CM38" s="46">
        <v>2113.008974341315</v>
      </c>
      <c r="CN38" s="46">
        <v>2082.9452017807744</v>
      </c>
      <c r="CO38" s="2">
        <v>2148.1173577286036</v>
      </c>
      <c r="CP38" s="7">
        <v>2212.6660713068086</v>
      </c>
      <c r="CQ38" s="8">
        <v>2160.0068589623584</v>
      </c>
      <c r="CR38" s="46">
        <v>2012.8571225016144</v>
      </c>
      <c r="CS38" s="7">
        <v>2131.1966431293254</v>
      </c>
      <c r="CT38" s="8">
        <v>2178.4095421560796</v>
      </c>
      <c r="CU38" s="46">
        <v>2165.7698824788304</v>
      </c>
      <c r="CV38" s="102">
        <v>2193.6805703008613</v>
      </c>
      <c r="CW38" s="102">
        <v>2202.4262575267908</v>
      </c>
      <c r="CX38" s="8">
        <v>2163.471848577507</v>
      </c>
      <c r="CY38" s="8">
        <v>2004.6870370746203</v>
      </c>
      <c r="CZ38" s="46">
        <v>2034.6617855205982</v>
      </c>
      <c r="DA38" s="8">
        <v>2007.9502077917025</v>
      </c>
      <c r="DB38" s="145">
        <v>2066.9674665502985</v>
      </c>
      <c r="DC38" s="145">
        <v>2020.2040008196866</v>
      </c>
      <c r="DD38" s="145">
        <v>2020.8569614304711</v>
      </c>
      <c r="DE38" s="145">
        <v>1943.3008387469213</v>
      </c>
      <c r="DF38" s="145">
        <v>1914.1053571040591</v>
      </c>
      <c r="DG38" s="145">
        <v>1983.1995604344468</v>
      </c>
      <c r="DH38" s="145">
        <v>1980.5601251120445</v>
      </c>
      <c r="DI38" s="151">
        <v>1951.7059854698389</v>
      </c>
      <c r="DJ38" s="151">
        <v>1951.7059854698389</v>
      </c>
      <c r="DK38" s="151">
        <v>1808.9174383064133</v>
      </c>
      <c r="DL38" s="151">
        <v>1852.9471567426974</v>
      </c>
      <c r="DM38" s="2">
        <v>1867.63656922429</v>
      </c>
      <c r="DN38" s="7">
        <v>1872.8128147380471</v>
      </c>
      <c r="DO38" s="8">
        <v>1864.506648787833</v>
      </c>
      <c r="DP38" s="8">
        <v>1874.472408761176</v>
      </c>
      <c r="DQ38" s="8">
        <v>1754.8195094376258</v>
      </c>
      <c r="DR38" s="7">
        <v>1766.1894125068777</v>
      </c>
      <c r="DS38" s="8">
        <v>1781.257308526237</v>
      </c>
      <c r="DT38" s="8">
        <v>1748.5356887642604</v>
      </c>
      <c r="DU38" s="8">
        <v>1777.9711796568931</v>
      </c>
      <c r="DV38" s="8">
        <v>1775.0513423434661</v>
      </c>
      <c r="DW38" s="8">
        <v>1807.0909561740418</v>
      </c>
      <c r="DX38" s="8">
        <v>1592.5122074290844</v>
      </c>
      <c r="DY38" s="7">
        <v>1597.6052383278363</v>
      </c>
      <c r="DZ38" s="7">
        <v>1602.4611399913197</v>
      </c>
      <c r="EA38" s="7">
        <v>1607.4873491260801</v>
      </c>
      <c r="EB38" s="7">
        <v>1612.226521086244</v>
      </c>
      <c r="EC38" s="7">
        <v>1617.3624053748654</v>
      </c>
      <c r="ED38" s="7">
        <v>1621.7024237589214</v>
      </c>
      <c r="EE38" s="7">
        <v>1626.2037383747108</v>
      </c>
      <c r="EF38" s="7">
        <v>1631.0290112523762</v>
      </c>
      <c r="EG38" s="7">
        <v>1635.6496342306029</v>
      </c>
      <c r="EH38" s="7">
        <v>1640.5430076308037</v>
      </c>
      <c r="EI38" s="7">
        <v>1434.0648548066765</v>
      </c>
      <c r="EJ38" s="7">
        <v>1437.7236120460682</v>
      </c>
      <c r="EK38" s="8">
        <v>1441.3681749938828</v>
      </c>
      <c r="EL38" s="7">
        <v>1444.8887388550174</v>
      </c>
      <c r="EM38" s="7">
        <v>1448.1198439648811</v>
      </c>
      <c r="EN38" s="7">
        <v>1451.9373891526966</v>
      </c>
      <c r="EO38" s="7">
        <v>1451.2492187309335</v>
      </c>
      <c r="EP38" s="8">
        <v>1460.8727996208099</v>
      </c>
      <c r="EQ38" s="7">
        <v>1468.3350235814348</v>
      </c>
      <c r="ER38" s="7">
        <v>1471.2073653869345</v>
      </c>
      <c r="ES38" s="7">
        <v>1471.8721928712387</v>
      </c>
      <c r="ET38" s="7">
        <v>1475.9872680721262</v>
      </c>
      <c r="EU38" s="7">
        <v>1478.5078239089901</v>
      </c>
      <c r="EV38" s="7">
        <v>1478.9580168243003</v>
      </c>
      <c r="EW38" s="7">
        <v>1482.0458059856574</v>
      </c>
      <c r="EX38" s="7">
        <v>1485.0390407142077</v>
      </c>
      <c r="EY38" s="7">
        <v>1489.2738335405254</v>
      </c>
      <c r="EZ38" s="7">
        <v>1501.1841245530904</v>
      </c>
      <c r="FA38" s="7">
        <v>1507.7666627650462</v>
      </c>
      <c r="FB38" s="7">
        <v>1288.5348619955032</v>
      </c>
      <c r="FC38" s="7">
        <v>1295.7224132472418</v>
      </c>
      <c r="FD38" s="7">
        <v>1302.2622112784245</v>
      </c>
      <c r="FE38" s="7">
        <v>1299.6196838554335</v>
      </c>
      <c r="FF38" s="7">
        <v>1300.9520626926876</v>
      </c>
      <c r="FG38" s="7">
        <v>1303.0103244125501</v>
      </c>
    </row>
    <row r="39" spans="1:163" ht="18" hidden="1" x14ac:dyDescent="0.25">
      <c r="A39" s="52" t="s">
        <v>206</v>
      </c>
      <c r="B39" s="8">
        <v>68540.7</v>
      </c>
      <c r="C39" s="8">
        <v>90188.5</v>
      </c>
      <c r="D39" s="8">
        <v>104091.9</v>
      </c>
      <c r="E39" s="8">
        <v>99992.2</v>
      </c>
      <c r="F39" s="8">
        <v>82864.399999999994</v>
      </c>
      <c r="G39" s="9">
        <v>88342.41</v>
      </c>
      <c r="H39" s="8">
        <v>95202.6</v>
      </c>
      <c r="I39" s="8">
        <v>36236.800000000003</v>
      </c>
      <c r="J39" s="8">
        <v>14245.3</v>
      </c>
      <c r="K39" s="43">
        <v>0</v>
      </c>
      <c r="L39" s="44">
        <v>0</v>
      </c>
      <c r="M39" s="41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>
        <v>0</v>
      </c>
      <c r="T39" s="43">
        <v>0</v>
      </c>
      <c r="U39" s="43">
        <v>0</v>
      </c>
      <c r="V39" s="44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4">
        <v>0</v>
      </c>
      <c r="CS39" s="43">
        <v>0</v>
      </c>
      <c r="CT39" s="43">
        <v>0</v>
      </c>
      <c r="CU39" s="53">
        <v>0</v>
      </c>
      <c r="CV39" s="43">
        <v>0</v>
      </c>
      <c r="CW39" s="43">
        <v>0</v>
      </c>
      <c r="CX39" s="121">
        <v>0</v>
      </c>
      <c r="CY39" s="43">
        <v>0</v>
      </c>
      <c r="CZ39" s="53">
        <v>0</v>
      </c>
      <c r="DA39" s="43">
        <v>0</v>
      </c>
      <c r="DB39" s="152">
        <v>0</v>
      </c>
      <c r="DC39" s="152">
        <v>0</v>
      </c>
      <c r="DD39" s="152">
        <v>0</v>
      </c>
      <c r="DE39" s="152">
        <v>0</v>
      </c>
      <c r="DF39" s="152">
        <v>0</v>
      </c>
      <c r="DG39" s="152">
        <v>0</v>
      </c>
      <c r="DH39" s="152">
        <v>0</v>
      </c>
      <c r="DI39" s="152">
        <v>0</v>
      </c>
      <c r="DJ39" s="152">
        <v>0</v>
      </c>
      <c r="DK39" s="152">
        <v>0</v>
      </c>
      <c r="DL39" s="152">
        <v>0</v>
      </c>
      <c r="DM39" s="41">
        <v>0</v>
      </c>
      <c r="DN39" s="44">
        <v>0</v>
      </c>
      <c r="DO39" s="43">
        <v>0</v>
      </c>
      <c r="DP39" s="43">
        <v>0</v>
      </c>
      <c r="DQ39" s="43">
        <v>0</v>
      </c>
      <c r="DR39" s="44">
        <v>0</v>
      </c>
      <c r="DS39" s="43">
        <v>0</v>
      </c>
      <c r="DT39" s="43">
        <v>0</v>
      </c>
      <c r="DU39" s="43">
        <v>0</v>
      </c>
      <c r="DV39" s="43">
        <v>0</v>
      </c>
      <c r="DW39" s="43">
        <v>0</v>
      </c>
      <c r="DX39" s="43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3">
        <v>0</v>
      </c>
      <c r="EL39" s="44">
        <v>0</v>
      </c>
      <c r="EM39" s="44">
        <v>0</v>
      </c>
      <c r="EN39" s="44">
        <v>0</v>
      </c>
      <c r="EO39" s="44">
        <v>0</v>
      </c>
      <c r="EP39" s="43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44">
        <v>0</v>
      </c>
      <c r="FG39" s="44">
        <v>0</v>
      </c>
    </row>
    <row r="40" spans="1:163" ht="15.75" x14ac:dyDescent="0.25">
      <c r="A40" s="84" t="s">
        <v>18</v>
      </c>
      <c r="B40" s="26">
        <f>SUM(B10,B31)</f>
        <v>879839.3</v>
      </c>
      <c r="C40" s="26">
        <f>SUM(C10,C31)</f>
        <v>1174252.5</v>
      </c>
      <c r="D40" s="26">
        <f>SUM(D10,D31)-0.1</f>
        <v>1370528</v>
      </c>
      <c r="E40" s="26">
        <f>SUM(E10,E31)+0.1</f>
        <v>1457754.7000000002</v>
      </c>
      <c r="F40" s="26">
        <f>SUM(F10,F31)</f>
        <v>1244659.1999999997</v>
      </c>
      <c r="G40" s="27">
        <f>SUM(G10,G31)</f>
        <v>1325323.8700000001</v>
      </c>
      <c r="H40" s="30">
        <f t="shared" ref="H40:AQ40" si="94">+H10+H31</f>
        <v>1567958.6</v>
      </c>
      <c r="I40" s="30">
        <f t="shared" si="94"/>
        <v>561392</v>
      </c>
      <c r="J40" s="30">
        <f t="shared" si="94"/>
        <v>494683.41804394207</v>
      </c>
      <c r="K40" s="30">
        <f t="shared" si="94"/>
        <v>485081.05419143417</v>
      </c>
      <c r="L40" s="30">
        <f t="shared" si="94"/>
        <v>607681.42085495393</v>
      </c>
      <c r="M40" s="31">
        <f t="shared" si="94"/>
        <v>615707.61733694759</v>
      </c>
      <c r="N40" s="30">
        <f t="shared" si="94"/>
        <v>656563.66281398793</v>
      </c>
      <c r="O40" s="30">
        <f t="shared" si="94"/>
        <v>691234.45454142021</v>
      </c>
      <c r="P40" s="30">
        <f t="shared" si="94"/>
        <v>724630.77526127349</v>
      </c>
      <c r="Q40" s="30">
        <f>+Q10+Q31</f>
        <v>778292.42664076912</v>
      </c>
      <c r="R40" s="30">
        <f>+R10+R31</f>
        <v>815659.14886112569</v>
      </c>
      <c r="S40" s="30">
        <f>+S10+S31</f>
        <v>948429.44492044568</v>
      </c>
      <c r="T40" s="30">
        <f t="shared" ref="T40" si="95">+T10+T31</f>
        <v>1046572.9920314207</v>
      </c>
      <c r="U40" s="30">
        <f t="shared" ref="U40" si="96">+U10+U31</f>
        <v>1290078.526886502</v>
      </c>
      <c r="V40" s="118">
        <f t="shared" si="94"/>
        <v>406958.13745115628</v>
      </c>
      <c r="W40" s="30">
        <f t="shared" si="94"/>
        <v>410279.01660122123</v>
      </c>
      <c r="X40" s="30">
        <f t="shared" si="94"/>
        <v>417583.70217965532</v>
      </c>
      <c r="Y40" s="30">
        <f t="shared" si="94"/>
        <v>425714.57020256278</v>
      </c>
      <c r="Z40" s="30">
        <f t="shared" si="94"/>
        <v>427468.36687306606</v>
      </c>
      <c r="AA40" s="30">
        <f t="shared" si="94"/>
        <v>429637.12894237012</v>
      </c>
      <c r="AB40" s="30">
        <f t="shared" si="94"/>
        <v>437471.48508853867</v>
      </c>
      <c r="AC40" s="30">
        <f t="shared" si="94"/>
        <v>443451.75122183328</v>
      </c>
      <c r="AD40" s="30">
        <f t="shared" si="94"/>
        <v>435546.41635478428</v>
      </c>
      <c r="AE40" s="30">
        <f t="shared" si="94"/>
        <v>449344.34829327965</v>
      </c>
      <c r="AF40" s="30">
        <f t="shared" si="94"/>
        <v>456455.62574760616</v>
      </c>
      <c r="AG40" s="30">
        <f t="shared" si="94"/>
        <v>464105.38658820611</v>
      </c>
      <c r="AH40" s="30">
        <f t="shared" si="94"/>
        <v>465978.7020499545</v>
      </c>
      <c r="AI40" s="30">
        <f t="shared" si="94"/>
        <v>478179.06777820573</v>
      </c>
      <c r="AJ40" s="30">
        <f t="shared" si="94"/>
        <v>476788.25599499623</v>
      </c>
      <c r="AK40" s="30">
        <f t="shared" si="94"/>
        <v>506162.45990149921</v>
      </c>
      <c r="AL40" s="30">
        <f t="shared" si="94"/>
        <v>474216.27725439571</v>
      </c>
      <c r="AM40" s="30">
        <f t="shared" si="94"/>
        <v>512211.83063477714</v>
      </c>
      <c r="AN40" s="30">
        <f t="shared" si="94"/>
        <v>501008.68425098143</v>
      </c>
      <c r="AO40" s="30">
        <f t="shared" si="94"/>
        <v>507462.91763685161</v>
      </c>
      <c r="AP40" s="30">
        <f t="shared" si="94"/>
        <v>546094.10485056322</v>
      </c>
      <c r="AQ40" s="30">
        <f t="shared" si="94"/>
        <v>553681.19520811411</v>
      </c>
      <c r="AR40" s="30">
        <f t="shared" ref="AR40:BV40" si="97">+AR10+AR31</f>
        <v>593102.03578715853</v>
      </c>
      <c r="AS40" s="31">
        <f t="shared" si="97"/>
        <v>607681.42085495393</v>
      </c>
      <c r="AT40" s="74">
        <f t="shared" si="97"/>
        <v>620765.61189447355</v>
      </c>
      <c r="AU40" s="74">
        <f t="shared" si="97"/>
        <v>645744.50442601368</v>
      </c>
      <c r="AV40" s="74">
        <f t="shared" si="97"/>
        <v>618342.55746077688</v>
      </c>
      <c r="AW40" s="74">
        <f t="shared" si="97"/>
        <v>613661.5429038218</v>
      </c>
      <c r="AX40" s="74">
        <f t="shared" si="97"/>
        <v>605620.29837760224</v>
      </c>
      <c r="AY40" s="74">
        <f t="shared" si="97"/>
        <v>607798.31701701286</v>
      </c>
      <c r="AZ40" s="74">
        <f t="shared" si="97"/>
        <v>611673.01527175948</v>
      </c>
      <c r="BA40" s="74">
        <f t="shared" si="97"/>
        <v>610600.44730234635</v>
      </c>
      <c r="BB40" s="74">
        <f t="shared" si="97"/>
        <v>611618.3373945225</v>
      </c>
      <c r="BC40" s="74">
        <f t="shared" si="97"/>
        <v>616207.83307373489</v>
      </c>
      <c r="BD40" s="74">
        <f t="shared" si="97"/>
        <v>611969.48757207429</v>
      </c>
      <c r="BE40" s="74">
        <f t="shared" si="97"/>
        <v>615707.61733694759</v>
      </c>
      <c r="BF40" s="74">
        <f t="shared" si="97"/>
        <v>627515.61400971946</v>
      </c>
      <c r="BG40" s="74">
        <f t="shared" si="97"/>
        <v>647292.81914363289</v>
      </c>
      <c r="BH40" s="74">
        <f t="shared" si="97"/>
        <v>653048.55053063878</v>
      </c>
      <c r="BI40" s="74">
        <f t="shared" si="97"/>
        <v>648263.03097330313</v>
      </c>
      <c r="BJ40" s="74">
        <f t="shared" si="97"/>
        <v>657204.58645774086</v>
      </c>
      <c r="BK40" s="74">
        <f t="shared" si="97"/>
        <v>658888.65693997929</v>
      </c>
      <c r="BL40" s="74">
        <f t="shared" si="97"/>
        <v>658767.23835723859</v>
      </c>
      <c r="BM40" s="74">
        <f t="shared" si="97"/>
        <v>667910.24986607197</v>
      </c>
      <c r="BN40" s="74">
        <f t="shared" si="97"/>
        <v>660946.21407487371</v>
      </c>
      <c r="BO40" s="74">
        <f t="shared" si="97"/>
        <v>657139.72120056523</v>
      </c>
      <c r="BP40" s="74">
        <f t="shared" si="97"/>
        <v>655824.19064360927</v>
      </c>
      <c r="BQ40" s="74">
        <f t="shared" si="97"/>
        <v>656563.66281398793</v>
      </c>
      <c r="BR40" s="74">
        <f t="shared" si="97"/>
        <v>645107.70631807286</v>
      </c>
      <c r="BS40" s="74">
        <f t="shared" si="97"/>
        <v>647955.80068811274</v>
      </c>
      <c r="BT40" s="74">
        <f t="shared" si="97"/>
        <v>638075.7150277046</v>
      </c>
      <c r="BU40" s="74">
        <f t="shared" si="97"/>
        <v>640016.46937923215</v>
      </c>
      <c r="BV40" s="74">
        <f t="shared" si="97"/>
        <v>652359.80520661816</v>
      </c>
      <c r="BW40" s="74">
        <f t="shared" ref="BW40:DQ40" si="98">+BW10+BW31</f>
        <v>662011.40019816021</v>
      </c>
      <c r="BX40" s="74">
        <f t="shared" si="98"/>
        <v>658307.65687380161</v>
      </c>
      <c r="BY40" s="30">
        <f t="shared" si="98"/>
        <v>663293.43827680417</v>
      </c>
      <c r="BZ40" s="30">
        <f t="shared" si="98"/>
        <v>660662.68398931902</v>
      </c>
      <c r="CA40" s="30">
        <f t="shared" si="98"/>
        <v>661399.14934757992</v>
      </c>
      <c r="CB40" s="30">
        <f t="shared" si="98"/>
        <v>659207.12553212361</v>
      </c>
      <c r="CC40" s="30">
        <f t="shared" si="98"/>
        <v>691234.45454142021</v>
      </c>
      <c r="CD40" s="30">
        <f t="shared" si="98"/>
        <v>689902.5378330464</v>
      </c>
      <c r="CE40" s="30">
        <f t="shared" si="98"/>
        <v>700034.07616166468</v>
      </c>
      <c r="CF40" s="30">
        <f t="shared" si="98"/>
        <v>720621.30087906879</v>
      </c>
      <c r="CG40" s="30">
        <f t="shared" si="98"/>
        <v>725571.36486349895</v>
      </c>
      <c r="CH40" s="74">
        <f t="shared" si="98"/>
        <v>728163.51120102964</v>
      </c>
      <c r="CI40" s="74">
        <f t="shared" si="98"/>
        <v>730813.06840454019</v>
      </c>
      <c r="CJ40" s="74">
        <f t="shared" si="98"/>
        <v>727209.50984544004</v>
      </c>
      <c r="CK40" s="75">
        <f t="shared" si="98"/>
        <v>732683.70535878837</v>
      </c>
      <c r="CL40" s="75">
        <f t="shared" si="98"/>
        <v>736607.04039591993</v>
      </c>
      <c r="CM40" s="75">
        <f t="shared" si="98"/>
        <v>729004.80072497868</v>
      </c>
      <c r="CN40" s="75">
        <f t="shared" si="98"/>
        <v>727220.78067579563</v>
      </c>
      <c r="CO40" s="74">
        <f t="shared" si="98"/>
        <v>724630.77526127349</v>
      </c>
      <c r="CP40" s="30">
        <f t="shared" si="98"/>
        <v>730756.40015709656</v>
      </c>
      <c r="CQ40" s="30">
        <f t="shared" si="98"/>
        <v>734769.87157190102</v>
      </c>
      <c r="CR40" s="75">
        <f t="shared" si="98"/>
        <v>729097.85506495135</v>
      </c>
      <c r="CS40" s="118">
        <f t="shared" si="98"/>
        <v>718755.17895185295</v>
      </c>
      <c r="CT40" s="30">
        <f t="shared" si="98"/>
        <v>747209.86454755103</v>
      </c>
      <c r="CU40" s="75">
        <f t="shared" si="98"/>
        <v>754428.35996076849</v>
      </c>
      <c r="CV40" s="106">
        <f t="shared" si="98"/>
        <v>760152.89563880116</v>
      </c>
      <c r="CW40" s="31">
        <f t="shared" si="98"/>
        <v>770343.83256347117</v>
      </c>
      <c r="CX40" s="118">
        <f t="shared" si="98"/>
        <v>774952.97605025594</v>
      </c>
      <c r="CY40" s="30">
        <f t="shared" si="98"/>
        <v>773687.44725482713</v>
      </c>
      <c r="CZ40" s="75">
        <f t="shared" si="98"/>
        <v>775221.68180917925</v>
      </c>
      <c r="DA40" s="30">
        <f t="shared" si="98"/>
        <v>778292.42664076912</v>
      </c>
      <c r="DB40" s="145">
        <f t="shared" si="98"/>
        <v>788053.94488365867</v>
      </c>
      <c r="DC40" s="145">
        <v>789859.25954695465</v>
      </c>
      <c r="DD40" s="145">
        <v>795087.78754627879</v>
      </c>
      <c r="DE40" s="145">
        <f t="shared" si="98"/>
        <v>803785.96888843412</v>
      </c>
      <c r="DF40" s="145">
        <f t="shared" si="98"/>
        <v>800922.2688051468</v>
      </c>
      <c r="DG40" s="145">
        <f t="shared" si="98"/>
        <v>801839.63967773796</v>
      </c>
      <c r="DH40" s="145">
        <f t="shared" si="98"/>
        <v>803941.01700657338</v>
      </c>
      <c r="DI40" s="151">
        <f t="shared" si="98"/>
        <v>802130.7049508678</v>
      </c>
      <c r="DJ40" s="151">
        <f t="shared" si="98"/>
        <v>804250.53327156487</v>
      </c>
      <c r="DK40" s="151">
        <f t="shared" si="98"/>
        <v>804808.27774727193</v>
      </c>
      <c r="DL40" s="151">
        <f t="shared" si="98"/>
        <v>810165.13868370058</v>
      </c>
      <c r="DM40" s="74">
        <v>815659.14886112569</v>
      </c>
      <c r="DN40" s="118">
        <f>+DN10+DN31</f>
        <v>839143.11775557662</v>
      </c>
      <c r="DO40" s="30">
        <f>+DO10+DO31</f>
        <v>838878.0550858319</v>
      </c>
      <c r="DP40" s="30">
        <f>+DP10+DP31</f>
        <v>842605.27414391271</v>
      </c>
      <c r="DQ40" s="30">
        <f t="shared" si="98"/>
        <v>867778.8517884051</v>
      </c>
      <c r="DR40" s="30">
        <f t="shared" ref="DR40:ED40" si="99">+DR10+DR31</f>
        <v>908183.46433279524</v>
      </c>
      <c r="DS40" s="30">
        <f t="shared" si="99"/>
        <v>916026.95295102708</v>
      </c>
      <c r="DT40" s="30">
        <f t="shared" si="99"/>
        <v>929050.45887449244</v>
      </c>
      <c r="DU40" s="30">
        <f t="shared" si="99"/>
        <v>932695.84224095137</v>
      </c>
      <c r="DV40" s="30">
        <f t="shared" si="99"/>
        <v>927716.5444980443</v>
      </c>
      <c r="DW40" s="30">
        <f t="shared" si="99"/>
        <v>937501.16203753103</v>
      </c>
      <c r="DX40" s="30">
        <f t="shared" si="99"/>
        <v>940872.8836552602</v>
      </c>
      <c r="DY40" s="118">
        <f t="shared" si="99"/>
        <v>948429.44492044568</v>
      </c>
      <c r="DZ40" s="118">
        <f t="shared" si="99"/>
        <v>958542.58417348855</v>
      </c>
      <c r="EA40" s="118">
        <f t="shared" si="99"/>
        <v>959618.21431982762</v>
      </c>
      <c r="EB40" s="118">
        <f t="shared" si="99"/>
        <v>965074.84614629718</v>
      </c>
      <c r="EC40" s="118">
        <f t="shared" si="99"/>
        <v>964645.06965184899</v>
      </c>
      <c r="ED40" s="118">
        <f t="shared" si="99"/>
        <v>968472.6293666081</v>
      </c>
      <c r="EE40" s="118">
        <f t="shared" ref="EE40:EV40" si="100">+EE10+EE31</f>
        <v>979308.95967013761</v>
      </c>
      <c r="EF40" s="118">
        <f t="shared" si="100"/>
        <v>990603.83639969805</v>
      </c>
      <c r="EG40" s="118">
        <f t="shared" si="100"/>
        <v>1003743.4144876415</v>
      </c>
      <c r="EH40" s="118">
        <f t="shared" si="100"/>
        <v>1009039.5097625029</v>
      </c>
      <c r="EI40" s="118">
        <f t="shared" si="100"/>
        <v>1022885.7217409752</v>
      </c>
      <c r="EJ40" s="118">
        <f t="shared" si="100"/>
        <v>1033676.2228372184</v>
      </c>
      <c r="EK40" s="30">
        <f t="shared" si="100"/>
        <v>1046572.9920314207</v>
      </c>
      <c r="EL40" s="118">
        <f t="shared" si="100"/>
        <v>1052325.9667981062</v>
      </c>
      <c r="EM40" s="118">
        <f t="shared" si="100"/>
        <v>1055705.7233953183</v>
      </c>
      <c r="EN40" s="118">
        <f t="shared" si="100"/>
        <v>1057321.898512668</v>
      </c>
      <c r="EO40" s="118">
        <f t="shared" si="100"/>
        <v>1061414.4056718519</v>
      </c>
      <c r="EP40" s="30">
        <f t="shared" si="100"/>
        <v>1072236.5587225864</v>
      </c>
      <c r="EQ40" s="118">
        <f t="shared" si="100"/>
        <v>1079747.9377458596</v>
      </c>
      <c r="ER40" s="118">
        <f t="shared" si="100"/>
        <v>1074425.9901433447</v>
      </c>
      <c r="ES40" s="118">
        <f t="shared" si="100"/>
        <v>1105089.1688609479</v>
      </c>
      <c r="ET40" s="118">
        <f t="shared" si="100"/>
        <v>1118819.8393828359</v>
      </c>
      <c r="EU40" s="118">
        <f t="shared" si="100"/>
        <v>1279409.0993069613</v>
      </c>
      <c r="EV40" s="118">
        <f t="shared" si="100"/>
        <v>1283740.9565844473</v>
      </c>
      <c r="EW40" s="118">
        <f t="shared" ref="EW40:FG40" si="101">+EW10+EW31</f>
        <v>1290078.526886502</v>
      </c>
      <c r="EX40" s="118">
        <f t="shared" si="101"/>
        <v>1299858.8412612248</v>
      </c>
      <c r="EY40" s="118">
        <f t="shared" si="101"/>
        <v>1330021.371584553</v>
      </c>
      <c r="EZ40" s="118">
        <f t="shared" si="101"/>
        <v>1326940.6030205376</v>
      </c>
      <c r="FA40" s="118">
        <f t="shared" si="101"/>
        <v>1322624.8993648749</v>
      </c>
      <c r="FB40" s="118">
        <f t="shared" ref="FB40:FF40" si="102">+FB10+FB31</f>
        <v>1311004.4391372346</v>
      </c>
      <c r="FC40" s="118">
        <f t="shared" si="102"/>
        <v>1320282.983745652</v>
      </c>
      <c r="FD40" s="118">
        <f t="shared" si="102"/>
        <v>1311217.0973212942</v>
      </c>
      <c r="FE40" s="118">
        <f t="shared" si="102"/>
        <v>1315117.8716451933</v>
      </c>
      <c r="FF40" s="118">
        <f t="shared" si="102"/>
        <v>1307654.7717344451</v>
      </c>
      <c r="FG40" s="118">
        <f t="shared" si="101"/>
        <v>1304508.7086974897</v>
      </c>
    </row>
    <row r="41" spans="1:163" ht="16.5" thickBot="1" x14ac:dyDescent="0.3">
      <c r="A41" s="78"/>
      <c r="B41" s="67"/>
      <c r="C41" s="67"/>
      <c r="D41" s="67"/>
      <c r="E41" s="67"/>
      <c r="F41" s="67"/>
      <c r="G41" s="68"/>
      <c r="H41" s="67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6"/>
      <c r="U41" s="67"/>
      <c r="V41" s="66"/>
      <c r="W41" s="67"/>
      <c r="X41" s="67"/>
      <c r="Y41" s="67"/>
      <c r="Z41" s="67"/>
      <c r="AA41" s="67"/>
      <c r="AB41" s="67"/>
      <c r="AC41" s="68"/>
      <c r="AD41" s="79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8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7"/>
      <c r="BZ41" s="67"/>
      <c r="CA41" s="67"/>
      <c r="CB41" s="67"/>
      <c r="CC41" s="67"/>
      <c r="CD41" s="67"/>
      <c r="CE41" s="67"/>
      <c r="CF41" s="67"/>
      <c r="CG41" s="67"/>
      <c r="CH41" s="63"/>
      <c r="CI41" s="63"/>
      <c r="CJ41" s="63"/>
      <c r="CK41" s="64"/>
      <c r="CL41" s="64"/>
      <c r="CM41" s="64"/>
      <c r="CN41" s="64"/>
      <c r="CO41" s="63"/>
      <c r="CP41" s="67"/>
      <c r="CQ41" s="67"/>
      <c r="CR41" s="64"/>
      <c r="CS41" s="66"/>
      <c r="CT41" s="67"/>
      <c r="CU41" s="64"/>
      <c r="CV41" s="107"/>
      <c r="CW41" s="68"/>
      <c r="CX41" s="66"/>
      <c r="CY41" s="67"/>
      <c r="CZ41" s="64"/>
      <c r="DA41" s="67"/>
      <c r="DB41" s="67"/>
      <c r="DC41" s="67"/>
      <c r="DD41" s="67"/>
      <c r="DE41" s="67"/>
      <c r="DF41" s="64"/>
      <c r="DG41" s="64"/>
      <c r="DH41" s="64"/>
      <c r="DI41" s="64"/>
      <c r="DJ41" s="63"/>
      <c r="DK41" s="64"/>
      <c r="DL41" s="64"/>
      <c r="DM41" s="63"/>
      <c r="DN41" s="66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7"/>
      <c r="EL41" s="66"/>
      <c r="EM41" s="66"/>
      <c r="EN41" s="66"/>
      <c r="EO41" s="66"/>
      <c r="EP41" s="67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</row>
    <row r="42" spans="1:163" ht="15.75" x14ac:dyDescent="0.25">
      <c r="A42" s="83" t="s">
        <v>162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"/>
      <c r="N42" s="2"/>
      <c r="O42" s="2"/>
      <c r="P42" s="2"/>
      <c r="Q42" s="2"/>
      <c r="R42" s="61"/>
      <c r="S42" s="2"/>
      <c r="T42" s="2"/>
      <c r="U42" s="61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61"/>
      <c r="CU42" s="61"/>
      <c r="CV42" s="46"/>
      <c r="CW42" s="2"/>
      <c r="CX42" s="2"/>
      <c r="CY42" s="61"/>
      <c r="CZ42" s="2"/>
      <c r="DA42" s="61"/>
      <c r="DB42" s="2"/>
      <c r="DC42" s="2"/>
      <c r="DD42" s="61"/>
      <c r="DE42" s="2"/>
      <c r="DF42" s="61"/>
      <c r="DG42" s="120"/>
      <c r="DH42" s="120"/>
      <c r="DI42" s="120"/>
      <c r="DJ42" s="120"/>
      <c r="DK42" s="120"/>
      <c r="DL42" s="61"/>
      <c r="DM42" s="120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120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</row>
    <row r="43" spans="1:163" ht="16.5" thickBot="1" x14ac:dyDescent="0.3">
      <c r="A43" s="7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4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4"/>
      <c r="DH43" s="64"/>
      <c r="DI43" s="64"/>
      <c r="DJ43" s="64"/>
      <c r="DK43" s="64"/>
      <c r="DL43" s="63"/>
      <c r="DM43" s="64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4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</row>
    <row r="44" spans="1:16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61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2"/>
      <c r="DV44" s="2"/>
      <c r="DW44" s="2"/>
      <c r="DX44" s="2"/>
      <c r="DZ44" s="2"/>
      <c r="ED44" s="2"/>
      <c r="EE44" s="2"/>
      <c r="EF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</row>
    <row r="45" spans="1:163" ht="16.5" hidden="1" thickBot="1" x14ac:dyDescent="0.3">
      <c r="A45" s="5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Z45" s="2"/>
      <c r="EA45" s="2"/>
      <c r="ED45" s="2"/>
      <c r="EH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163" ht="16.5" hidden="1" thickBot="1" x14ac:dyDescent="0.3">
      <c r="A46" s="58"/>
      <c r="B46" s="59"/>
      <c r="C46" s="61"/>
      <c r="D46" s="60"/>
      <c r="E46" s="60"/>
      <c r="F46" s="61"/>
      <c r="G46" s="61"/>
      <c r="H46" s="61"/>
      <c r="I46" s="61"/>
      <c r="J46" s="61"/>
      <c r="K46" s="61"/>
      <c r="L46" s="61"/>
      <c r="M46" s="60"/>
      <c r="N46" s="59"/>
      <c r="O46" s="61"/>
      <c r="P46" s="59"/>
      <c r="Q46" s="59"/>
      <c r="R46" s="59"/>
      <c r="S46" s="59"/>
      <c r="T46" s="59"/>
      <c r="U46" s="59"/>
      <c r="V46" s="131"/>
      <c r="W46" s="133"/>
      <c r="X46" s="134"/>
      <c r="Y46" s="134"/>
      <c r="Z46" s="135"/>
      <c r="AA46" s="133"/>
      <c r="AB46" s="133"/>
      <c r="AC46" s="134"/>
      <c r="AD46" s="131"/>
      <c r="AE46" s="133" t="s">
        <v>26</v>
      </c>
      <c r="AF46" s="133" t="s">
        <v>26</v>
      </c>
      <c r="AG46" s="133"/>
      <c r="AH46" s="133" t="s">
        <v>26</v>
      </c>
      <c r="AI46" s="133" t="s">
        <v>26</v>
      </c>
      <c r="AJ46" s="133"/>
      <c r="AK46" s="136"/>
      <c r="AL46" s="136"/>
      <c r="AM46" s="136"/>
      <c r="AN46" s="132"/>
      <c r="AO46" s="132"/>
      <c r="AP46" s="132"/>
      <c r="AQ46" s="136"/>
      <c r="AR46" s="136"/>
      <c r="AS46" s="132" t="s">
        <v>26</v>
      </c>
      <c r="AT46" s="132" t="s">
        <v>26</v>
      </c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 t="s">
        <v>71</v>
      </c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7"/>
      <c r="CQ46" s="130"/>
      <c r="CR46" s="130"/>
      <c r="CS46" s="130"/>
      <c r="CT46" s="130"/>
      <c r="CU46" s="130" t="s">
        <v>71</v>
      </c>
      <c r="CV46" s="137"/>
      <c r="CW46" s="137"/>
      <c r="CX46" s="130"/>
      <c r="CY46" s="137"/>
      <c r="CZ46" s="130" t="s">
        <v>71</v>
      </c>
      <c r="DA46" s="130"/>
      <c r="DB46" s="130"/>
      <c r="DC46" s="130"/>
      <c r="DD46" s="59"/>
      <c r="DE46" s="59"/>
      <c r="DF46" s="61"/>
      <c r="DG46" s="59"/>
      <c r="DH46" s="59"/>
      <c r="DI46" s="59"/>
      <c r="DJ46" s="59"/>
      <c r="DK46" s="59"/>
      <c r="DL46" s="59"/>
      <c r="DM46" s="59"/>
      <c r="DN46" s="59"/>
      <c r="DO46" s="59"/>
      <c r="DP46" s="59" t="s">
        <v>71</v>
      </c>
      <c r="DQ46" s="59" t="s">
        <v>71</v>
      </c>
      <c r="DR46" s="59"/>
      <c r="DS46" s="59"/>
      <c r="DT46" s="59"/>
      <c r="DU46" s="59"/>
      <c r="DV46" s="59" t="s">
        <v>71</v>
      </c>
      <c r="DW46" s="65" t="s">
        <v>71</v>
      </c>
      <c r="DX46" s="59" t="s">
        <v>71</v>
      </c>
      <c r="DY46" s="59" t="s">
        <v>71</v>
      </c>
      <c r="DZ46" s="59"/>
      <c r="EA46" s="59"/>
      <c r="EB46" s="59"/>
      <c r="EC46" s="65" t="s">
        <v>71</v>
      </c>
      <c r="ED46" s="59"/>
      <c r="EE46" s="65"/>
      <c r="EF46" s="65" t="s">
        <v>71</v>
      </c>
      <c r="EG46" s="65" t="s">
        <v>71</v>
      </c>
      <c r="EH46" s="59"/>
      <c r="EI46" s="59"/>
      <c r="EJ46" s="59"/>
      <c r="EK46" s="59"/>
      <c r="EL46" s="59"/>
      <c r="EM46" s="65"/>
      <c r="EN46" s="65" t="s">
        <v>71</v>
      </c>
      <c r="EO46" s="65"/>
      <c r="EP46" s="65" t="s">
        <v>71</v>
      </c>
      <c r="EQ46" s="59"/>
      <c r="ER46" s="65"/>
      <c r="ES46" s="59"/>
      <c r="ET46" s="65"/>
      <c r="EU46" s="65" t="s">
        <v>71</v>
      </c>
      <c r="EV46" s="65" t="s">
        <v>71</v>
      </c>
      <c r="EW46" s="65" t="s">
        <v>71</v>
      </c>
      <c r="EX46" s="65" t="s">
        <v>71</v>
      </c>
      <c r="EY46" s="65" t="s">
        <v>71</v>
      </c>
      <c r="EZ46" s="65" t="s">
        <v>71</v>
      </c>
      <c r="FA46" s="65" t="s">
        <v>71</v>
      </c>
      <c r="FB46" s="65" t="s">
        <v>71</v>
      </c>
      <c r="FC46" s="65" t="s">
        <v>71</v>
      </c>
      <c r="FD46" s="65" t="s">
        <v>71</v>
      </c>
      <c r="FE46" s="65" t="s">
        <v>71</v>
      </c>
      <c r="FF46" s="65" t="s">
        <v>71</v>
      </c>
      <c r="FG46" s="65" t="s">
        <v>71</v>
      </c>
    </row>
    <row r="47" spans="1:163" ht="15.75" hidden="1" x14ac:dyDescent="0.25">
      <c r="A47" s="144" t="s">
        <v>0</v>
      </c>
      <c r="B47" s="2"/>
      <c r="C47" s="2"/>
      <c r="D47" s="2"/>
      <c r="E47" s="2"/>
      <c r="F47" s="2"/>
      <c r="G47" s="2"/>
      <c r="H47" s="2"/>
      <c r="I47" s="2"/>
      <c r="J47" s="32"/>
      <c r="K47" s="2"/>
      <c r="L47" s="2"/>
      <c r="M47" s="2"/>
      <c r="N47" s="2"/>
      <c r="O47" s="2"/>
      <c r="P47" s="112"/>
      <c r="Q47" s="122"/>
      <c r="R47" s="123"/>
      <c r="S47" s="123"/>
      <c r="T47" s="123"/>
      <c r="U47" s="123"/>
      <c r="V47" s="32" t="s">
        <v>26</v>
      </c>
      <c r="W47" s="33" t="s">
        <v>26</v>
      </c>
      <c r="X47" s="12" t="s">
        <v>24</v>
      </c>
      <c r="Y47" s="12" t="s">
        <v>24</v>
      </c>
      <c r="Z47" s="10" t="s">
        <v>24</v>
      </c>
      <c r="AA47" s="11" t="s">
        <v>24</v>
      </c>
      <c r="AB47" s="11" t="s">
        <v>24</v>
      </c>
      <c r="AC47" s="12" t="s">
        <v>24</v>
      </c>
      <c r="AD47" s="2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7"/>
      <c r="AR47" s="7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113"/>
      <c r="CL47" s="114"/>
      <c r="CM47" s="115"/>
      <c r="CN47" s="116" t="s">
        <v>71</v>
      </c>
      <c r="CO47" s="116"/>
      <c r="CP47" s="88"/>
      <c r="CQ47" s="119"/>
      <c r="CR47" s="119"/>
      <c r="CS47" s="112"/>
      <c r="CT47" s="2"/>
      <c r="CU47" s="2"/>
      <c r="CV47" s="46"/>
      <c r="CW47" s="46"/>
      <c r="CX47" s="2"/>
      <c r="CY47" s="46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46"/>
      <c r="DX47" s="2"/>
      <c r="DY47" s="2"/>
      <c r="DZ47" s="2"/>
      <c r="EA47" s="2"/>
      <c r="EB47" s="2"/>
      <c r="EC47" s="46"/>
      <c r="ED47" s="2"/>
      <c r="EE47" s="46"/>
      <c r="EF47" s="46"/>
      <c r="EG47" s="46"/>
      <c r="EH47" s="2"/>
      <c r="EI47" s="2"/>
      <c r="EJ47" s="2"/>
      <c r="EK47" s="2"/>
      <c r="EL47" s="2"/>
      <c r="EM47" s="46"/>
      <c r="EN47" s="46"/>
      <c r="EO47" s="46"/>
      <c r="EP47" s="46"/>
      <c r="EQ47" s="2"/>
      <c r="ER47" s="46"/>
      <c r="ES47" s="2"/>
      <c r="ET47" s="46"/>
      <c r="EU47" s="46"/>
      <c r="EV47" s="2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</row>
    <row r="48" spans="1:163" ht="16.5" hidden="1" thickBot="1" x14ac:dyDescent="0.3">
      <c r="A48" s="174" t="s">
        <v>62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63"/>
      <c r="CU48" s="63"/>
      <c r="CV48" s="64"/>
      <c r="CW48" s="64"/>
      <c r="CX48" s="63"/>
      <c r="CY48" s="64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4"/>
      <c r="DX48" s="63"/>
      <c r="DY48" s="63"/>
      <c r="DZ48" s="63"/>
      <c r="EA48" s="63"/>
      <c r="EB48" s="63"/>
      <c r="EC48" s="64"/>
      <c r="ED48" s="63"/>
      <c r="EE48" s="64"/>
      <c r="EF48" s="64"/>
      <c r="EG48" s="64"/>
      <c r="EH48" s="63"/>
      <c r="EI48" s="63"/>
      <c r="EJ48" s="63"/>
      <c r="EK48" s="63"/>
      <c r="EL48" s="63"/>
      <c r="EM48" s="64"/>
      <c r="EN48" s="64"/>
      <c r="EO48" s="64"/>
      <c r="EP48" s="64"/>
      <c r="EQ48" s="63"/>
      <c r="ER48" s="64"/>
      <c r="ES48" s="63"/>
      <c r="ET48" s="64"/>
      <c r="EU48" s="64"/>
      <c r="EV48" s="63"/>
      <c r="EW48" s="64"/>
      <c r="EX48" s="64"/>
      <c r="EY48" s="64"/>
      <c r="EZ48" s="64"/>
      <c r="FA48" s="64"/>
      <c r="FB48" s="63"/>
      <c r="FC48" s="64"/>
      <c r="FD48" s="64"/>
      <c r="FE48" s="64"/>
      <c r="FF48" s="64"/>
      <c r="FG48" s="64"/>
    </row>
    <row r="49" spans="1:163" ht="16.5" hidden="1" thickBot="1" x14ac:dyDescent="0.3">
      <c r="A49" s="14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56"/>
      <c r="U49" s="156"/>
      <c r="V49" s="156"/>
      <c r="W49" s="157"/>
      <c r="X49" s="158"/>
      <c r="Y49" s="158"/>
      <c r="Z49" s="159"/>
      <c r="AA49" s="157"/>
      <c r="AB49" s="157"/>
      <c r="AC49" s="159"/>
      <c r="AD49" s="156"/>
      <c r="AE49" s="157"/>
      <c r="AF49" s="157"/>
      <c r="AG49" s="157"/>
      <c r="AH49" s="157"/>
      <c r="AI49" s="157"/>
      <c r="AJ49" s="157"/>
      <c r="AK49" s="157"/>
      <c r="AL49" s="157"/>
      <c r="AM49" s="157"/>
      <c r="AN49" s="156"/>
      <c r="AO49" s="156"/>
      <c r="AP49" s="156"/>
      <c r="AQ49" s="157"/>
      <c r="AR49" s="157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60"/>
      <c r="CQ49" s="156"/>
      <c r="CR49" s="156"/>
      <c r="CS49" s="156"/>
      <c r="CT49" s="156"/>
      <c r="CU49" s="156"/>
      <c r="CV49" s="160"/>
      <c r="CW49" s="160"/>
      <c r="CX49" s="156"/>
      <c r="CY49" s="160"/>
      <c r="CZ49" s="156"/>
      <c r="DA49" s="156"/>
      <c r="DB49" s="156"/>
      <c r="DC49" s="156"/>
      <c r="DD49" s="156"/>
      <c r="DE49" s="156"/>
      <c r="DF49" s="156"/>
      <c r="DG49" s="156"/>
      <c r="DH49" s="156"/>
      <c r="DI49" s="3"/>
      <c r="DJ49" s="3"/>
      <c r="DK49" s="3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60"/>
      <c r="DX49" s="156"/>
      <c r="DY49" s="156"/>
      <c r="DZ49" s="131"/>
      <c r="EA49" s="131"/>
      <c r="EB49" s="131"/>
      <c r="EC49" s="160"/>
      <c r="ED49" s="156"/>
      <c r="EE49" s="160"/>
      <c r="EF49" s="160"/>
      <c r="EG49" s="160"/>
      <c r="EH49" s="131"/>
      <c r="EI49" s="156"/>
      <c r="EJ49" s="156"/>
      <c r="EK49" s="131"/>
      <c r="EL49" s="156"/>
      <c r="EM49" s="171"/>
      <c r="EN49" s="171"/>
      <c r="EO49" s="171"/>
      <c r="EP49" s="171"/>
      <c r="EQ49" s="131"/>
      <c r="ER49" s="171"/>
      <c r="ES49" s="131"/>
      <c r="ET49" s="171"/>
      <c r="EU49" s="171"/>
      <c r="EV49" s="131"/>
      <c r="EW49" s="171"/>
      <c r="EX49" s="171"/>
      <c r="EY49" s="171"/>
      <c r="EZ49" s="171"/>
      <c r="FA49" s="171"/>
      <c r="FB49" s="131"/>
      <c r="FC49" s="171"/>
      <c r="FD49" s="171"/>
      <c r="FE49" s="171"/>
      <c r="FF49" s="171"/>
      <c r="FG49" s="171"/>
    </row>
    <row r="50" spans="1:163" ht="15.75" hidden="1" x14ac:dyDescent="0.25">
      <c r="A50" s="141" t="s">
        <v>130</v>
      </c>
      <c r="B50" s="124">
        <v>2001</v>
      </c>
      <c r="C50" s="125">
        <v>2002</v>
      </c>
      <c r="D50" s="125">
        <v>2003</v>
      </c>
      <c r="E50" s="126">
        <v>2004</v>
      </c>
      <c r="F50" s="127">
        <v>2005</v>
      </c>
      <c r="G50" s="127">
        <v>2006</v>
      </c>
      <c r="H50" s="72" t="s">
        <v>23</v>
      </c>
      <c r="I50" s="72" t="s">
        <v>25</v>
      </c>
      <c r="J50" s="72" t="s">
        <v>27</v>
      </c>
      <c r="K50" s="72" t="s">
        <v>41</v>
      </c>
      <c r="L50" s="72">
        <v>2012</v>
      </c>
      <c r="M50" s="72" t="s">
        <v>69</v>
      </c>
      <c r="N50" s="138" t="s">
        <v>85</v>
      </c>
      <c r="O50" s="139" t="s">
        <v>99</v>
      </c>
      <c r="P50" s="140" t="s">
        <v>127</v>
      </c>
      <c r="Q50" s="140" t="s">
        <v>153</v>
      </c>
      <c r="R50" s="140" t="s">
        <v>177</v>
      </c>
      <c r="S50" s="140" t="s">
        <v>200</v>
      </c>
      <c r="T50" s="140" t="s">
        <v>218</v>
      </c>
      <c r="U50" s="173" t="s">
        <v>232</v>
      </c>
      <c r="V50" s="128" t="s">
        <v>28</v>
      </c>
      <c r="W50" s="128" t="s">
        <v>29</v>
      </c>
      <c r="X50" s="128" t="s">
        <v>30</v>
      </c>
      <c r="Y50" s="128" t="s">
        <v>31</v>
      </c>
      <c r="Z50" s="128" t="s">
        <v>32</v>
      </c>
      <c r="AA50" s="128" t="s">
        <v>33</v>
      </c>
      <c r="AB50" s="128" t="s">
        <v>34</v>
      </c>
      <c r="AC50" s="128" t="s">
        <v>35</v>
      </c>
      <c r="AD50" s="129" t="s">
        <v>36</v>
      </c>
      <c r="AE50" s="129" t="s">
        <v>37</v>
      </c>
      <c r="AF50" s="129" t="s">
        <v>38</v>
      </c>
      <c r="AG50" s="129"/>
      <c r="AH50" s="129" t="s">
        <v>42</v>
      </c>
      <c r="AI50" s="129" t="s">
        <v>44</v>
      </c>
      <c r="AJ50" s="129" t="s">
        <v>45</v>
      </c>
      <c r="AK50" s="72" t="s">
        <v>46</v>
      </c>
      <c r="AL50" s="72" t="s">
        <v>47</v>
      </c>
      <c r="AM50" s="72" t="s">
        <v>48</v>
      </c>
      <c r="AN50" s="72" t="s">
        <v>49</v>
      </c>
      <c r="AO50" s="72" t="s">
        <v>50</v>
      </c>
      <c r="AP50" s="72" t="s">
        <v>51</v>
      </c>
      <c r="AQ50" s="72" t="s">
        <v>52</v>
      </c>
      <c r="AR50" s="72" t="s">
        <v>53</v>
      </c>
      <c r="AS50" s="72" t="s">
        <v>143</v>
      </c>
      <c r="AT50" s="72" t="s">
        <v>54</v>
      </c>
      <c r="AU50" s="72" t="s">
        <v>55</v>
      </c>
      <c r="AV50" s="72" t="s">
        <v>57</v>
      </c>
      <c r="AW50" s="72" t="s">
        <v>57</v>
      </c>
      <c r="AX50" s="72" t="s">
        <v>58</v>
      </c>
      <c r="AY50" s="72" t="s">
        <v>59</v>
      </c>
      <c r="AZ50" s="72" t="s">
        <v>60</v>
      </c>
      <c r="BA50" s="72" t="s">
        <v>61</v>
      </c>
      <c r="BB50" s="72" t="s">
        <v>63</v>
      </c>
      <c r="BC50" s="72" t="s">
        <v>64</v>
      </c>
      <c r="BD50" s="72" t="s">
        <v>65</v>
      </c>
      <c r="BE50" s="72" t="s">
        <v>82</v>
      </c>
      <c r="BF50" s="72" t="s">
        <v>67</v>
      </c>
      <c r="BG50" s="72" t="s">
        <v>87</v>
      </c>
      <c r="BH50" s="72" t="s">
        <v>72</v>
      </c>
      <c r="BI50" s="72" t="s">
        <v>72</v>
      </c>
      <c r="BJ50" s="72" t="s">
        <v>75</v>
      </c>
      <c r="BK50" s="72" t="s">
        <v>76</v>
      </c>
      <c r="BL50" s="72" t="s">
        <v>77</v>
      </c>
      <c r="BM50" s="72" t="s">
        <v>78</v>
      </c>
      <c r="BN50" s="72" t="s">
        <v>79</v>
      </c>
      <c r="BO50" s="72" t="s">
        <v>80</v>
      </c>
      <c r="BP50" s="72" t="s">
        <v>81</v>
      </c>
      <c r="BQ50" s="72" t="s">
        <v>83</v>
      </c>
      <c r="BR50" s="72" t="s">
        <v>84</v>
      </c>
      <c r="BS50" s="72" t="s">
        <v>86</v>
      </c>
      <c r="BT50" s="72" t="s">
        <v>88</v>
      </c>
      <c r="BU50" s="72" t="s">
        <v>89</v>
      </c>
      <c r="BV50" s="72" t="s">
        <v>90</v>
      </c>
      <c r="BW50" s="72" t="s">
        <v>91</v>
      </c>
      <c r="BX50" s="72" t="s">
        <v>92</v>
      </c>
      <c r="BY50" s="72" t="s">
        <v>93</v>
      </c>
      <c r="BZ50" s="72" t="s">
        <v>94</v>
      </c>
      <c r="CA50" s="72" t="s">
        <v>95</v>
      </c>
      <c r="CB50" s="72" t="s">
        <v>96</v>
      </c>
      <c r="CC50" s="72" t="s">
        <v>98</v>
      </c>
      <c r="CD50" s="72" t="s">
        <v>100</v>
      </c>
      <c r="CE50" s="72" t="s">
        <v>101</v>
      </c>
      <c r="CF50" s="72" t="s">
        <v>103</v>
      </c>
      <c r="CG50" s="72" t="s">
        <v>104</v>
      </c>
      <c r="CH50" s="72" t="s">
        <v>115</v>
      </c>
      <c r="CI50" s="72" t="s">
        <v>117</v>
      </c>
      <c r="CJ50" s="72" t="s">
        <v>118</v>
      </c>
      <c r="CK50" s="72" t="s">
        <v>119</v>
      </c>
      <c r="CL50" s="72" t="s">
        <v>120</v>
      </c>
      <c r="CM50" s="72" t="s">
        <v>121</v>
      </c>
      <c r="CN50" s="72" t="s">
        <v>122</v>
      </c>
      <c r="CO50" s="72" t="s">
        <v>125</v>
      </c>
      <c r="CP50" s="72" t="s">
        <v>129</v>
      </c>
      <c r="CQ50" s="72" t="s">
        <v>133</v>
      </c>
      <c r="CR50" s="72" t="s">
        <v>135</v>
      </c>
      <c r="CS50" s="72" t="s">
        <v>139</v>
      </c>
      <c r="CT50" s="72" t="s">
        <v>140</v>
      </c>
      <c r="CU50" s="72" t="s">
        <v>141</v>
      </c>
      <c r="CV50" s="72" t="s">
        <v>142</v>
      </c>
      <c r="CW50" s="72" t="s">
        <v>144</v>
      </c>
      <c r="CX50" s="72" t="s">
        <v>146</v>
      </c>
      <c r="CY50" s="72" t="s">
        <v>147</v>
      </c>
      <c r="CZ50" s="72" t="s">
        <v>148</v>
      </c>
      <c r="DA50" s="72" t="s">
        <v>149</v>
      </c>
      <c r="DB50" s="72" t="s">
        <v>151</v>
      </c>
      <c r="DC50" s="72" t="s">
        <v>155</v>
      </c>
      <c r="DD50" s="155" t="s">
        <v>157</v>
      </c>
      <c r="DE50" s="17" t="s">
        <v>159</v>
      </c>
      <c r="DF50" s="72" t="s">
        <v>161</v>
      </c>
      <c r="DG50" s="72" t="s">
        <v>164</v>
      </c>
      <c r="DH50" s="17" t="s">
        <v>165</v>
      </c>
      <c r="DI50" s="140" t="s">
        <v>168</v>
      </c>
      <c r="DJ50" s="138" t="s">
        <v>170</v>
      </c>
      <c r="DK50" s="72" t="s">
        <v>171</v>
      </c>
      <c r="DL50" s="140" t="s">
        <v>174</v>
      </c>
      <c r="DM50" s="72" t="s">
        <v>178</v>
      </c>
      <c r="DN50" s="72" t="s">
        <v>180</v>
      </c>
      <c r="DO50" s="72" t="s">
        <v>182</v>
      </c>
      <c r="DP50" s="72" t="s">
        <v>183</v>
      </c>
      <c r="DQ50" s="72" t="s">
        <v>186</v>
      </c>
      <c r="DR50" s="154" t="s">
        <v>188</v>
      </c>
      <c r="DS50" s="140" t="s">
        <v>189</v>
      </c>
      <c r="DT50" s="72" t="s">
        <v>192</v>
      </c>
      <c r="DU50" s="154" t="s">
        <v>194</v>
      </c>
      <c r="DV50" s="140" t="s">
        <v>195</v>
      </c>
      <c r="DW50" s="72" t="s">
        <v>196</v>
      </c>
      <c r="DX50" s="6" t="s">
        <v>198</v>
      </c>
      <c r="DY50" s="169" t="s">
        <v>199</v>
      </c>
      <c r="DZ50" s="82" t="s">
        <v>201</v>
      </c>
      <c r="EA50" s="82" t="s">
        <v>202</v>
      </c>
      <c r="EB50" s="82" t="s">
        <v>208</v>
      </c>
      <c r="EC50" s="82" t="s">
        <v>209</v>
      </c>
      <c r="ED50" s="99" t="s">
        <v>210</v>
      </c>
      <c r="EE50" s="82" t="s">
        <v>211</v>
      </c>
      <c r="EF50" s="82" t="s">
        <v>212</v>
      </c>
      <c r="EG50" s="82" t="s">
        <v>213</v>
      </c>
      <c r="EH50" s="82" t="s">
        <v>214</v>
      </c>
      <c r="EI50" s="81" t="s">
        <v>215</v>
      </c>
      <c r="EJ50" s="99" t="s">
        <v>216</v>
      </c>
      <c r="EK50" s="82" t="s">
        <v>217</v>
      </c>
      <c r="EL50" s="82" t="s">
        <v>219</v>
      </c>
      <c r="EM50" s="82" t="s">
        <v>220</v>
      </c>
      <c r="EN50" s="82" t="s">
        <v>221</v>
      </c>
      <c r="EO50" s="82" t="s">
        <v>222</v>
      </c>
      <c r="EP50" s="82" t="s">
        <v>223</v>
      </c>
      <c r="EQ50" s="99" t="s">
        <v>224</v>
      </c>
      <c r="ER50" s="82" t="s">
        <v>225</v>
      </c>
      <c r="ES50" s="82" t="s">
        <v>227</v>
      </c>
      <c r="ET50" s="82" t="s">
        <v>228</v>
      </c>
      <c r="EU50" s="82" t="s">
        <v>229</v>
      </c>
      <c r="EV50" s="99" t="s">
        <v>230</v>
      </c>
      <c r="EW50" s="82" t="s">
        <v>231</v>
      </c>
      <c r="EX50" s="82" t="s">
        <v>233</v>
      </c>
      <c r="EY50" s="82" t="s">
        <v>234</v>
      </c>
      <c r="EZ50" s="82" t="s">
        <v>235</v>
      </c>
      <c r="FA50" s="82" t="s">
        <v>236</v>
      </c>
      <c r="FB50" s="99" t="s">
        <v>237</v>
      </c>
      <c r="FC50" s="82" t="s">
        <v>238</v>
      </c>
      <c r="FD50" s="82" t="s">
        <v>239</v>
      </c>
      <c r="FE50" s="82" t="s">
        <v>240</v>
      </c>
      <c r="FF50" s="82" t="s">
        <v>241</v>
      </c>
      <c r="FG50" s="82" t="s">
        <v>242</v>
      </c>
    </row>
    <row r="51" spans="1:163" ht="15.75" hidden="1" x14ac:dyDescent="0.25">
      <c r="A51" s="51"/>
      <c r="B51" s="29"/>
      <c r="C51" s="18"/>
      <c r="D51" s="20"/>
      <c r="E51" s="34"/>
      <c r="F51" s="16"/>
      <c r="G51" s="16"/>
      <c r="H51" s="20"/>
      <c r="I51" s="9"/>
      <c r="J51" s="8"/>
      <c r="K51" s="8"/>
      <c r="L51" s="7"/>
      <c r="M51" s="2"/>
      <c r="N51" s="8"/>
      <c r="O51" s="8"/>
      <c r="P51" s="8"/>
      <c r="Q51" s="8"/>
      <c r="R51" s="8"/>
      <c r="S51" s="7"/>
      <c r="T51" s="8"/>
      <c r="U51" s="2"/>
      <c r="V51" s="7"/>
      <c r="W51" s="8"/>
      <c r="X51" s="8"/>
      <c r="Y51" s="8"/>
      <c r="Z51" s="8"/>
      <c r="AA51" s="8"/>
      <c r="AB51" s="8"/>
      <c r="AC51" s="2"/>
      <c r="AD51" s="2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8"/>
      <c r="BZ51" s="8"/>
      <c r="CA51" s="2"/>
      <c r="CB51" s="7"/>
      <c r="CC51" s="8"/>
      <c r="CD51" s="8"/>
      <c r="CE51" s="8"/>
      <c r="CF51" s="7"/>
      <c r="CG51" s="8"/>
      <c r="CH51" s="2"/>
      <c r="CI51" s="2"/>
      <c r="CJ51" s="2"/>
      <c r="CK51" s="46"/>
      <c r="CL51" s="46"/>
      <c r="CM51" s="46"/>
      <c r="CN51" s="46"/>
      <c r="CO51" s="46"/>
      <c r="CP51" s="46"/>
      <c r="CQ51" s="46"/>
      <c r="CR51" s="46"/>
      <c r="CS51" s="2"/>
      <c r="CT51" s="8"/>
      <c r="CU51" s="2"/>
      <c r="CV51" s="46"/>
      <c r="CW51" s="102"/>
      <c r="CX51" s="8"/>
      <c r="CY51" s="46"/>
      <c r="CZ51" s="9"/>
      <c r="DA51" s="2"/>
      <c r="DB51" s="7"/>
      <c r="DC51" s="8"/>
      <c r="DD51" s="8"/>
      <c r="DE51" s="8"/>
      <c r="DF51" s="2"/>
      <c r="DG51" s="2"/>
      <c r="DH51" s="8"/>
      <c r="DI51" s="2"/>
      <c r="DJ51" s="7"/>
      <c r="DK51" s="2"/>
      <c r="DL51" s="2"/>
      <c r="DM51" s="2"/>
      <c r="DN51" s="2"/>
      <c r="DO51" s="2"/>
      <c r="DP51" s="2"/>
      <c r="DQ51" s="2"/>
      <c r="DR51" s="9"/>
      <c r="DS51" s="8"/>
      <c r="DT51" s="2"/>
      <c r="DU51" s="9"/>
      <c r="DV51" s="8"/>
      <c r="DW51" s="2"/>
      <c r="DX51" s="8"/>
      <c r="DY51" s="46"/>
      <c r="DZ51" s="8"/>
      <c r="EA51" s="46"/>
      <c r="EB51" s="102"/>
      <c r="EC51" s="102"/>
      <c r="ED51" s="9"/>
      <c r="EE51" s="46"/>
      <c r="EF51" s="102"/>
      <c r="EG51" s="102"/>
      <c r="EH51" s="8"/>
      <c r="EI51" s="8"/>
      <c r="EJ51" s="46"/>
      <c r="EK51" s="7"/>
      <c r="EL51" s="46"/>
      <c r="EM51" s="46"/>
      <c r="EN51" s="46"/>
      <c r="EO51" s="46"/>
      <c r="EP51" s="46"/>
      <c r="EQ51" s="2"/>
      <c r="ER51" s="46"/>
      <c r="ES51" s="46"/>
      <c r="ET51" s="46"/>
      <c r="EU51" s="46"/>
      <c r="EV51" s="2"/>
      <c r="EW51" s="46"/>
      <c r="EX51" s="46"/>
      <c r="EY51" s="46"/>
      <c r="EZ51" s="46"/>
      <c r="FA51" s="46"/>
      <c r="FB51" s="2"/>
      <c r="FC51" s="46"/>
      <c r="FD51" s="46"/>
      <c r="FE51" s="46"/>
      <c r="FF51" s="46"/>
      <c r="FG51" s="46"/>
    </row>
    <row r="52" spans="1:163" ht="15.75" hidden="1" x14ac:dyDescent="0.25">
      <c r="A52" s="85" t="s">
        <v>131</v>
      </c>
      <c r="B52" s="14"/>
      <c r="C52" s="14"/>
      <c r="D52" s="14"/>
      <c r="E52" s="14"/>
      <c r="F52" s="14"/>
      <c r="G52" s="15"/>
      <c r="H52" s="14"/>
      <c r="I52" s="15"/>
      <c r="J52" s="14"/>
      <c r="K52" s="14"/>
      <c r="L52" s="13"/>
      <c r="M52" s="3"/>
      <c r="N52" s="14"/>
      <c r="O52" s="14"/>
      <c r="P52" s="14"/>
      <c r="Q52" s="14"/>
      <c r="R52" s="14"/>
      <c r="S52" s="13"/>
      <c r="T52" s="14"/>
      <c r="U52" s="15"/>
      <c r="V52" s="13"/>
      <c r="W52" s="14"/>
      <c r="X52" s="14"/>
      <c r="Y52" s="14"/>
      <c r="Z52" s="14"/>
      <c r="AA52" s="14"/>
      <c r="AB52" s="14"/>
      <c r="AC52" s="15"/>
      <c r="AD52" s="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14"/>
      <c r="BZ52" s="14"/>
      <c r="CA52" s="3"/>
      <c r="CB52" s="13"/>
      <c r="CC52" s="14"/>
      <c r="CD52" s="14"/>
      <c r="CE52" s="14"/>
      <c r="CF52" s="13"/>
      <c r="CG52" s="14"/>
      <c r="CH52" s="2"/>
      <c r="CI52" s="3"/>
      <c r="CJ52" s="3"/>
      <c r="CK52" s="47"/>
      <c r="CL52" s="47"/>
      <c r="CM52" s="47"/>
      <c r="CN52" s="47"/>
      <c r="CO52" s="47"/>
      <c r="CP52" s="47"/>
      <c r="CQ52" s="47"/>
      <c r="CR52" s="47"/>
      <c r="CS52" s="3"/>
      <c r="CT52" s="14"/>
      <c r="CU52" s="3"/>
      <c r="CV52" s="47"/>
      <c r="CW52" s="103"/>
      <c r="CX52" s="14"/>
      <c r="CY52" s="47"/>
      <c r="CZ52" s="15"/>
      <c r="DA52" s="3"/>
      <c r="DB52" s="13"/>
      <c r="DC52" s="14"/>
      <c r="DD52" s="14"/>
      <c r="DE52" s="14"/>
      <c r="DF52" s="15"/>
      <c r="DG52" s="3"/>
      <c r="DH52" s="14"/>
      <c r="DI52" s="3"/>
      <c r="DJ52" s="13"/>
      <c r="DK52" s="3"/>
      <c r="DL52" s="3"/>
      <c r="DM52" s="3"/>
      <c r="DN52" s="3"/>
      <c r="DO52" s="3"/>
      <c r="DP52" s="3"/>
      <c r="DQ52" s="3"/>
      <c r="DR52" s="15"/>
      <c r="DS52" s="14"/>
      <c r="DT52" s="3"/>
      <c r="DU52" s="15"/>
      <c r="DV52" s="14"/>
      <c r="DW52" s="47"/>
      <c r="DX52" s="14"/>
      <c r="DY52" s="47"/>
      <c r="DZ52" s="14"/>
      <c r="EA52" s="47"/>
      <c r="EB52" s="103"/>
      <c r="EC52" s="103"/>
      <c r="ED52" s="15"/>
      <c r="EE52" s="47"/>
      <c r="EF52" s="103"/>
      <c r="EG52" s="103"/>
      <c r="EH52" s="14"/>
      <c r="EI52" s="14"/>
      <c r="EJ52" s="47"/>
      <c r="EK52" s="13"/>
      <c r="EL52" s="47"/>
      <c r="EM52" s="47"/>
      <c r="EN52" s="47"/>
      <c r="EO52" s="47"/>
      <c r="EP52" s="3"/>
      <c r="EQ52" s="3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</row>
    <row r="53" spans="1:163" ht="15.75" hidden="1" x14ac:dyDescent="0.25">
      <c r="A53" s="51"/>
      <c r="B53" s="8"/>
      <c r="C53" s="8"/>
      <c r="D53" s="6"/>
      <c r="E53" s="8"/>
      <c r="F53" s="8"/>
      <c r="G53" s="9"/>
      <c r="H53" s="8"/>
      <c r="I53" s="8"/>
      <c r="J53" s="8"/>
      <c r="K53" s="8"/>
      <c r="L53" s="7"/>
      <c r="M53" s="2"/>
      <c r="N53" s="8"/>
      <c r="O53" s="8"/>
      <c r="P53" s="8"/>
      <c r="Q53" s="8"/>
      <c r="R53" s="8"/>
      <c r="S53" s="7"/>
      <c r="T53" s="8"/>
      <c r="U53" s="9"/>
      <c r="V53" s="7"/>
      <c r="W53" s="8"/>
      <c r="X53" s="8"/>
      <c r="Y53" s="8"/>
      <c r="Z53" s="8"/>
      <c r="AA53" s="8"/>
      <c r="AB53" s="8"/>
      <c r="AC53" s="2"/>
      <c r="AD53" s="2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8"/>
      <c r="BZ53" s="8"/>
      <c r="CA53" s="2"/>
      <c r="CB53" s="7"/>
      <c r="CC53" s="8"/>
      <c r="CD53" s="8"/>
      <c r="CE53" s="8"/>
      <c r="CF53" s="7"/>
      <c r="CG53" s="9"/>
      <c r="CH53" s="6"/>
      <c r="CI53" s="2"/>
      <c r="CJ53" s="2"/>
      <c r="CK53" s="46"/>
      <c r="CL53" s="46"/>
      <c r="CM53" s="46"/>
      <c r="CN53" s="46"/>
      <c r="CO53" s="46"/>
      <c r="CP53" s="46"/>
      <c r="CQ53" s="46"/>
      <c r="CR53" s="46"/>
      <c r="CS53" s="2"/>
      <c r="CT53" s="6"/>
      <c r="CU53" s="2"/>
      <c r="CV53" s="46"/>
      <c r="CW53" s="102"/>
      <c r="CX53" s="8"/>
      <c r="CY53" s="46"/>
      <c r="CZ53" s="9"/>
      <c r="DA53" s="2"/>
      <c r="DB53" s="7"/>
      <c r="DC53" s="8"/>
      <c r="DD53" s="8"/>
      <c r="DE53" s="8"/>
      <c r="DF53" s="9"/>
      <c r="DG53" s="2"/>
      <c r="DH53" s="8"/>
      <c r="DI53" s="2"/>
      <c r="DJ53" s="7"/>
      <c r="DK53" s="2"/>
      <c r="DL53" s="2"/>
      <c r="DM53" s="2"/>
      <c r="DN53" s="2"/>
      <c r="DO53" s="2"/>
      <c r="DP53" s="2"/>
      <c r="DQ53" s="2"/>
      <c r="DR53" s="9"/>
      <c r="DS53" s="8"/>
      <c r="DT53" s="117"/>
      <c r="DU53" s="4"/>
      <c r="DV53" s="6"/>
      <c r="DW53" s="117"/>
      <c r="DX53" s="6"/>
      <c r="DY53" s="117"/>
      <c r="DZ53" s="6"/>
      <c r="EA53" s="117"/>
      <c r="EB53" s="153"/>
      <c r="EC53" s="153"/>
      <c r="ED53" s="4"/>
      <c r="EE53" s="117"/>
      <c r="EF53" s="153"/>
      <c r="EG53" s="153"/>
      <c r="EH53" s="6"/>
      <c r="EI53" s="6"/>
      <c r="EJ53" s="117"/>
      <c r="EK53" s="163"/>
      <c r="EL53" s="117"/>
      <c r="EM53" s="117"/>
      <c r="EN53" s="117"/>
      <c r="EO53" s="117"/>
      <c r="EP53" s="5"/>
      <c r="EQ53" s="5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</row>
    <row r="54" spans="1:163" ht="15.75" hidden="1" x14ac:dyDescent="0.25">
      <c r="A54" s="51"/>
      <c r="B54" s="8"/>
      <c r="C54" s="8"/>
      <c r="D54" s="8"/>
      <c r="E54" s="8"/>
      <c r="F54" s="8"/>
      <c r="G54" s="9"/>
      <c r="H54" s="8"/>
      <c r="I54" s="8"/>
      <c r="J54" s="8"/>
      <c r="K54" s="8"/>
      <c r="L54" s="7"/>
      <c r="M54" s="2"/>
      <c r="N54" s="8"/>
      <c r="O54" s="8"/>
      <c r="P54" s="8"/>
      <c r="Q54" s="8"/>
      <c r="R54" s="8"/>
      <c r="S54" s="7"/>
      <c r="T54" s="8"/>
      <c r="U54" s="9"/>
      <c r="V54" s="7"/>
      <c r="W54" s="8"/>
      <c r="X54" s="8"/>
      <c r="Y54" s="8"/>
      <c r="Z54" s="8"/>
      <c r="AA54" s="8"/>
      <c r="AB54" s="8"/>
      <c r="AC54" s="2"/>
      <c r="AD54" s="2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8"/>
      <c r="BZ54" s="8"/>
      <c r="CA54" s="2"/>
      <c r="CB54" s="7"/>
      <c r="CC54" s="8"/>
      <c r="CD54" s="8"/>
      <c r="CE54" s="8"/>
      <c r="CF54" s="7"/>
      <c r="CG54" s="9"/>
      <c r="CH54" s="8"/>
      <c r="CI54" s="2"/>
      <c r="CJ54" s="2"/>
      <c r="CK54" s="46"/>
      <c r="CL54" s="46"/>
      <c r="CM54" s="46"/>
      <c r="CN54" s="46"/>
      <c r="CO54" s="46"/>
      <c r="CP54" s="46"/>
      <c r="CQ54" s="46"/>
      <c r="CR54" s="2"/>
      <c r="CS54" s="2"/>
      <c r="CT54" s="8"/>
      <c r="CU54" s="2"/>
      <c r="CV54" s="46"/>
      <c r="CW54" s="102"/>
      <c r="CX54" s="8"/>
      <c r="CY54" s="46"/>
      <c r="CZ54" s="9"/>
      <c r="DA54" s="2"/>
      <c r="DB54" s="7"/>
      <c r="DC54" s="8"/>
      <c r="DD54" s="8"/>
      <c r="DE54" s="8"/>
      <c r="DF54" s="9"/>
      <c r="DG54" s="2"/>
      <c r="DH54" s="8"/>
      <c r="DI54" s="2"/>
      <c r="DJ54" s="7"/>
      <c r="DK54" s="2"/>
      <c r="DL54" s="2"/>
      <c r="DM54" s="2"/>
      <c r="DN54" s="2"/>
      <c r="DO54" s="2"/>
      <c r="DP54" s="2"/>
      <c r="DQ54" s="2"/>
      <c r="DR54" s="9"/>
      <c r="DS54" s="8"/>
      <c r="DT54" s="46"/>
      <c r="DU54" s="9"/>
      <c r="DV54" s="8"/>
      <c r="DW54" s="46"/>
      <c r="DX54" s="8"/>
      <c r="DY54" s="46"/>
      <c r="DZ54" s="8"/>
      <c r="EA54" s="46"/>
      <c r="EB54" s="102"/>
      <c r="EC54" s="102"/>
      <c r="ED54" s="9"/>
      <c r="EE54" s="46"/>
      <c r="EF54" s="102"/>
      <c r="EG54" s="102"/>
      <c r="EH54" s="8"/>
      <c r="EI54" s="8"/>
      <c r="EJ54" s="46"/>
      <c r="EK54" s="7"/>
      <c r="EL54" s="46"/>
      <c r="EM54" s="46"/>
      <c r="EN54" s="46"/>
      <c r="EO54" s="46"/>
      <c r="EP54" s="2"/>
      <c r="EQ54" s="2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</row>
    <row r="55" spans="1:163" ht="15.75" hidden="1" x14ac:dyDescent="0.25">
      <c r="A55" s="84" t="s">
        <v>2</v>
      </c>
      <c r="B55" s="35">
        <f t="shared" ref="B55:I55" si="103">SUM(B56:B58)</f>
        <v>30.786190159953073</v>
      </c>
      <c r="C55" s="35">
        <f t="shared" si="103"/>
        <v>29.966485061773341</v>
      </c>
      <c r="D55" s="35">
        <f t="shared" si="103"/>
        <v>29.070927408998578</v>
      </c>
      <c r="E55" s="35">
        <f t="shared" si="103"/>
        <v>29.194150428738112</v>
      </c>
      <c r="F55" s="36">
        <f t="shared" si="103"/>
        <v>29.040126003969611</v>
      </c>
      <c r="G55" s="36">
        <f t="shared" si="103"/>
        <v>29.912493011991099</v>
      </c>
      <c r="H55" s="35">
        <f t="shared" si="103"/>
        <v>30.296947891353767</v>
      </c>
      <c r="I55" s="35">
        <f t="shared" si="103"/>
        <v>34.560788183657763</v>
      </c>
      <c r="J55" s="37">
        <f>SUM(J56:J58)</f>
        <v>40.22881371328171</v>
      </c>
      <c r="K55" s="37">
        <f>SUM(K56:K58)</f>
        <v>43.596784607218076</v>
      </c>
      <c r="L55" s="37">
        <f>SUM(L56:L58)</f>
        <v>41.26571706186683</v>
      </c>
      <c r="M55" s="73">
        <f>SUM(M56:M58)</f>
        <v>41.485159523666283</v>
      </c>
      <c r="N55" s="37">
        <f>SUM(N56:N58)</f>
        <v>45.043535161362939</v>
      </c>
      <c r="O55" s="37">
        <f t="shared" ref="O55:U55" si="104">SUM(O56:O59)</f>
        <v>47.190164821949914</v>
      </c>
      <c r="P55" s="37">
        <f t="shared" si="104"/>
        <v>45.955584068657998</v>
      </c>
      <c r="Q55" s="37">
        <f t="shared" si="104"/>
        <v>46.265449833865709</v>
      </c>
      <c r="R55" s="37">
        <f t="shared" si="104"/>
        <v>47.85328449958002</v>
      </c>
      <c r="S55" s="37">
        <f t="shared" si="104"/>
        <v>48.184535876166215</v>
      </c>
      <c r="T55" s="37">
        <f t="shared" si="104"/>
        <v>48.301434451857105</v>
      </c>
      <c r="U55" s="55">
        <f t="shared" si="104"/>
        <v>41.156408675254063</v>
      </c>
      <c r="V55" s="168">
        <f t="shared" ref="V55:CF55" si="105">SUM(V56:V59)</f>
        <v>43.162834308408641</v>
      </c>
      <c r="W55" s="37">
        <f t="shared" si="105"/>
        <v>43.09004328755573</v>
      </c>
      <c r="X55" s="37">
        <f t="shared" si="105"/>
        <v>43.006464171832008</v>
      </c>
      <c r="Y55" s="37">
        <f t="shared" si="105"/>
        <v>42.693938986791828</v>
      </c>
      <c r="Z55" s="37">
        <f t="shared" si="105"/>
        <v>42.787968088987071</v>
      </c>
      <c r="AA55" s="37">
        <f t="shared" si="105"/>
        <v>43.617046213551184</v>
      </c>
      <c r="AB55" s="37">
        <f t="shared" si="105"/>
        <v>44.510543148173419</v>
      </c>
      <c r="AC55" s="37">
        <f t="shared" si="105"/>
        <v>44.616748230831035</v>
      </c>
      <c r="AD55" s="37">
        <f t="shared" si="105"/>
        <v>44.591213327824732</v>
      </c>
      <c r="AE55" s="37">
        <f t="shared" si="105"/>
        <v>44.323322232724408</v>
      </c>
      <c r="AF55" s="37">
        <f t="shared" si="105"/>
        <v>44.585446368528949</v>
      </c>
      <c r="AG55" s="37">
        <f t="shared" si="105"/>
        <v>44.893622480387222</v>
      </c>
      <c r="AH55" s="37">
        <f t="shared" si="105"/>
        <v>44.871944566258705</v>
      </c>
      <c r="AI55" s="37">
        <f t="shared" si="105"/>
        <v>44.949376690672047</v>
      </c>
      <c r="AJ55" s="37">
        <f t="shared" si="105"/>
        <v>44.84202701176276</v>
      </c>
      <c r="AK55" s="37">
        <f t="shared" si="105"/>
        <v>43.357470858918504</v>
      </c>
      <c r="AL55" s="37">
        <f t="shared" si="105"/>
        <v>44.471245944727578</v>
      </c>
      <c r="AM55" s="37">
        <f t="shared" si="105"/>
        <v>43.179295255650068</v>
      </c>
      <c r="AN55" s="37">
        <f t="shared" si="105"/>
        <v>44.716288734825675</v>
      </c>
      <c r="AO55" s="37">
        <f t="shared" si="105"/>
        <v>45.016453965629125</v>
      </c>
      <c r="AP55" s="37">
        <f t="shared" si="105"/>
        <v>43.664007855292319</v>
      </c>
      <c r="AQ55" s="37">
        <f t="shared" si="105"/>
        <v>43.741876883904631</v>
      </c>
      <c r="AR55" s="37">
        <f t="shared" si="105"/>
        <v>41.124816904275065</v>
      </c>
      <c r="AS55" s="37">
        <f t="shared" si="105"/>
        <v>41.26571706186683</v>
      </c>
      <c r="AT55" s="37">
        <f t="shared" si="105"/>
        <v>41.419937272577457</v>
      </c>
      <c r="AU55" s="37">
        <f t="shared" si="105"/>
        <v>41.360647429391705</v>
      </c>
      <c r="AV55" s="37">
        <f t="shared" si="105"/>
        <v>41.454530479055045</v>
      </c>
      <c r="AW55" s="37">
        <f t="shared" si="105"/>
        <v>41.595065782065731</v>
      </c>
      <c r="AX55" s="37">
        <f t="shared" si="105"/>
        <v>41.609892592809331</v>
      </c>
      <c r="AY55" s="37">
        <f t="shared" si="105"/>
        <v>41.759279485228973</v>
      </c>
      <c r="AZ55" s="37">
        <f t="shared" si="105"/>
        <v>41.723963567961832</v>
      </c>
      <c r="BA55" s="37">
        <f t="shared" si="105"/>
        <v>41.575166966167984</v>
      </c>
      <c r="BB55" s="37">
        <f t="shared" si="105"/>
        <v>41.56599884839423</v>
      </c>
      <c r="BC55" s="37">
        <f t="shared" si="105"/>
        <v>41.57560271635198</v>
      </c>
      <c r="BD55" s="37">
        <f t="shared" si="105"/>
        <v>41.404371111408899</v>
      </c>
      <c r="BE55" s="37">
        <f t="shared" si="105"/>
        <v>41.485159523666283</v>
      </c>
      <c r="BF55" s="37">
        <f t="shared" si="105"/>
        <v>42.61013852285005</v>
      </c>
      <c r="BG55" s="37">
        <f t="shared" si="105"/>
        <v>43.714317436205249</v>
      </c>
      <c r="BH55" s="37">
        <f t="shared" si="105"/>
        <v>43.460675501122971</v>
      </c>
      <c r="BI55" s="37">
        <f t="shared" si="105"/>
        <v>43.994995248575378</v>
      </c>
      <c r="BJ55" s="37">
        <f t="shared" si="105"/>
        <v>43.918250834535051</v>
      </c>
      <c r="BK55" s="37">
        <f t="shared" si="105"/>
        <v>43.868601880924246</v>
      </c>
      <c r="BL55" s="37">
        <f t="shared" si="105"/>
        <v>43.826834669603137</v>
      </c>
      <c r="BM55" s="37">
        <f t="shared" si="105"/>
        <v>44.542156170683576</v>
      </c>
      <c r="BN55" s="37">
        <f t="shared" si="105"/>
        <v>44.506538028898376</v>
      </c>
      <c r="BO55" s="37">
        <f t="shared" si="105"/>
        <v>44.733646438684744</v>
      </c>
      <c r="BP55" s="37">
        <f t="shared" si="105"/>
        <v>44.848292796151583</v>
      </c>
      <c r="BQ55" s="37">
        <f t="shared" si="105"/>
        <v>45.043535161362939</v>
      </c>
      <c r="BR55" s="37">
        <f t="shared" si="105"/>
        <v>45.01504858875176</v>
      </c>
      <c r="BS55" s="37">
        <f t="shared" si="105"/>
        <v>45.364600766493211</v>
      </c>
      <c r="BT55" s="37">
        <f t="shared" si="105"/>
        <v>44.941131682575111</v>
      </c>
      <c r="BU55" s="37">
        <f t="shared" si="105"/>
        <v>45.252466179173098</v>
      </c>
      <c r="BV55" s="37">
        <f t="shared" si="105"/>
        <v>45.592873697447409</v>
      </c>
      <c r="BW55" s="37">
        <f t="shared" si="105"/>
        <v>46.236794103691309</v>
      </c>
      <c r="BX55" s="37">
        <f t="shared" si="105"/>
        <v>46.062598586721457</v>
      </c>
      <c r="BY55" s="37">
        <f t="shared" si="105"/>
        <v>46.046960295436996</v>
      </c>
      <c r="BZ55" s="37">
        <f t="shared" si="105"/>
        <v>45.529064867862004</v>
      </c>
      <c r="CA55" s="37">
        <f t="shared" si="105"/>
        <v>45.607330698404638</v>
      </c>
      <c r="CB55" s="37">
        <f t="shared" si="105"/>
        <v>45.623710343716638</v>
      </c>
      <c r="CC55" s="37">
        <f t="shared" si="105"/>
        <v>47.190164821949914</v>
      </c>
      <c r="CD55" s="37">
        <f t="shared" si="105"/>
        <v>46.908356035011138</v>
      </c>
      <c r="CE55" s="37">
        <f t="shared" si="105"/>
        <v>46.904319548179593</v>
      </c>
      <c r="CF55" s="37">
        <f t="shared" si="105"/>
        <v>45.71604711088245</v>
      </c>
      <c r="CG55" s="37">
        <f t="shared" ref="CG55:DX55" si="106">SUM(CG56:CG59)</f>
        <v>45.560083957676845</v>
      </c>
      <c r="CH55" s="37">
        <f t="shared" si="106"/>
        <v>45.507308639733601</v>
      </c>
      <c r="CI55" s="37">
        <f t="shared" si="106"/>
        <v>45.640985578937141</v>
      </c>
      <c r="CJ55" s="37">
        <f t="shared" si="106"/>
        <v>45.74622308887178</v>
      </c>
      <c r="CK55" s="37">
        <f t="shared" si="106"/>
        <v>45.615078708789206</v>
      </c>
      <c r="CL55" s="37">
        <f t="shared" si="106"/>
        <v>45.736789913728757</v>
      </c>
      <c r="CM55" s="37">
        <f t="shared" si="106"/>
        <v>45.750634258209203</v>
      </c>
      <c r="CN55" s="37">
        <f t="shared" si="106"/>
        <v>45.841390839467593</v>
      </c>
      <c r="CO55" s="37">
        <f t="shared" si="106"/>
        <v>45.955584068657998</v>
      </c>
      <c r="CP55" s="37">
        <f t="shared" si="106"/>
        <v>46.121155307080592</v>
      </c>
      <c r="CQ55" s="37">
        <f t="shared" si="106"/>
        <v>45.778192564199728</v>
      </c>
      <c r="CR55" s="37">
        <f t="shared" si="106"/>
        <v>45.32122273002544</v>
      </c>
      <c r="CS55" s="37">
        <f t="shared" si="106"/>
        <v>46.269088601244427</v>
      </c>
      <c r="CT55" s="37">
        <f t="shared" si="106"/>
        <v>45.923810627925064</v>
      </c>
      <c r="CU55" s="37">
        <f t="shared" si="106"/>
        <v>45.698368519212735</v>
      </c>
      <c r="CV55" s="37">
        <f t="shared" si="106"/>
        <v>45.723814377306546</v>
      </c>
      <c r="CW55" s="37">
        <f t="shared" si="106"/>
        <v>45.803981447783947</v>
      </c>
      <c r="CX55" s="37">
        <f t="shared" si="106"/>
        <v>45.681796538338816</v>
      </c>
      <c r="CY55" s="37">
        <f t="shared" si="106"/>
        <v>45.959584107262373</v>
      </c>
      <c r="CZ55" s="37">
        <f t="shared" si="106"/>
        <v>46.371202325307053</v>
      </c>
      <c r="DA55" s="37">
        <f t="shared" si="106"/>
        <v>46.265449833865709</v>
      </c>
      <c r="DB55" s="37">
        <f t="shared" si="106"/>
        <v>46.357412617873209</v>
      </c>
      <c r="DC55" s="37">
        <f t="shared" si="106"/>
        <v>46.059666915332016</v>
      </c>
      <c r="DD55" s="37">
        <f t="shared" si="106"/>
        <v>46.23146520565809</v>
      </c>
      <c r="DE55" s="37">
        <f t="shared" si="106"/>
        <v>46.592915539197961</v>
      </c>
      <c r="DF55" s="37">
        <f t="shared" si="106"/>
        <v>47.063540553518969</v>
      </c>
      <c r="DG55" s="37">
        <f t="shared" si="106"/>
        <v>47.469995857713755</v>
      </c>
      <c r="DH55" s="37">
        <f t="shared" si="106"/>
        <v>47.750046040292979</v>
      </c>
      <c r="DI55" s="37">
        <f t="shared" si="106"/>
        <v>47.724856692520397</v>
      </c>
      <c r="DJ55" s="37">
        <f t="shared" si="106"/>
        <v>47.781059495015562</v>
      </c>
      <c r="DK55" s="37">
        <f t="shared" si="106"/>
        <v>47.867453223784445</v>
      </c>
      <c r="DL55" s="37">
        <f t="shared" si="106"/>
        <v>48.034827369724368</v>
      </c>
      <c r="DM55" s="37">
        <f t="shared" si="106"/>
        <v>47.85328449958002</v>
      </c>
      <c r="DN55" s="37">
        <f t="shared" si="106"/>
        <v>48.979283462211207</v>
      </c>
      <c r="DO55" s="37">
        <f t="shared" si="106"/>
        <v>48.968121233258628</v>
      </c>
      <c r="DP55" s="37">
        <f t="shared" si="106"/>
        <v>49.057312172469075</v>
      </c>
      <c r="DQ55" s="37">
        <f t="shared" si="106"/>
        <v>50.370027527405036</v>
      </c>
      <c r="DR55" s="37">
        <f t="shared" si="106"/>
        <v>48.12972554153373</v>
      </c>
      <c r="DS55" s="37">
        <f t="shared" si="106"/>
        <v>47.947719781352475</v>
      </c>
      <c r="DT55" s="168">
        <f t="shared" si="106"/>
        <v>48.428571746908403</v>
      </c>
      <c r="DU55" s="55">
        <f t="shared" si="106"/>
        <v>48.515315338133775</v>
      </c>
      <c r="DV55" s="37">
        <f t="shared" si="106"/>
        <v>48.377152683986012</v>
      </c>
      <c r="DW55" s="168">
        <f t="shared" si="106"/>
        <v>48.349970353413482</v>
      </c>
      <c r="DX55" s="37">
        <f t="shared" si="106"/>
        <v>48.18499625968586</v>
      </c>
      <c r="DY55" s="164">
        <f>SUM(DY56:DY59)</f>
        <v>48.184535876166215</v>
      </c>
      <c r="DZ55" s="37">
        <f>SUM(DZ56:DZ59)</f>
        <v>48.191940471944463</v>
      </c>
      <c r="EA55" s="164">
        <f>SUM(EA56:EA59)</f>
        <v>48.181512572005587</v>
      </c>
      <c r="EB55" s="109">
        <f>SUM(EB56:EB59)</f>
        <v>48.157481608146554</v>
      </c>
      <c r="EC55" s="109">
        <f>SUM(EC56:EC59)</f>
        <v>48.485125691330929</v>
      </c>
      <c r="ED55" s="55">
        <f t="shared" ref="ED55:EV55" si="107">SUM(ED56:ED59)</f>
        <v>48.364451477624073</v>
      </c>
      <c r="EE55" s="164">
        <f t="shared" si="107"/>
        <v>48.174407759861154</v>
      </c>
      <c r="EF55" s="109">
        <f t="shared" si="107"/>
        <v>47.985111015648329</v>
      </c>
      <c r="EG55" s="109">
        <f t="shared" si="107"/>
        <v>47.891272420210051</v>
      </c>
      <c r="EH55" s="37">
        <f t="shared" si="107"/>
        <v>47.981867860740714</v>
      </c>
      <c r="EI55" s="37">
        <f t="shared" si="107"/>
        <v>48.45351735998134</v>
      </c>
      <c r="EJ55" s="164">
        <f t="shared" si="107"/>
        <v>48.39755729663964</v>
      </c>
      <c r="EK55" s="168">
        <f t="shared" si="107"/>
        <v>48.301434451857105</v>
      </c>
      <c r="EL55" s="164">
        <f t="shared" si="107"/>
        <v>48.360227628747751</v>
      </c>
      <c r="EM55" s="164">
        <f t="shared" si="107"/>
        <v>48.041464642340436</v>
      </c>
      <c r="EN55" s="164">
        <f t="shared" si="107"/>
        <v>48.172954291975344</v>
      </c>
      <c r="EO55" s="164">
        <f t="shared" si="107"/>
        <v>48.275641615953887</v>
      </c>
      <c r="EP55" s="73">
        <f t="shared" si="107"/>
        <v>48.081519570633226</v>
      </c>
      <c r="EQ55" s="73">
        <f t="shared" si="107"/>
        <v>48.153470695979848</v>
      </c>
      <c r="ER55" s="164">
        <f t="shared" si="107"/>
        <v>48.265874471356987</v>
      </c>
      <c r="ES55" s="164">
        <f t="shared" si="107"/>
        <v>47.252197424581937</v>
      </c>
      <c r="ET55" s="164">
        <f t="shared" si="107"/>
        <v>46.788644992991685</v>
      </c>
      <c r="EU55" s="164">
        <f t="shared" si="107"/>
        <v>41.378585877774142</v>
      </c>
      <c r="EV55" s="164">
        <f t="shared" si="107"/>
        <v>41.230017297681357</v>
      </c>
      <c r="EW55" s="164">
        <f t="shared" ref="EW55:FG55" si="108">SUM(EW56:EW59)</f>
        <v>41.156408675254063</v>
      </c>
      <c r="EX55" s="164">
        <f t="shared" si="108"/>
        <v>41.107398781695856</v>
      </c>
      <c r="EY55" s="164">
        <f t="shared" si="108"/>
        <v>40.918149087656232</v>
      </c>
      <c r="EZ55" s="164">
        <f t="shared" si="108"/>
        <v>40.929219983010967</v>
      </c>
      <c r="FA55" s="164">
        <f t="shared" si="108"/>
        <v>40.844511687124132</v>
      </c>
      <c r="FB55" s="164">
        <f t="shared" ref="FB55:FF55" si="109">SUM(FB56:FB59)</f>
        <v>40.631195728458842</v>
      </c>
      <c r="FC55" s="164">
        <f t="shared" si="109"/>
        <v>40.503728158684005</v>
      </c>
      <c r="FD55" s="164">
        <f t="shared" si="109"/>
        <v>40.575690916155118</v>
      </c>
      <c r="FE55" s="164">
        <f t="shared" si="109"/>
        <v>40.556295705851923</v>
      </c>
      <c r="FF55" s="164">
        <f t="shared" si="109"/>
        <v>40.520956553263119</v>
      </c>
      <c r="FG55" s="164">
        <f t="shared" si="108"/>
        <v>40.441458581859052</v>
      </c>
    </row>
    <row r="56" spans="1:163" ht="15.75" hidden="1" x14ac:dyDescent="0.25">
      <c r="A56" s="52" t="s">
        <v>3</v>
      </c>
      <c r="B56" s="24">
        <f t="shared" ref="B56:Q56" si="110">B12/B40*100</f>
        <v>20.032419556616759</v>
      </c>
      <c r="C56" s="24">
        <f t="shared" si="110"/>
        <v>19.146742289243583</v>
      </c>
      <c r="D56" s="24">
        <f t="shared" si="110"/>
        <v>18.103329519717949</v>
      </c>
      <c r="E56" s="24">
        <f t="shared" si="110"/>
        <v>17.46052336514504</v>
      </c>
      <c r="F56" s="25">
        <f t="shared" si="110"/>
        <v>17.017935511985939</v>
      </c>
      <c r="G56" s="25">
        <f t="shared" si="110"/>
        <v>17.532364372189267</v>
      </c>
      <c r="H56" s="24">
        <f t="shared" si="110"/>
        <v>17.972387791361331</v>
      </c>
      <c r="I56" s="24">
        <f t="shared" si="110"/>
        <v>21.024809758600053</v>
      </c>
      <c r="J56" s="8">
        <f t="shared" si="110"/>
        <v>29.943239506410475</v>
      </c>
      <c r="K56" s="8">
        <f t="shared" si="110"/>
        <v>35.393341672880581</v>
      </c>
      <c r="L56" s="8">
        <f t="shared" si="110"/>
        <v>34.0341420101133</v>
      </c>
      <c r="M56" s="2">
        <f t="shared" si="110"/>
        <v>34.337738561740203</v>
      </c>
      <c r="N56" s="8">
        <f t="shared" si="110"/>
        <v>38.730124602918153</v>
      </c>
      <c r="O56" s="8">
        <f t="shared" si="110"/>
        <v>38.668254057801782</v>
      </c>
      <c r="P56" s="8">
        <f t="shared" si="110"/>
        <v>37.957463412759807</v>
      </c>
      <c r="Q56" s="8">
        <f t="shared" si="110"/>
        <v>38.124642979035016</v>
      </c>
      <c r="R56" s="8">
        <v>40.240747528112706</v>
      </c>
      <c r="S56" s="8">
        <f>S12/S40*100</f>
        <v>35.822431876572367</v>
      </c>
      <c r="T56" s="8">
        <f>T12/T40*100</f>
        <v>36.056747567871469</v>
      </c>
      <c r="U56" s="9">
        <f>U12/U40*100</f>
        <v>30.946846448802013</v>
      </c>
      <c r="V56" s="7">
        <f t="shared" ref="V56:CG56" si="111">V12/V40*100</f>
        <v>33.835997804045363</v>
      </c>
      <c r="W56" s="8">
        <f t="shared" si="111"/>
        <v>33.732008054191553</v>
      </c>
      <c r="X56" s="8">
        <f t="shared" si="111"/>
        <v>33.703432688319928</v>
      </c>
      <c r="Y56" s="8">
        <f t="shared" si="111"/>
        <v>33.456511390643087</v>
      </c>
      <c r="Z56" s="8">
        <f t="shared" si="111"/>
        <v>33.577039016257977</v>
      </c>
      <c r="AA56" s="8">
        <f t="shared" si="111"/>
        <v>34.427642179091656</v>
      </c>
      <c r="AB56" s="8">
        <f t="shared" si="111"/>
        <v>35.472257073067368</v>
      </c>
      <c r="AC56" s="8">
        <f t="shared" si="111"/>
        <v>35.58394794241137</v>
      </c>
      <c r="AD56" s="8">
        <f t="shared" si="111"/>
        <v>35.651683774280549</v>
      </c>
      <c r="AE56" s="8">
        <f t="shared" si="111"/>
        <v>35.441740019500763</v>
      </c>
      <c r="AF56" s="8">
        <f t="shared" si="111"/>
        <v>35.633098648052041</v>
      </c>
      <c r="AG56" s="8">
        <f t="shared" si="111"/>
        <v>35.966836300507495</v>
      </c>
      <c r="AH56" s="8">
        <f t="shared" si="111"/>
        <v>36.165541073804455</v>
      </c>
      <c r="AI56" s="8">
        <f t="shared" si="111"/>
        <v>36.250809938829178</v>
      </c>
      <c r="AJ56" s="8">
        <f t="shared" si="111"/>
        <v>36.115063929434115</v>
      </c>
      <c r="AK56" s="8">
        <f t="shared" si="111"/>
        <v>35.328135021259499</v>
      </c>
      <c r="AL56" s="8">
        <f t="shared" si="111"/>
        <v>35.852317221214932</v>
      </c>
      <c r="AM56" s="8">
        <f t="shared" si="111"/>
        <v>35.250559932770827</v>
      </c>
      <c r="AN56" s="8">
        <f t="shared" si="111"/>
        <v>36.387408005975153</v>
      </c>
      <c r="AO56" s="8">
        <f t="shared" si="111"/>
        <v>36.703344528713295</v>
      </c>
      <c r="AP56" s="8">
        <f t="shared" si="111"/>
        <v>35.912263070870516</v>
      </c>
      <c r="AQ56" s="8">
        <f t="shared" si="111"/>
        <v>36.012354618630091</v>
      </c>
      <c r="AR56" s="8">
        <f t="shared" si="111"/>
        <v>33.888525897097601</v>
      </c>
      <c r="AS56" s="8">
        <f t="shared" si="111"/>
        <v>34.0341420101133</v>
      </c>
      <c r="AT56" s="8">
        <f t="shared" si="111"/>
        <v>34.18439399232755</v>
      </c>
      <c r="AU56" s="8">
        <f t="shared" si="111"/>
        <v>34.136882019023659</v>
      </c>
      <c r="AV56" s="8">
        <f t="shared" si="111"/>
        <v>34.278509729724888</v>
      </c>
      <c r="AW56" s="8">
        <f t="shared" si="111"/>
        <v>34.434273259289505</v>
      </c>
      <c r="AX56" s="8">
        <f t="shared" si="111"/>
        <v>34.455743406355602</v>
      </c>
      <c r="AY56" s="8">
        <f t="shared" si="111"/>
        <v>34.600568868340062</v>
      </c>
      <c r="AZ56" s="8">
        <f t="shared" si="111"/>
        <v>34.585831540948</v>
      </c>
      <c r="BA56" s="8">
        <f t="shared" si="111"/>
        <v>34.424496245795119</v>
      </c>
      <c r="BB56" s="8">
        <f t="shared" si="111"/>
        <v>34.454796482269579</v>
      </c>
      <c r="BC56" s="8">
        <f t="shared" si="111"/>
        <v>34.434016775794937</v>
      </c>
      <c r="BD56" s="8">
        <f t="shared" si="111"/>
        <v>34.251070384441661</v>
      </c>
      <c r="BE56" s="8">
        <f t="shared" si="111"/>
        <v>34.337738561740203</v>
      </c>
      <c r="BF56" s="8">
        <f t="shared" si="111"/>
        <v>35.597210983960956</v>
      </c>
      <c r="BG56" s="8">
        <f t="shared" si="111"/>
        <v>36.893073366232933</v>
      </c>
      <c r="BH56" s="8">
        <f t="shared" si="111"/>
        <v>36.705936762842811</v>
      </c>
      <c r="BI56" s="8">
        <f t="shared" si="111"/>
        <v>37.313871618468234</v>
      </c>
      <c r="BJ56" s="8">
        <f t="shared" si="111"/>
        <v>37.201576182020226</v>
      </c>
      <c r="BK56" s="8">
        <f t="shared" si="111"/>
        <v>37.181753432589076</v>
      </c>
      <c r="BL56" s="8">
        <f t="shared" si="111"/>
        <v>37.142152786323145</v>
      </c>
      <c r="BM56" s="8">
        <f t="shared" si="111"/>
        <v>38.012622431404701</v>
      </c>
      <c r="BN56" s="8">
        <f t="shared" si="111"/>
        <v>38.008643123050739</v>
      </c>
      <c r="BO56" s="8">
        <f t="shared" si="111"/>
        <v>38.308752647289189</v>
      </c>
      <c r="BP56" s="8">
        <f t="shared" si="111"/>
        <v>38.489805472793634</v>
      </c>
      <c r="BQ56" s="8">
        <f t="shared" si="111"/>
        <v>38.730124602918153</v>
      </c>
      <c r="BR56" s="8">
        <f t="shared" si="111"/>
        <v>38.729716723826996</v>
      </c>
      <c r="BS56" s="8">
        <f t="shared" si="111"/>
        <v>39.150961651290203</v>
      </c>
      <c r="BT56" s="8">
        <f t="shared" si="111"/>
        <v>38.743402213551065</v>
      </c>
      <c r="BU56" s="8">
        <f t="shared" si="111"/>
        <v>39.088582050775251</v>
      </c>
      <c r="BV56" s="8">
        <f t="shared" si="111"/>
        <v>39.442452911715868</v>
      </c>
      <c r="BW56" s="8">
        <f t="shared" si="111"/>
        <v>40.158017874543063</v>
      </c>
      <c r="BX56" s="8">
        <f t="shared" si="111"/>
        <v>39.952738371065848</v>
      </c>
      <c r="BY56" s="8">
        <f t="shared" si="111"/>
        <v>39.943134030077765</v>
      </c>
      <c r="BZ56" s="8">
        <f t="shared" si="111"/>
        <v>39.39608417152489</v>
      </c>
      <c r="CA56" s="8">
        <f t="shared" si="111"/>
        <v>39.468365219603967</v>
      </c>
      <c r="CB56" s="8">
        <f t="shared" si="111"/>
        <v>39.510978623000462</v>
      </c>
      <c r="CC56" s="8">
        <f t="shared" si="111"/>
        <v>38.668254057801782</v>
      </c>
      <c r="CD56" s="8">
        <f t="shared" si="111"/>
        <v>38.467381428725893</v>
      </c>
      <c r="CE56" s="8">
        <f t="shared" si="111"/>
        <v>38.477042082526111</v>
      </c>
      <c r="CF56" s="8">
        <f t="shared" si="111"/>
        <v>37.502255007530501</v>
      </c>
      <c r="CG56" s="8">
        <f t="shared" si="111"/>
        <v>37.313245743869366</v>
      </c>
      <c r="CH56" s="8">
        <f t="shared" ref="CH56:DZ56" si="112">CH12/CH40*100</f>
        <v>37.264322016943026</v>
      </c>
      <c r="CI56" s="8">
        <f t="shared" si="112"/>
        <v>37.46019248843379</v>
      </c>
      <c r="CJ56" s="8">
        <f t="shared" si="112"/>
        <v>37.600230115039565</v>
      </c>
      <c r="CK56" s="8">
        <f t="shared" si="112"/>
        <v>37.480399284243532</v>
      </c>
      <c r="CL56" s="8">
        <f t="shared" si="112"/>
        <v>37.625250355719054</v>
      </c>
      <c r="CM56" s="8">
        <f t="shared" si="112"/>
        <v>37.659465552057888</v>
      </c>
      <c r="CN56" s="8">
        <f t="shared" si="112"/>
        <v>37.79590219324902</v>
      </c>
      <c r="CO56" s="8">
        <f t="shared" si="112"/>
        <v>37.957463412759807</v>
      </c>
      <c r="CP56" s="8">
        <f t="shared" si="112"/>
        <v>38.116545211887775</v>
      </c>
      <c r="CQ56" s="8">
        <f t="shared" si="112"/>
        <v>37.778407790210622</v>
      </c>
      <c r="CR56" s="8">
        <f t="shared" si="112"/>
        <v>37.405054629396524</v>
      </c>
      <c r="CS56" s="8">
        <f t="shared" si="112"/>
        <v>38.358781035747896</v>
      </c>
      <c r="CT56" s="8">
        <f t="shared" si="112"/>
        <v>37.898097393907719</v>
      </c>
      <c r="CU56" s="8">
        <f t="shared" si="112"/>
        <v>37.687305745377223</v>
      </c>
      <c r="CV56" s="8">
        <f t="shared" si="112"/>
        <v>37.659687401278617</v>
      </c>
      <c r="CW56" s="8">
        <f t="shared" si="112"/>
        <v>37.744151272135504</v>
      </c>
      <c r="CX56" s="8">
        <f t="shared" si="112"/>
        <v>37.562159256346298</v>
      </c>
      <c r="CY56" s="8">
        <f t="shared" si="112"/>
        <v>37.867296806279569</v>
      </c>
      <c r="CZ56" s="8">
        <f t="shared" si="112"/>
        <v>38.239036429136938</v>
      </c>
      <c r="DA56" s="8">
        <f t="shared" si="112"/>
        <v>38.124642979035016</v>
      </c>
      <c r="DB56" s="8">
        <f t="shared" si="112"/>
        <v>38.141070856801647</v>
      </c>
      <c r="DC56" s="8">
        <f t="shared" si="112"/>
        <v>37.772000747348891</v>
      </c>
      <c r="DD56" s="8">
        <f t="shared" si="112"/>
        <v>38.04057769180779</v>
      </c>
      <c r="DE56" s="8">
        <f t="shared" si="112"/>
        <v>38.476757861648089</v>
      </c>
      <c r="DF56" s="8">
        <f t="shared" si="112"/>
        <v>39.066405833286176</v>
      </c>
      <c r="DG56" s="8">
        <f t="shared" si="112"/>
        <v>39.486873716425372</v>
      </c>
      <c r="DH56" s="8">
        <f t="shared" si="112"/>
        <v>39.878349438065364</v>
      </c>
      <c r="DI56" s="8">
        <f t="shared" si="112"/>
        <v>39.972869952657589</v>
      </c>
      <c r="DJ56" s="8">
        <f t="shared" si="112"/>
        <v>40.034896097658205</v>
      </c>
      <c r="DK56" s="8">
        <f t="shared" si="112"/>
        <v>40.186956561790346</v>
      </c>
      <c r="DL56" s="8">
        <f t="shared" si="112"/>
        <v>40.390145522834317</v>
      </c>
      <c r="DM56" s="8">
        <f t="shared" si="112"/>
        <v>40.240747528112706</v>
      </c>
      <c r="DN56" s="8">
        <f t="shared" si="112"/>
        <v>39.427347119728736</v>
      </c>
      <c r="DO56" s="9">
        <f t="shared" si="112"/>
        <v>39.33719772548671</v>
      </c>
      <c r="DP56" s="46">
        <f t="shared" si="112"/>
        <v>39.409334226567616</v>
      </c>
      <c r="DQ56" s="102">
        <f t="shared" si="112"/>
        <v>38.495129598943798</v>
      </c>
      <c r="DR56" s="102">
        <f t="shared" si="112"/>
        <v>36.752143720119022</v>
      </c>
      <c r="DS56" s="8">
        <f t="shared" si="112"/>
        <v>36.756199432141187</v>
      </c>
      <c r="DT56" s="46">
        <f t="shared" si="112"/>
        <v>35.986039266590844</v>
      </c>
      <c r="DU56" s="9">
        <f t="shared" si="112"/>
        <v>36.033350009003662</v>
      </c>
      <c r="DV56" s="8">
        <f t="shared" si="112"/>
        <v>36.13511790046357</v>
      </c>
      <c r="DW56" s="46">
        <f t="shared" si="112"/>
        <v>36.061489335117599</v>
      </c>
      <c r="DX56" s="8">
        <f t="shared" si="112"/>
        <v>35.845103498305676</v>
      </c>
      <c r="DY56" s="46">
        <f t="shared" si="112"/>
        <v>35.822431876572367</v>
      </c>
      <c r="DZ56" s="8">
        <f t="shared" si="112"/>
        <v>35.81207571510889</v>
      </c>
      <c r="EA56" s="46">
        <f>EA12/EA40*100</f>
        <v>35.900151663308158</v>
      </c>
      <c r="EB56" s="102">
        <f>EB12/EB40*100</f>
        <v>35.936680043361754</v>
      </c>
      <c r="EC56" s="102">
        <f>EC12/EC40*100</f>
        <v>36.317747479356321</v>
      </c>
      <c r="ED56" s="9">
        <f>ED12/ED40*100</f>
        <v>36.252080210231235</v>
      </c>
      <c r="EE56" s="46">
        <f>EE12/EE40*100</f>
        <v>36.085080639631322</v>
      </c>
      <c r="EF56" s="102">
        <f t="shared" ref="EF56:EV56" si="113">EF12/EF40*100</f>
        <v>35.881856619832575</v>
      </c>
      <c r="EG56" s="9">
        <f t="shared" si="113"/>
        <v>35.756924977799834</v>
      </c>
      <c r="EH56" s="7">
        <f t="shared" si="113"/>
        <v>35.770769369279684</v>
      </c>
      <c r="EI56" s="8">
        <f t="shared" si="113"/>
        <v>36.282722448355251</v>
      </c>
      <c r="EJ56" s="46">
        <f t="shared" si="113"/>
        <v>36.156147518964779</v>
      </c>
      <c r="EK56" s="7">
        <f t="shared" si="113"/>
        <v>36.056747567871469</v>
      </c>
      <c r="EL56" s="46">
        <f t="shared" si="113"/>
        <v>36.050971780953297</v>
      </c>
      <c r="EM56" s="46">
        <f t="shared" si="113"/>
        <v>35.798905799839659</v>
      </c>
      <c r="EN56" s="46">
        <f t="shared" si="113"/>
        <v>36.013749593718842</v>
      </c>
      <c r="EO56" s="46">
        <f t="shared" si="113"/>
        <v>36.147425883059178</v>
      </c>
      <c r="EP56" s="2">
        <f t="shared" si="113"/>
        <v>35.902229775785585</v>
      </c>
      <c r="EQ56" s="2">
        <f t="shared" si="113"/>
        <v>36.035940257964647</v>
      </c>
      <c r="ER56" s="46">
        <f t="shared" si="113"/>
        <v>36.15206847241749</v>
      </c>
      <c r="ES56" s="46">
        <f t="shared" si="113"/>
        <v>35.455799818675409</v>
      </c>
      <c r="ET56" s="46">
        <f t="shared" si="113"/>
        <v>35.145428245088958</v>
      </c>
      <c r="EU56" s="46">
        <f t="shared" si="113"/>
        <v>31.154123080055246</v>
      </c>
      <c r="EV56" s="46">
        <f t="shared" si="113"/>
        <v>31.005715329208389</v>
      </c>
      <c r="EW56" s="46">
        <f t="shared" ref="EW56:FG56" si="114">EW12/EW40*100</f>
        <v>30.946846448802013</v>
      </c>
      <c r="EX56" s="46">
        <f t="shared" si="114"/>
        <v>30.9298987283724</v>
      </c>
      <c r="EY56" s="46">
        <f t="shared" si="114"/>
        <v>30.938184931901535</v>
      </c>
      <c r="EZ56" s="46">
        <f t="shared" si="114"/>
        <v>30.995168354281866</v>
      </c>
      <c r="FA56" s="46">
        <f t="shared" si="114"/>
        <v>30.961827627863343</v>
      </c>
      <c r="FB56" s="46">
        <f t="shared" ref="FB56:FF56" si="115">FB12/FB40*100</f>
        <v>30.989731501639422</v>
      </c>
      <c r="FC56" s="46">
        <f t="shared" si="115"/>
        <v>30.909186669395055</v>
      </c>
      <c r="FD56" s="46">
        <f t="shared" si="115"/>
        <v>30.983008547062735</v>
      </c>
      <c r="FE56" s="46">
        <f t="shared" si="115"/>
        <v>31.034590861373225</v>
      </c>
      <c r="FF56" s="46">
        <f t="shared" si="115"/>
        <v>31.215090302786567</v>
      </c>
      <c r="FG56" s="46">
        <f t="shared" si="114"/>
        <v>31.259361698143607</v>
      </c>
    </row>
    <row r="57" spans="1:163" ht="18" hidden="1" x14ac:dyDescent="0.25">
      <c r="A57" s="52" t="s">
        <v>17</v>
      </c>
      <c r="B57" s="8">
        <f t="shared" ref="B57:S57" si="116">B33/B40*100</f>
        <v>1.8202869546745639</v>
      </c>
      <c r="C57" s="8">
        <f t="shared" si="116"/>
        <v>1.7907392149473813</v>
      </c>
      <c r="D57" s="8">
        <f t="shared" si="116"/>
        <v>1.7376295850942118</v>
      </c>
      <c r="E57" s="8">
        <f t="shared" si="116"/>
        <v>1.717963934535762</v>
      </c>
      <c r="F57" s="9">
        <f t="shared" si="116"/>
        <v>1.6664642016063516</v>
      </c>
      <c r="G57" s="9">
        <f t="shared" si="116"/>
        <v>1.6903785185729734</v>
      </c>
      <c r="H57" s="8">
        <f t="shared" si="116"/>
        <v>1.6948598005074877</v>
      </c>
      <c r="I57" s="8">
        <f t="shared" si="116"/>
        <v>2.8475646250748143</v>
      </c>
      <c r="J57" s="44">
        <f t="shared" si="116"/>
        <v>0</v>
      </c>
      <c r="K57" s="43">
        <f t="shared" si="116"/>
        <v>0</v>
      </c>
      <c r="L57" s="44">
        <f t="shared" si="116"/>
        <v>0</v>
      </c>
      <c r="M57" s="41">
        <f t="shared" si="116"/>
        <v>0</v>
      </c>
      <c r="N57" s="43">
        <f t="shared" si="116"/>
        <v>0</v>
      </c>
      <c r="O57" s="43">
        <f t="shared" si="116"/>
        <v>0</v>
      </c>
      <c r="P57" s="43">
        <f t="shared" si="116"/>
        <v>0</v>
      </c>
      <c r="Q57" s="43">
        <f t="shared" si="116"/>
        <v>0</v>
      </c>
      <c r="R57" s="43">
        <f t="shared" si="116"/>
        <v>0</v>
      </c>
      <c r="S57" s="43">
        <f t="shared" si="116"/>
        <v>0</v>
      </c>
      <c r="T57" s="43">
        <f>T33/T40*100</f>
        <v>0</v>
      </c>
      <c r="U57" s="42">
        <f>U33/U40*100</f>
        <v>0</v>
      </c>
      <c r="V57" s="44">
        <f t="shared" ref="V57:CF57" si="117">V33/V40*100</f>
        <v>0</v>
      </c>
      <c r="W57" s="43">
        <f t="shared" si="117"/>
        <v>0</v>
      </c>
      <c r="X57" s="43">
        <f t="shared" si="117"/>
        <v>0</v>
      </c>
      <c r="Y57" s="43">
        <f t="shared" si="117"/>
        <v>0</v>
      </c>
      <c r="Z57" s="43">
        <f t="shared" si="117"/>
        <v>0</v>
      </c>
      <c r="AA57" s="43">
        <f t="shared" si="117"/>
        <v>0</v>
      </c>
      <c r="AB57" s="43">
        <f t="shared" si="117"/>
        <v>0</v>
      </c>
      <c r="AC57" s="43">
        <f t="shared" si="117"/>
        <v>0</v>
      </c>
      <c r="AD57" s="43">
        <f t="shared" si="117"/>
        <v>0</v>
      </c>
      <c r="AE57" s="43">
        <f t="shared" si="117"/>
        <v>0</v>
      </c>
      <c r="AF57" s="43">
        <f t="shared" si="117"/>
        <v>0</v>
      </c>
      <c r="AG57" s="43">
        <f t="shared" si="117"/>
        <v>0</v>
      </c>
      <c r="AH57" s="43">
        <f t="shared" si="117"/>
        <v>0</v>
      </c>
      <c r="AI57" s="43">
        <f t="shared" si="117"/>
        <v>0</v>
      </c>
      <c r="AJ57" s="43">
        <f t="shared" si="117"/>
        <v>0</v>
      </c>
      <c r="AK57" s="43">
        <f t="shared" si="117"/>
        <v>0</v>
      </c>
      <c r="AL57" s="43">
        <f t="shared" si="117"/>
        <v>0</v>
      </c>
      <c r="AM57" s="43">
        <f t="shared" si="117"/>
        <v>0</v>
      </c>
      <c r="AN57" s="43">
        <f t="shared" si="117"/>
        <v>0</v>
      </c>
      <c r="AO57" s="43">
        <f t="shared" si="117"/>
        <v>0</v>
      </c>
      <c r="AP57" s="43">
        <f t="shared" si="117"/>
        <v>0</v>
      </c>
      <c r="AQ57" s="43">
        <f t="shared" si="117"/>
        <v>0</v>
      </c>
      <c r="AR57" s="43">
        <f t="shared" si="117"/>
        <v>0</v>
      </c>
      <c r="AS57" s="43">
        <f t="shared" si="117"/>
        <v>0</v>
      </c>
      <c r="AT57" s="43">
        <f t="shared" si="117"/>
        <v>0</v>
      </c>
      <c r="AU57" s="43">
        <f t="shared" si="117"/>
        <v>0</v>
      </c>
      <c r="AV57" s="43">
        <f t="shared" si="117"/>
        <v>0</v>
      </c>
      <c r="AW57" s="43">
        <f t="shared" si="117"/>
        <v>0</v>
      </c>
      <c r="AX57" s="43">
        <f t="shared" si="117"/>
        <v>0</v>
      </c>
      <c r="AY57" s="43">
        <f t="shared" si="117"/>
        <v>0</v>
      </c>
      <c r="AZ57" s="43">
        <f t="shared" si="117"/>
        <v>0</v>
      </c>
      <c r="BA57" s="43">
        <f t="shared" si="117"/>
        <v>0</v>
      </c>
      <c r="BB57" s="43">
        <f t="shared" si="117"/>
        <v>0</v>
      </c>
      <c r="BC57" s="43">
        <f t="shared" si="117"/>
        <v>0</v>
      </c>
      <c r="BD57" s="43">
        <f t="shared" si="117"/>
        <v>0</v>
      </c>
      <c r="BE57" s="43">
        <f t="shared" si="117"/>
        <v>0</v>
      </c>
      <c r="BF57" s="43">
        <f t="shared" si="117"/>
        <v>0</v>
      </c>
      <c r="BG57" s="43">
        <f t="shared" si="117"/>
        <v>0</v>
      </c>
      <c r="BH57" s="43">
        <f t="shared" si="117"/>
        <v>0</v>
      </c>
      <c r="BI57" s="43">
        <f t="shared" si="117"/>
        <v>0</v>
      </c>
      <c r="BJ57" s="43">
        <f t="shared" si="117"/>
        <v>0</v>
      </c>
      <c r="BK57" s="43">
        <f t="shared" si="117"/>
        <v>0</v>
      </c>
      <c r="BL57" s="43">
        <f t="shared" si="117"/>
        <v>0</v>
      </c>
      <c r="BM57" s="43">
        <f t="shared" si="117"/>
        <v>0</v>
      </c>
      <c r="BN57" s="43">
        <f t="shared" si="117"/>
        <v>0</v>
      </c>
      <c r="BO57" s="43">
        <f t="shared" si="117"/>
        <v>0</v>
      </c>
      <c r="BP57" s="43">
        <f t="shared" si="117"/>
        <v>0</v>
      </c>
      <c r="BQ57" s="43">
        <f t="shared" si="117"/>
        <v>0</v>
      </c>
      <c r="BR57" s="43">
        <f t="shared" si="117"/>
        <v>0</v>
      </c>
      <c r="BS57" s="43">
        <f t="shared" si="117"/>
        <v>0</v>
      </c>
      <c r="BT57" s="43">
        <f t="shared" si="117"/>
        <v>0</v>
      </c>
      <c r="BU57" s="43">
        <f t="shared" si="117"/>
        <v>0</v>
      </c>
      <c r="BV57" s="43">
        <f t="shared" si="117"/>
        <v>0</v>
      </c>
      <c r="BW57" s="43">
        <f t="shared" si="117"/>
        <v>0</v>
      </c>
      <c r="BX57" s="43">
        <f t="shared" si="117"/>
        <v>0</v>
      </c>
      <c r="BY57" s="43">
        <f t="shared" si="117"/>
        <v>0</v>
      </c>
      <c r="BZ57" s="43">
        <f t="shared" si="117"/>
        <v>0</v>
      </c>
      <c r="CA57" s="43">
        <f t="shared" si="117"/>
        <v>0</v>
      </c>
      <c r="CB57" s="43">
        <f t="shared" si="117"/>
        <v>0</v>
      </c>
      <c r="CC57" s="43">
        <f t="shared" si="117"/>
        <v>0</v>
      </c>
      <c r="CD57" s="43">
        <f t="shared" si="117"/>
        <v>0</v>
      </c>
      <c r="CE57" s="43">
        <f t="shared" si="117"/>
        <v>0</v>
      </c>
      <c r="CF57" s="43">
        <f t="shared" si="117"/>
        <v>0</v>
      </c>
      <c r="CG57" s="43">
        <f t="shared" ref="CG57:DZ57" si="118">CG33/CG40*100</f>
        <v>0</v>
      </c>
      <c r="CH57" s="43">
        <f t="shared" si="118"/>
        <v>0</v>
      </c>
      <c r="CI57" s="43">
        <f t="shared" si="118"/>
        <v>0</v>
      </c>
      <c r="CJ57" s="43">
        <f t="shared" si="118"/>
        <v>0</v>
      </c>
      <c r="CK57" s="43">
        <f t="shared" si="118"/>
        <v>0</v>
      </c>
      <c r="CL57" s="43">
        <f t="shared" si="118"/>
        <v>0</v>
      </c>
      <c r="CM57" s="43">
        <f t="shared" si="118"/>
        <v>0</v>
      </c>
      <c r="CN57" s="43">
        <f t="shared" si="118"/>
        <v>0</v>
      </c>
      <c r="CO57" s="43">
        <f t="shared" si="118"/>
        <v>0</v>
      </c>
      <c r="CP57" s="43">
        <f t="shared" si="118"/>
        <v>0</v>
      </c>
      <c r="CQ57" s="43">
        <f t="shared" si="118"/>
        <v>0</v>
      </c>
      <c r="CR57" s="43">
        <f t="shared" si="118"/>
        <v>0</v>
      </c>
      <c r="CS57" s="43">
        <f t="shared" si="118"/>
        <v>0</v>
      </c>
      <c r="CT57" s="43">
        <f t="shared" si="118"/>
        <v>0</v>
      </c>
      <c r="CU57" s="43">
        <f t="shared" si="118"/>
        <v>0</v>
      </c>
      <c r="CV57" s="43">
        <f t="shared" si="118"/>
        <v>0</v>
      </c>
      <c r="CW57" s="43">
        <f t="shared" si="118"/>
        <v>0</v>
      </c>
      <c r="CX57" s="43">
        <f t="shared" si="118"/>
        <v>0</v>
      </c>
      <c r="CY57" s="43">
        <f t="shared" si="118"/>
        <v>0</v>
      </c>
      <c r="CZ57" s="43">
        <f t="shared" si="118"/>
        <v>0</v>
      </c>
      <c r="DA57" s="43">
        <f t="shared" si="118"/>
        <v>0</v>
      </c>
      <c r="DB57" s="43">
        <f t="shared" si="118"/>
        <v>0</v>
      </c>
      <c r="DC57" s="43">
        <f t="shared" si="118"/>
        <v>0</v>
      </c>
      <c r="DD57" s="43">
        <f t="shared" si="118"/>
        <v>0</v>
      </c>
      <c r="DE57" s="43">
        <f t="shared" si="118"/>
        <v>0</v>
      </c>
      <c r="DF57" s="43">
        <f t="shared" si="118"/>
        <v>0</v>
      </c>
      <c r="DG57" s="43">
        <f t="shared" si="118"/>
        <v>0</v>
      </c>
      <c r="DH57" s="43">
        <f t="shared" si="118"/>
        <v>0</v>
      </c>
      <c r="DI57" s="43">
        <f t="shared" si="118"/>
        <v>0</v>
      </c>
      <c r="DJ57" s="43">
        <f t="shared" si="118"/>
        <v>0</v>
      </c>
      <c r="DK57" s="43">
        <f t="shared" si="118"/>
        <v>0</v>
      </c>
      <c r="DL57" s="43">
        <f t="shared" si="118"/>
        <v>0</v>
      </c>
      <c r="DM57" s="43">
        <f t="shared" si="118"/>
        <v>0</v>
      </c>
      <c r="DN57" s="43">
        <f t="shared" si="118"/>
        <v>0</v>
      </c>
      <c r="DO57" s="42">
        <f t="shared" si="118"/>
        <v>0</v>
      </c>
      <c r="DP57" s="44">
        <f t="shared" si="118"/>
        <v>0</v>
      </c>
      <c r="DQ57" s="43">
        <f t="shared" si="118"/>
        <v>0</v>
      </c>
      <c r="DR57" s="43">
        <f t="shared" si="118"/>
        <v>0</v>
      </c>
      <c r="DS57" s="43">
        <f t="shared" si="118"/>
        <v>0</v>
      </c>
      <c r="DT57" s="44">
        <f t="shared" si="118"/>
        <v>0</v>
      </c>
      <c r="DU57" s="42">
        <f t="shared" si="118"/>
        <v>0</v>
      </c>
      <c r="DV57" s="43">
        <f t="shared" si="118"/>
        <v>0</v>
      </c>
      <c r="DW57" s="44">
        <f t="shared" si="118"/>
        <v>0</v>
      </c>
      <c r="DX57" s="43">
        <f t="shared" si="118"/>
        <v>0</v>
      </c>
      <c r="DY57" s="41">
        <f t="shared" si="118"/>
        <v>0</v>
      </c>
      <c r="DZ57" s="44">
        <f t="shared" si="118"/>
        <v>0</v>
      </c>
      <c r="EA57" s="53">
        <f>EA33/EA40*100</f>
        <v>0</v>
      </c>
      <c r="EB57" s="105">
        <f t="shared" ref="EB57:EV57" si="119">EB33/EB40*100</f>
        <v>0</v>
      </c>
      <c r="EC57" s="105">
        <f t="shared" si="119"/>
        <v>0</v>
      </c>
      <c r="ED57" s="42">
        <f t="shared" si="119"/>
        <v>0</v>
      </c>
      <c r="EE57" s="53">
        <f t="shared" si="119"/>
        <v>0</v>
      </c>
      <c r="EF57" s="105">
        <f t="shared" si="119"/>
        <v>0</v>
      </c>
      <c r="EG57" s="42">
        <f t="shared" si="119"/>
        <v>0</v>
      </c>
      <c r="EH57" s="44">
        <f t="shared" si="119"/>
        <v>0</v>
      </c>
      <c r="EI57" s="43">
        <f t="shared" si="119"/>
        <v>0</v>
      </c>
      <c r="EJ57" s="53">
        <f t="shared" si="119"/>
        <v>0</v>
      </c>
      <c r="EK57" s="44">
        <f t="shared" si="119"/>
        <v>0</v>
      </c>
      <c r="EL57" s="53">
        <f t="shared" si="119"/>
        <v>0</v>
      </c>
      <c r="EM57" s="53">
        <f t="shared" si="119"/>
        <v>0</v>
      </c>
      <c r="EN57" s="53">
        <f t="shared" si="119"/>
        <v>0</v>
      </c>
      <c r="EO57" s="53">
        <f t="shared" si="119"/>
        <v>0</v>
      </c>
      <c r="EP57" s="41">
        <f t="shared" si="119"/>
        <v>0</v>
      </c>
      <c r="EQ57" s="41">
        <f t="shared" si="119"/>
        <v>0</v>
      </c>
      <c r="ER57" s="53">
        <f t="shared" si="119"/>
        <v>0</v>
      </c>
      <c r="ES57" s="53">
        <f t="shared" si="119"/>
        <v>0</v>
      </c>
      <c r="ET57" s="41">
        <f t="shared" si="119"/>
        <v>0</v>
      </c>
      <c r="EU57" s="53">
        <f t="shared" si="119"/>
        <v>0</v>
      </c>
      <c r="EV57" s="53">
        <f t="shared" si="119"/>
        <v>0</v>
      </c>
      <c r="EW57" s="53">
        <f t="shared" ref="EW57:FG57" si="120">EW33/EW40*100</f>
        <v>0</v>
      </c>
      <c r="EX57" s="53">
        <f t="shared" si="120"/>
        <v>0</v>
      </c>
      <c r="EY57" s="53">
        <f t="shared" si="120"/>
        <v>0</v>
      </c>
      <c r="EZ57" s="53">
        <f t="shared" si="120"/>
        <v>0</v>
      </c>
      <c r="FA57" s="53">
        <f t="shared" si="120"/>
        <v>0</v>
      </c>
      <c r="FB57" s="53">
        <f t="shared" ref="FB57:FF57" si="121">FB33/FB40*100</f>
        <v>0</v>
      </c>
      <c r="FC57" s="53">
        <f t="shared" si="121"/>
        <v>0</v>
      </c>
      <c r="FD57" s="53">
        <f t="shared" si="121"/>
        <v>0</v>
      </c>
      <c r="FE57" s="53">
        <f t="shared" si="121"/>
        <v>0</v>
      </c>
      <c r="FF57" s="53">
        <f t="shared" si="121"/>
        <v>0</v>
      </c>
      <c r="FG57" s="53">
        <f t="shared" si="120"/>
        <v>0</v>
      </c>
    </row>
    <row r="58" spans="1:163" ht="15.75" hidden="1" x14ac:dyDescent="0.25">
      <c r="A58" s="52" t="s">
        <v>136</v>
      </c>
      <c r="B58" s="24">
        <f t="shared" ref="B58:Q58" si="122">(+B15+B34)/B40*100</f>
        <v>8.933483648661749</v>
      </c>
      <c r="C58" s="24">
        <f t="shared" si="122"/>
        <v>9.0290035575823762</v>
      </c>
      <c r="D58" s="24">
        <f t="shared" si="122"/>
        <v>9.229968304186416</v>
      </c>
      <c r="E58" s="24">
        <f t="shared" si="122"/>
        <v>10.015663129057307</v>
      </c>
      <c r="F58" s="24">
        <f t="shared" si="122"/>
        <v>10.355726290377321</v>
      </c>
      <c r="G58" s="25">
        <f t="shared" si="122"/>
        <v>10.689750121228858</v>
      </c>
      <c r="H58" s="24">
        <f t="shared" si="122"/>
        <v>10.629700299484949</v>
      </c>
      <c r="I58" s="24">
        <f t="shared" si="122"/>
        <v>10.6884137999829</v>
      </c>
      <c r="J58" s="8">
        <f t="shared" si="122"/>
        <v>10.285574206871239</v>
      </c>
      <c r="K58" s="8">
        <f t="shared" si="122"/>
        <v>8.2034429343374935</v>
      </c>
      <c r="L58" s="8">
        <f t="shared" si="122"/>
        <v>7.231575051753528</v>
      </c>
      <c r="M58" s="2">
        <f t="shared" si="122"/>
        <v>7.1474209619260822</v>
      </c>
      <c r="N58" s="8">
        <f t="shared" si="122"/>
        <v>6.313410558444783</v>
      </c>
      <c r="O58" s="8">
        <f t="shared" si="122"/>
        <v>5.9021514679965588</v>
      </c>
      <c r="P58" s="8">
        <f t="shared" si="122"/>
        <v>5.6535896329743816</v>
      </c>
      <c r="Q58" s="8">
        <f t="shared" si="122"/>
        <v>5.7438669973391354</v>
      </c>
      <c r="R58" s="8">
        <v>5.419897746789073</v>
      </c>
      <c r="S58" s="8">
        <f t="shared" ref="S58:CF58" si="123">(+S15+S34)/S40*100</f>
        <v>4.7664338992176098</v>
      </c>
      <c r="T58" s="8">
        <f>(+T15+T34)/T40*100</f>
        <v>4.6041490308949502</v>
      </c>
      <c r="U58" s="9">
        <f>(+U15+U34)/U40*100</f>
        <v>3.6461053293795085</v>
      </c>
      <c r="V58" s="7">
        <f t="shared" si="123"/>
        <v>9.3268365043632784</v>
      </c>
      <c r="W58" s="8">
        <f t="shared" si="123"/>
        <v>9.3580352333641788</v>
      </c>
      <c r="X58" s="8">
        <f t="shared" si="123"/>
        <v>9.3030314835120773</v>
      </c>
      <c r="Y58" s="8">
        <f t="shared" si="123"/>
        <v>9.2374275961487431</v>
      </c>
      <c r="Z58" s="8">
        <f t="shared" si="123"/>
        <v>9.2109290727290958</v>
      </c>
      <c r="AA58" s="8">
        <f t="shared" si="123"/>
        <v>9.18940403445953</v>
      </c>
      <c r="AB58" s="8">
        <f t="shared" si="123"/>
        <v>9.0382860751060523</v>
      </c>
      <c r="AC58" s="8">
        <f t="shared" si="123"/>
        <v>9.0328002884196632</v>
      </c>
      <c r="AD58" s="8">
        <f t="shared" si="123"/>
        <v>8.939529553544185</v>
      </c>
      <c r="AE58" s="8">
        <f t="shared" si="123"/>
        <v>8.8815822132236413</v>
      </c>
      <c r="AF58" s="8">
        <f t="shared" si="123"/>
        <v>8.9523477204769097</v>
      </c>
      <c r="AG58" s="8">
        <f t="shared" si="123"/>
        <v>8.9267861798797234</v>
      </c>
      <c r="AH58" s="8">
        <f t="shared" si="123"/>
        <v>8.7064034924542497</v>
      </c>
      <c r="AI58" s="8">
        <f t="shared" si="123"/>
        <v>8.6985667518428684</v>
      </c>
      <c r="AJ58" s="8">
        <f t="shared" si="123"/>
        <v>8.7269630823286448</v>
      </c>
      <c r="AK58" s="8">
        <f t="shared" si="123"/>
        <v>8.0293358376590032</v>
      </c>
      <c r="AL58" s="8">
        <f t="shared" si="123"/>
        <v>8.6189287235126457</v>
      </c>
      <c r="AM58" s="8">
        <f t="shared" si="123"/>
        <v>7.9287353228792403</v>
      </c>
      <c r="AN58" s="8">
        <f t="shared" si="123"/>
        <v>8.3288807288505229</v>
      </c>
      <c r="AO58" s="8">
        <f t="shared" si="123"/>
        <v>8.3131094369158269</v>
      </c>
      <c r="AP58" s="8">
        <f t="shared" si="123"/>
        <v>7.7517447844218035</v>
      </c>
      <c r="AQ58" s="8">
        <f t="shared" si="123"/>
        <v>7.7295222652745412</v>
      </c>
      <c r="AR58" s="8">
        <f t="shared" si="123"/>
        <v>7.2362910071774627</v>
      </c>
      <c r="AS58" s="8">
        <f t="shared" si="123"/>
        <v>7.231575051753528</v>
      </c>
      <c r="AT58" s="8">
        <f t="shared" si="123"/>
        <v>7.235543280249904</v>
      </c>
      <c r="AU58" s="8">
        <f t="shared" si="123"/>
        <v>7.2237654103680464</v>
      </c>
      <c r="AV58" s="8">
        <f t="shared" si="123"/>
        <v>7.1760207493301573</v>
      </c>
      <c r="AW58" s="8">
        <f t="shared" si="123"/>
        <v>7.1607925227762284</v>
      </c>
      <c r="AX58" s="8">
        <f t="shared" si="123"/>
        <v>7.1541491864537328</v>
      </c>
      <c r="AY58" s="8">
        <f t="shared" si="123"/>
        <v>7.1587106168889081</v>
      </c>
      <c r="AZ58" s="8">
        <f t="shared" si="123"/>
        <v>7.1381320270138282</v>
      </c>
      <c r="BA58" s="8">
        <f t="shared" si="123"/>
        <v>7.1506707203728688</v>
      </c>
      <c r="BB58" s="8">
        <f t="shared" si="123"/>
        <v>7.1112023661246475</v>
      </c>
      <c r="BC58" s="8">
        <f t="shared" si="123"/>
        <v>7.1415859405570465</v>
      </c>
      <c r="BD58" s="8">
        <f t="shared" si="123"/>
        <v>7.1533007269672408</v>
      </c>
      <c r="BE58" s="8">
        <f t="shared" si="123"/>
        <v>7.1474209619260822</v>
      </c>
      <c r="BF58" s="8">
        <f t="shared" si="123"/>
        <v>7.0129275388890964</v>
      </c>
      <c r="BG58" s="8">
        <f t="shared" si="123"/>
        <v>6.8212440699723151</v>
      </c>
      <c r="BH58" s="8">
        <f t="shared" si="123"/>
        <v>6.7547387382801611</v>
      </c>
      <c r="BI58" s="8">
        <f t="shared" si="123"/>
        <v>6.6811236301071473</v>
      </c>
      <c r="BJ58" s="8">
        <f t="shared" si="123"/>
        <v>6.7166746525148255</v>
      </c>
      <c r="BK58" s="8">
        <f t="shared" si="123"/>
        <v>6.6868484483351693</v>
      </c>
      <c r="BL58" s="8">
        <f t="shared" si="123"/>
        <v>6.6846818832799899</v>
      </c>
      <c r="BM58" s="8">
        <f t="shared" si="123"/>
        <v>6.5295337392788744</v>
      </c>
      <c r="BN58" s="8">
        <f t="shared" si="123"/>
        <v>6.4978949058476374</v>
      </c>
      <c r="BO58" s="8">
        <f t="shared" si="123"/>
        <v>6.4248937913955553</v>
      </c>
      <c r="BP58" s="8">
        <f t="shared" si="123"/>
        <v>6.3584873233579486</v>
      </c>
      <c r="BQ58" s="8">
        <f t="shared" si="123"/>
        <v>6.313410558444783</v>
      </c>
      <c r="BR58" s="8">
        <f t="shared" si="123"/>
        <v>6.2853318649247623</v>
      </c>
      <c r="BS58" s="8">
        <f t="shared" si="123"/>
        <v>6.2136391152030086</v>
      </c>
      <c r="BT58" s="8">
        <f t="shared" si="123"/>
        <v>6.1977294690240452</v>
      </c>
      <c r="BU58" s="8">
        <f t="shared" si="123"/>
        <v>6.1638841283978465</v>
      </c>
      <c r="BV58" s="8">
        <f t="shared" si="123"/>
        <v>6.1504207857315425</v>
      </c>
      <c r="BW58" s="8">
        <f t="shared" si="123"/>
        <v>6.0787762291482457</v>
      </c>
      <c r="BX58" s="8">
        <f t="shared" si="123"/>
        <v>6.1098602156556101</v>
      </c>
      <c r="BY58" s="8">
        <f t="shared" si="123"/>
        <v>6.1038262653592303</v>
      </c>
      <c r="BZ58" s="8">
        <f t="shared" si="123"/>
        <v>6.1329806963371141</v>
      </c>
      <c r="CA58" s="8">
        <f t="shared" si="123"/>
        <v>6.1389654788006682</v>
      </c>
      <c r="CB58" s="8">
        <f t="shared" si="123"/>
        <v>6.1127317207161758</v>
      </c>
      <c r="CC58" s="8">
        <f t="shared" si="123"/>
        <v>5.9021514679965588</v>
      </c>
      <c r="CD58" s="8">
        <f t="shared" si="123"/>
        <v>5.9271513279248733</v>
      </c>
      <c r="CE58" s="8">
        <f t="shared" si="123"/>
        <v>5.9149625499683296</v>
      </c>
      <c r="CF58" s="8">
        <f t="shared" si="123"/>
        <v>5.7703619722887876</v>
      </c>
      <c r="CG58" s="8">
        <f t="shared" ref="CG58:DZ58" si="124">(+CG15+CG34)/CG40*100</f>
        <v>5.8101178833047795</v>
      </c>
      <c r="CH58" s="8">
        <f t="shared" si="124"/>
        <v>5.8181777462154782</v>
      </c>
      <c r="CI58" s="8">
        <f t="shared" si="124"/>
        <v>5.7985131983636835</v>
      </c>
      <c r="CJ58" s="8">
        <f t="shared" si="124"/>
        <v>5.7748873729000536</v>
      </c>
      <c r="CK58" s="8">
        <f t="shared" si="124"/>
        <v>5.7876669926833326</v>
      </c>
      <c r="CL58" s="8">
        <f t="shared" si="124"/>
        <v>5.7223558171410929</v>
      </c>
      <c r="CM58" s="8">
        <f t="shared" si="124"/>
        <v>5.7272880033724975</v>
      </c>
      <c r="CN58" s="8">
        <f t="shared" si="124"/>
        <v>5.6938562473858356</v>
      </c>
      <c r="CO58" s="8">
        <f t="shared" si="124"/>
        <v>5.6535896329743816</v>
      </c>
      <c r="CP58" s="8">
        <f t="shared" si="124"/>
        <v>5.644385898834658</v>
      </c>
      <c r="CQ58" s="8">
        <f t="shared" si="124"/>
        <v>5.6525299932585451</v>
      </c>
      <c r="CR58" s="8">
        <f t="shared" si="124"/>
        <v>5.6802511746470712</v>
      </c>
      <c r="CS58" s="8">
        <f t="shared" si="124"/>
        <v>5.5051575089938103</v>
      </c>
      <c r="CT58" s="8">
        <f t="shared" si="124"/>
        <v>5.666510669752352</v>
      </c>
      <c r="CU58" s="8">
        <f t="shared" si="124"/>
        <v>5.672819190022123</v>
      </c>
      <c r="CV58" s="8">
        <f t="shared" si="124"/>
        <v>5.699639025083953</v>
      </c>
      <c r="CW58" s="8">
        <f t="shared" si="124"/>
        <v>5.7058434553833584</v>
      </c>
      <c r="CX58" s="8">
        <f t="shared" si="124"/>
        <v>5.7342490074585344</v>
      </c>
      <c r="CY58" s="8">
        <f t="shared" si="124"/>
        <v>5.7226797591951453</v>
      </c>
      <c r="CZ58" s="8">
        <f t="shared" si="124"/>
        <v>5.7233248362144229</v>
      </c>
      <c r="DA58" s="8">
        <f t="shared" si="124"/>
        <v>5.7438669973391354</v>
      </c>
      <c r="DB58" s="8">
        <f t="shared" si="124"/>
        <v>5.7708604009328965</v>
      </c>
      <c r="DC58" s="8">
        <f t="shared" si="124"/>
        <v>5.8281538856281703</v>
      </c>
      <c r="DD58" s="8">
        <f t="shared" si="124"/>
        <v>5.7650174777824539</v>
      </c>
      <c r="DE58" s="8">
        <f t="shared" si="124"/>
        <v>5.7053242513534386</v>
      </c>
      <c r="DF58" s="8">
        <f t="shared" si="124"/>
        <v>5.6237954291902126</v>
      </c>
      <c r="DG58" s="8">
        <f t="shared" si="124"/>
        <v>5.580366386955089</v>
      </c>
      <c r="DH58" s="8">
        <f t="shared" si="124"/>
        <v>5.5361490281099623</v>
      </c>
      <c r="DI58" s="8">
        <f t="shared" si="124"/>
        <v>5.5206746024966886</v>
      </c>
      <c r="DJ58" s="8">
        <f t="shared" si="124"/>
        <v>5.5012563790170814</v>
      </c>
      <c r="DK58" s="8">
        <f t="shared" si="124"/>
        <v>5.4802754562557032</v>
      </c>
      <c r="DL58" s="8">
        <f t="shared" si="124"/>
        <v>5.4371735768275888</v>
      </c>
      <c r="DM58" s="8">
        <f t="shared" si="124"/>
        <v>5.419897746789073</v>
      </c>
      <c r="DN58" s="8">
        <f t="shared" si="124"/>
        <v>5.3190860780987581</v>
      </c>
      <c r="DO58" s="9">
        <f t="shared" si="124"/>
        <v>5.3003364065218488</v>
      </c>
      <c r="DP58" s="46">
        <f t="shared" si="124"/>
        <v>5.2958669303278052</v>
      </c>
      <c r="DQ58" s="102">
        <f t="shared" si="124"/>
        <v>5.143418208756521</v>
      </c>
      <c r="DR58" s="102">
        <f t="shared" si="124"/>
        <v>4.910268649643335</v>
      </c>
      <c r="DS58" s="8">
        <f t="shared" si="124"/>
        <v>4.892684882571948</v>
      </c>
      <c r="DT58" s="46">
        <f t="shared" si="124"/>
        <v>4.8290711240981556</v>
      </c>
      <c r="DU58" s="9">
        <f t="shared" si="124"/>
        <v>4.7953263745341044</v>
      </c>
      <c r="DV58" s="8">
        <f t="shared" si="124"/>
        <v>4.7909016559001607</v>
      </c>
      <c r="DW58" s="2">
        <f t="shared" si="124"/>
        <v>4.764921494272814</v>
      </c>
      <c r="DX58" s="7">
        <f t="shared" si="124"/>
        <v>4.7771738752068797</v>
      </c>
      <c r="DY58" s="2">
        <f t="shared" si="124"/>
        <v>4.7664338992176098</v>
      </c>
      <c r="DZ58" s="7">
        <f t="shared" si="124"/>
        <v>4.7365777727165339</v>
      </c>
      <c r="EA58" s="46">
        <f>(+EA15+EA34)/EA40*100</f>
        <v>4.7071129559437432</v>
      </c>
      <c r="EB58" s="102">
        <f t="shared" ref="EB58:EV58" si="125">(+EB15+EB34)/EB40*100</f>
        <v>4.6817758004832983</v>
      </c>
      <c r="EC58" s="102">
        <f t="shared" si="125"/>
        <v>4.6643692359134983</v>
      </c>
      <c r="ED58" s="9">
        <f t="shared" si="125"/>
        <v>4.6556921903253325</v>
      </c>
      <c r="EE58" s="46">
        <f t="shared" si="125"/>
        <v>4.6729058621219473</v>
      </c>
      <c r="EF58" s="102">
        <f t="shared" si="125"/>
        <v>4.6656906795937427</v>
      </c>
      <c r="EG58" s="9">
        <f t="shared" si="125"/>
        <v>4.6928576704949787</v>
      </c>
      <c r="EH58" s="7">
        <f t="shared" si="125"/>
        <v>4.6566562369681961</v>
      </c>
      <c r="EI58" s="8">
        <f t="shared" si="125"/>
        <v>4.6083815776969344</v>
      </c>
      <c r="EJ58" s="2">
        <f t="shared" si="125"/>
        <v>4.5960172396271881</v>
      </c>
      <c r="EK58" s="7">
        <f t="shared" si="125"/>
        <v>4.6041490308949502</v>
      </c>
      <c r="EL58" s="46">
        <f t="shared" si="125"/>
        <v>4.6054038601602816</v>
      </c>
      <c r="EM58" s="46">
        <f t="shared" si="125"/>
        <v>4.5333599660973487</v>
      </c>
      <c r="EN58" s="46">
        <f t="shared" si="125"/>
        <v>4.5006385987315021</v>
      </c>
      <c r="EO58" s="46">
        <f t="shared" si="125"/>
        <v>4.4948900284025299</v>
      </c>
      <c r="EP58" s="2">
        <f t="shared" si="125"/>
        <v>4.497671953497723</v>
      </c>
      <c r="EQ58" s="2">
        <f t="shared" si="125"/>
        <v>4.4650016252172113</v>
      </c>
      <c r="ER58" s="46">
        <f t="shared" si="125"/>
        <v>4.4583523821774289</v>
      </c>
      <c r="ES58" s="46">
        <f t="shared" si="125"/>
        <v>4.3384694083488569</v>
      </c>
      <c r="ET58" s="2">
        <f t="shared" si="125"/>
        <v>4.2357013819517473</v>
      </c>
      <c r="EU58" s="46">
        <f t="shared" si="125"/>
        <v>3.6948225806328212</v>
      </c>
      <c r="EV58" s="46">
        <f t="shared" si="125"/>
        <v>3.6676911351050707</v>
      </c>
      <c r="EW58" s="46">
        <f t="shared" ref="EW58:FG58" si="126">(+EW15+EW34)/EW40*100</f>
        <v>3.6461053293795085</v>
      </c>
      <c r="EX58" s="46">
        <f t="shared" si="126"/>
        <v>3.6336502404278446</v>
      </c>
      <c r="EY58" s="46">
        <f t="shared" si="126"/>
        <v>3.5607338750455906</v>
      </c>
      <c r="EZ58" s="46">
        <f t="shared" si="126"/>
        <v>3.4835310474444952</v>
      </c>
      <c r="FA58" s="46">
        <f t="shared" si="126"/>
        <v>3.460089179380256</v>
      </c>
      <c r="FB58" s="2">
        <f t="shared" ref="FB58:FF58" si="127">(+FB15+FB34)/FB40*100</f>
        <v>3.4322401967116183</v>
      </c>
      <c r="FC58" s="46">
        <f t="shared" si="127"/>
        <v>3.410018594864956</v>
      </c>
      <c r="FD58" s="46">
        <f t="shared" si="127"/>
        <v>3.3874452323241941</v>
      </c>
      <c r="FE58" s="46">
        <f t="shared" si="127"/>
        <v>3.3821038376228025</v>
      </c>
      <c r="FF58" s="46">
        <f t="shared" si="127"/>
        <v>3.3066600803750892</v>
      </c>
      <c r="FG58" s="46">
        <f t="shared" si="126"/>
        <v>3.2954554861083256</v>
      </c>
    </row>
    <row r="59" spans="1:163" ht="18" hidden="1" x14ac:dyDescent="0.25">
      <c r="A59" s="52" t="s">
        <v>137</v>
      </c>
      <c r="B59" s="24"/>
      <c r="C59" s="24"/>
      <c r="D59" s="24"/>
      <c r="E59" s="24"/>
      <c r="F59" s="25"/>
      <c r="G59" s="25"/>
      <c r="H59" s="24"/>
      <c r="I59" s="24"/>
      <c r="J59" s="8"/>
      <c r="K59" s="43">
        <f t="shared" ref="K59:Q59" si="128">+K16*100/K40</f>
        <v>0</v>
      </c>
      <c r="L59" s="43">
        <f t="shared" si="128"/>
        <v>0</v>
      </c>
      <c r="M59" s="43">
        <f t="shared" si="128"/>
        <v>0</v>
      </c>
      <c r="N59" s="43">
        <f t="shared" si="128"/>
        <v>0</v>
      </c>
      <c r="O59" s="8">
        <f t="shared" si="128"/>
        <v>2.6197592961515714</v>
      </c>
      <c r="P59" s="8">
        <f t="shared" si="128"/>
        <v>2.3445310229238108</v>
      </c>
      <c r="Q59" s="8">
        <f t="shared" si="128"/>
        <v>2.3969398574915624</v>
      </c>
      <c r="R59" s="8">
        <v>2.1926392246782367</v>
      </c>
      <c r="S59" s="8">
        <f>+S16*100/S40</f>
        <v>7.595670100376239</v>
      </c>
      <c r="T59" s="8">
        <f>+T16*100/T40</f>
        <v>7.6405378530906827</v>
      </c>
      <c r="U59" s="9">
        <f>+U16*100/U40</f>
        <v>6.5634568970725411</v>
      </c>
      <c r="V59" s="7">
        <f t="shared" ref="V59:CG59" si="129">+V16*100/V40</f>
        <v>0</v>
      </c>
      <c r="W59" s="8">
        <f t="shared" si="129"/>
        <v>0</v>
      </c>
      <c r="X59" s="8">
        <f t="shared" si="129"/>
        <v>0</v>
      </c>
      <c r="Y59" s="8">
        <f t="shared" si="129"/>
        <v>0</v>
      </c>
      <c r="Z59" s="8">
        <f t="shared" si="129"/>
        <v>0</v>
      </c>
      <c r="AA59" s="8">
        <f t="shared" si="129"/>
        <v>0</v>
      </c>
      <c r="AB59" s="8">
        <f t="shared" si="129"/>
        <v>0</v>
      </c>
      <c r="AC59" s="8">
        <f t="shared" si="129"/>
        <v>0</v>
      </c>
      <c r="AD59" s="8">
        <f t="shared" si="129"/>
        <v>0</v>
      </c>
      <c r="AE59" s="8">
        <f t="shared" si="129"/>
        <v>0</v>
      </c>
      <c r="AF59" s="8">
        <f t="shared" si="129"/>
        <v>0</v>
      </c>
      <c r="AG59" s="8">
        <f t="shared" si="129"/>
        <v>0</v>
      </c>
      <c r="AH59" s="8">
        <f t="shared" si="129"/>
        <v>0</v>
      </c>
      <c r="AI59" s="8">
        <f t="shared" si="129"/>
        <v>0</v>
      </c>
      <c r="AJ59" s="8">
        <f t="shared" si="129"/>
        <v>0</v>
      </c>
      <c r="AK59" s="8">
        <f t="shared" si="129"/>
        <v>0</v>
      </c>
      <c r="AL59" s="8">
        <f t="shared" si="129"/>
        <v>0</v>
      </c>
      <c r="AM59" s="8">
        <f t="shared" si="129"/>
        <v>0</v>
      </c>
      <c r="AN59" s="8">
        <f t="shared" si="129"/>
        <v>0</v>
      </c>
      <c r="AO59" s="8">
        <f t="shared" si="129"/>
        <v>0</v>
      </c>
      <c r="AP59" s="8">
        <f t="shared" si="129"/>
        <v>0</v>
      </c>
      <c r="AQ59" s="8">
        <f t="shared" si="129"/>
        <v>0</v>
      </c>
      <c r="AR59" s="8">
        <f t="shared" si="129"/>
        <v>0</v>
      </c>
      <c r="AS59" s="8">
        <f t="shared" si="129"/>
        <v>0</v>
      </c>
      <c r="AT59" s="8">
        <f t="shared" si="129"/>
        <v>0</v>
      </c>
      <c r="AU59" s="8">
        <f t="shared" si="129"/>
        <v>0</v>
      </c>
      <c r="AV59" s="8">
        <f t="shared" si="129"/>
        <v>0</v>
      </c>
      <c r="AW59" s="8">
        <f t="shared" si="129"/>
        <v>0</v>
      </c>
      <c r="AX59" s="8">
        <f t="shared" si="129"/>
        <v>0</v>
      </c>
      <c r="AY59" s="8">
        <f t="shared" si="129"/>
        <v>0</v>
      </c>
      <c r="AZ59" s="8">
        <f t="shared" si="129"/>
        <v>0</v>
      </c>
      <c r="BA59" s="8">
        <f t="shared" si="129"/>
        <v>0</v>
      </c>
      <c r="BB59" s="8">
        <f t="shared" si="129"/>
        <v>0</v>
      </c>
      <c r="BC59" s="8">
        <f t="shared" si="129"/>
        <v>0</v>
      </c>
      <c r="BD59" s="8">
        <f t="shared" si="129"/>
        <v>0</v>
      </c>
      <c r="BE59" s="8">
        <f t="shared" si="129"/>
        <v>0</v>
      </c>
      <c r="BF59" s="8">
        <f t="shared" si="129"/>
        <v>0</v>
      </c>
      <c r="BG59" s="8">
        <f t="shared" si="129"/>
        <v>0</v>
      </c>
      <c r="BH59" s="8">
        <f t="shared" si="129"/>
        <v>0</v>
      </c>
      <c r="BI59" s="8">
        <f t="shared" si="129"/>
        <v>0</v>
      </c>
      <c r="BJ59" s="8">
        <f t="shared" si="129"/>
        <v>0</v>
      </c>
      <c r="BK59" s="8">
        <f t="shared" si="129"/>
        <v>0</v>
      </c>
      <c r="BL59" s="8">
        <f t="shared" si="129"/>
        <v>0</v>
      </c>
      <c r="BM59" s="8">
        <f t="shared" si="129"/>
        <v>0</v>
      </c>
      <c r="BN59" s="8">
        <f t="shared" si="129"/>
        <v>0</v>
      </c>
      <c r="BO59" s="8">
        <f t="shared" si="129"/>
        <v>0</v>
      </c>
      <c r="BP59" s="8">
        <f t="shared" si="129"/>
        <v>0</v>
      </c>
      <c r="BQ59" s="8">
        <f t="shared" si="129"/>
        <v>0</v>
      </c>
      <c r="BR59" s="8">
        <f t="shared" si="129"/>
        <v>0</v>
      </c>
      <c r="BS59" s="8">
        <f t="shared" si="129"/>
        <v>0</v>
      </c>
      <c r="BT59" s="8">
        <f t="shared" si="129"/>
        <v>0</v>
      </c>
      <c r="BU59" s="8">
        <f t="shared" si="129"/>
        <v>0</v>
      </c>
      <c r="BV59" s="8">
        <f t="shared" si="129"/>
        <v>0</v>
      </c>
      <c r="BW59" s="8">
        <f t="shared" si="129"/>
        <v>0</v>
      </c>
      <c r="BX59" s="8">
        <f t="shared" si="129"/>
        <v>0</v>
      </c>
      <c r="BY59" s="8">
        <f t="shared" si="129"/>
        <v>0</v>
      </c>
      <c r="BZ59" s="8">
        <f t="shared" si="129"/>
        <v>0</v>
      </c>
      <c r="CA59" s="8">
        <f t="shared" si="129"/>
        <v>0</v>
      </c>
      <c r="CB59" s="8">
        <f t="shared" si="129"/>
        <v>0</v>
      </c>
      <c r="CC59" s="8">
        <f t="shared" si="129"/>
        <v>2.6197592961515714</v>
      </c>
      <c r="CD59" s="8">
        <f t="shared" si="129"/>
        <v>2.5138232783603671</v>
      </c>
      <c r="CE59" s="8">
        <f t="shared" si="129"/>
        <v>2.5123149156851547</v>
      </c>
      <c r="CF59" s="8">
        <f t="shared" si="129"/>
        <v>2.4434301310631574</v>
      </c>
      <c r="CG59" s="8">
        <f t="shared" si="129"/>
        <v>2.4367203305027041</v>
      </c>
      <c r="CH59" s="8">
        <f t="shared" ref="CH59:DZ59" si="130">+CH16*100/CH40</f>
        <v>2.4248088765751015</v>
      </c>
      <c r="CI59" s="8">
        <f t="shared" si="130"/>
        <v>2.3822798921396657</v>
      </c>
      <c r="CJ59" s="8">
        <f t="shared" si="130"/>
        <v>2.3711056009321605</v>
      </c>
      <c r="CK59" s="8">
        <f t="shared" si="130"/>
        <v>2.347012431862336</v>
      </c>
      <c r="CL59" s="8">
        <f t="shared" si="130"/>
        <v>2.3891837408686136</v>
      </c>
      <c r="CM59" s="8">
        <f t="shared" si="130"/>
        <v>2.3638807027788138</v>
      </c>
      <c r="CN59" s="8">
        <f t="shared" si="130"/>
        <v>2.3516323988327312</v>
      </c>
      <c r="CO59" s="8">
        <f t="shared" si="130"/>
        <v>2.3445310229238108</v>
      </c>
      <c r="CP59" s="8">
        <f t="shared" si="130"/>
        <v>2.3602241963581587</v>
      </c>
      <c r="CQ59" s="8">
        <f t="shared" si="130"/>
        <v>2.3472547807305553</v>
      </c>
      <c r="CR59" s="8">
        <f t="shared" si="130"/>
        <v>2.2359169259818441</v>
      </c>
      <c r="CS59" s="8">
        <f t="shared" si="130"/>
        <v>2.405150056502722</v>
      </c>
      <c r="CT59" s="8">
        <f t="shared" si="130"/>
        <v>2.3592025642649923</v>
      </c>
      <c r="CU59" s="8">
        <f t="shared" si="130"/>
        <v>2.3382435838133868</v>
      </c>
      <c r="CV59" s="8">
        <f t="shared" si="130"/>
        <v>2.3644879509439725</v>
      </c>
      <c r="CW59" s="8">
        <f t="shared" si="130"/>
        <v>2.3539867202650839</v>
      </c>
      <c r="CX59" s="8">
        <f t="shared" si="130"/>
        <v>2.3853882745339785</v>
      </c>
      <c r="CY59" s="8">
        <f t="shared" si="130"/>
        <v>2.3696075417876594</v>
      </c>
      <c r="CZ59" s="8">
        <f t="shared" si="130"/>
        <v>2.4088410599556935</v>
      </c>
      <c r="DA59" s="8">
        <f t="shared" si="130"/>
        <v>2.3969398574915624</v>
      </c>
      <c r="DB59" s="8">
        <f t="shared" si="130"/>
        <v>2.4454813601386642</v>
      </c>
      <c r="DC59" s="8">
        <f t="shared" si="130"/>
        <v>2.4595122823549591</v>
      </c>
      <c r="DD59" s="8">
        <f t="shared" si="130"/>
        <v>2.4258700360678396</v>
      </c>
      <c r="DE59" s="8">
        <f t="shared" si="130"/>
        <v>2.4108334261964295</v>
      </c>
      <c r="DF59" s="8">
        <f t="shared" si="130"/>
        <v>2.3733392910425866</v>
      </c>
      <c r="DG59" s="8">
        <f t="shared" si="130"/>
        <v>2.4027557543332931</v>
      </c>
      <c r="DH59" s="8">
        <f t="shared" si="130"/>
        <v>2.3355475741176575</v>
      </c>
      <c r="DI59" s="8">
        <f t="shared" si="130"/>
        <v>2.2313121373661184</v>
      </c>
      <c r="DJ59" s="8">
        <f t="shared" si="130"/>
        <v>2.2449070183402773</v>
      </c>
      <c r="DK59" s="8">
        <f t="shared" si="130"/>
        <v>2.200221205738393</v>
      </c>
      <c r="DL59" s="8">
        <f t="shared" si="130"/>
        <v>2.2075082700624606</v>
      </c>
      <c r="DM59" s="8">
        <f t="shared" si="130"/>
        <v>2.1926392246782367</v>
      </c>
      <c r="DN59" s="8">
        <f t="shared" si="130"/>
        <v>4.2328502643837123</v>
      </c>
      <c r="DO59" s="9">
        <f t="shared" si="130"/>
        <v>4.3305871012500665</v>
      </c>
      <c r="DP59" s="46">
        <f t="shared" si="130"/>
        <v>4.352111015573656</v>
      </c>
      <c r="DQ59" s="102">
        <f t="shared" si="130"/>
        <v>6.7314797197047138</v>
      </c>
      <c r="DR59" s="102">
        <f t="shared" si="130"/>
        <v>6.467313171771373</v>
      </c>
      <c r="DS59" s="8">
        <f t="shared" si="130"/>
        <v>6.2988354666393356</v>
      </c>
      <c r="DT59" s="46">
        <f t="shared" si="130"/>
        <v>7.6134613562194042</v>
      </c>
      <c r="DU59" s="9">
        <f t="shared" si="130"/>
        <v>7.686638954596007</v>
      </c>
      <c r="DV59" s="8">
        <f t="shared" si="130"/>
        <v>7.4511331276222812</v>
      </c>
      <c r="DW59" s="2">
        <f t="shared" si="130"/>
        <v>7.5235595240230744</v>
      </c>
      <c r="DX59" s="7">
        <f t="shared" si="130"/>
        <v>7.5627188861733039</v>
      </c>
      <c r="DY59" s="2">
        <f t="shared" si="130"/>
        <v>7.595670100376239</v>
      </c>
      <c r="DZ59" s="7">
        <f t="shared" si="130"/>
        <v>7.6432869841190403</v>
      </c>
      <c r="EA59" s="46">
        <f>+EA16*100/EA40</f>
        <v>7.5742479527536837</v>
      </c>
      <c r="EB59" s="102">
        <f>+EB16*100/EB40</f>
        <v>7.5390257643014982</v>
      </c>
      <c r="EC59" s="102">
        <f>+EC16*100/EC40</f>
        <v>7.5030089760611105</v>
      </c>
      <c r="ED59" s="9">
        <f>+ED16*100/ED40</f>
        <v>7.4566790770675029</v>
      </c>
      <c r="EE59" s="46">
        <f>+EE16*100/EE40</f>
        <v>7.416421258107885</v>
      </c>
      <c r="EF59" s="102">
        <f t="shared" ref="EF59:EV59" si="131">+EF16*100/EF40</f>
        <v>7.437563716222007</v>
      </c>
      <c r="EG59" s="102">
        <f t="shared" si="131"/>
        <v>7.4414897719152382</v>
      </c>
      <c r="EH59" s="8">
        <f t="shared" si="131"/>
        <v>7.5544422544928311</v>
      </c>
      <c r="EI59" s="8">
        <f t="shared" si="131"/>
        <v>7.5624133339291602</v>
      </c>
      <c r="EJ59" s="2">
        <f t="shared" si="131"/>
        <v>7.6453925380476733</v>
      </c>
      <c r="EK59" s="7">
        <f t="shared" si="131"/>
        <v>7.6405378530906827</v>
      </c>
      <c r="EL59" s="46">
        <f t="shared" si="131"/>
        <v>7.7038519876341756</v>
      </c>
      <c r="EM59" s="102">
        <f t="shared" si="131"/>
        <v>7.7091988764034252</v>
      </c>
      <c r="EN59" s="102">
        <f t="shared" si="131"/>
        <v>7.6585660995250002</v>
      </c>
      <c r="EO59" s="102">
        <f t="shared" si="131"/>
        <v>7.6333257044921767</v>
      </c>
      <c r="EP59" s="9">
        <f t="shared" si="131"/>
        <v>7.6816178413499205</v>
      </c>
      <c r="EQ59" s="2">
        <f t="shared" si="131"/>
        <v>7.6525288127979874</v>
      </c>
      <c r="ER59" s="46">
        <f t="shared" si="131"/>
        <v>7.6554536167620668</v>
      </c>
      <c r="ES59" s="102">
        <f t="shared" si="131"/>
        <v>7.4579281975576679</v>
      </c>
      <c r="ET59" s="9">
        <f t="shared" si="131"/>
        <v>7.4075153659509754</v>
      </c>
      <c r="EU59" s="46">
        <f t="shared" si="131"/>
        <v>6.5296402170860759</v>
      </c>
      <c r="EV59" s="46">
        <f t="shared" si="131"/>
        <v>6.5566108333678983</v>
      </c>
      <c r="EW59" s="46">
        <f t="shared" ref="EW59:FG59" si="132">+EW16*100/EW40</f>
        <v>6.5634568970725411</v>
      </c>
      <c r="EX59" s="46">
        <f t="shared" si="132"/>
        <v>6.5438498128956102</v>
      </c>
      <c r="EY59" s="46">
        <f t="shared" si="132"/>
        <v>6.4192302807091073</v>
      </c>
      <c r="EZ59" s="46">
        <f t="shared" si="132"/>
        <v>6.4505205812846107</v>
      </c>
      <c r="FA59" s="46">
        <f t="shared" si="132"/>
        <v>6.422594879880533</v>
      </c>
      <c r="FB59" s="2">
        <f t="shared" ref="FB59:FF59" si="133">+FB16*100/FB40</f>
        <v>6.2092240301078006</v>
      </c>
      <c r="FC59" s="46">
        <f t="shared" si="133"/>
        <v>6.1845228944239912</v>
      </c>
      <c r="FD59" s="46">
        <f t="shared" si="133"/>
        <v>6.2052371367681882</v>
      </c>
      <c r="FE59" s="46">
        <f t="shared" si="133"/>
        <v>6.1396010068558944</v>
      </c>
      <c r="FF59" s="46">
        <f t="shared" si="133"/>
        <v>5.9992061701014618</v>
      </c>
      <c r="FG59" s="46">
        <f t="shared" si="132"/>
        <v>5.8866413976071224</v>
      </c>
    </row>
    <row r="60" spans="1:163" ht="15.75" hidden="1" x14ac:dyDescent="0.25">
      <c r="A60" s="84" t="s">
        <v>6</v>
      </c>
      <c r="B60" s="35">
        <f t="shared" ref="B60:I60" si="134">SUM(B61:B64)</f>
        <v>28.162233716998088</v>
      </c>
      <c r="C60" s="35">
        <f t="shared" si="134"/>
        <v>28.301562057564283</v>
      </c>
      <c r="D60" s="35">
        <f t="shared" si="134"/>
        <v>27.825312580261038</v>
      </c>
      <c r="E60" s="35">
        <f t="shared" si="134"/>
        <v>26.581790475448301</v>
      </c>
      <c r="F60" s="36">
        <f t="shared" si="134"/>
        <v>25.06882205185163</v>
      </c>
      <c r="G60" s="36">
        <f t="shared" si="134"/>
        <v>25.209914162339807</v>
      </c>
      <c r="H60" s="35">
        <f t="shared" si="134"/>
        <v>24.739702948789592</v>
      </c>
      <c r="I60" s="35">
        <f t="shared" si="134"/>
        <v>28.685357112320801</v>
      </c>
      <c r="J60" s="37">
        <f t="shared" ref="J60:R60" si="135">SUM(J61:J64)</f>
        <v>18.349986826539126</v>
      </c>
      <c r="K60" s="37">
        <f t="shared" si="135"/>
        <v>13.572732481877303</v>
      </c>
      <c r="L60" s="37">
        <f t="shared" si="135"/>
        <v>17.961270512055265</v>
      </c>
      <c r="M60" s="73">
        <f t="shared" si="135"/>
        <v>18.442647789463511</v>
      </c>
      <c r="N60" s="37">
        <f t="shared" si="135"/>
        <v>17.740695508363146</v>
      </c>
      <c r="O60" s="37">
        <f t="shared" si="135"/>
        <v>18.110370620343701</v>
      </c>
      <c r="P60" s="37">
        <f t="shared" si="135"/>
        <v>18.28488543995633</v>
      </c>
      <c r="Q60" s="37">
        <f t="shared" si="135"/>
        <v>18.397834166813301</v>
      </c>
      <c r="R60" s="37">
        <f t="shared" si="135"/>
        <v>18.862122653435925</v>
      </c>
      <c r="S60" s="37">
        <f t="shared" ref="S60:CF60" si="136">SUM(S61:S64)</f>
        <v>22.878917196989455</v>
      </c>
      <c r="T60" s="37">
        <f>SUM(T61:T64)</f>
        <v>24.286565517212203</v>
      </c>
      <c r="U60" s="55">
        <f>SUM(U61:U64)</f>
        <v>24.49887062252796</v>
      </c>
      <c r="V60" s="168">
        <f t="shared" si="136"/>
        <v>15.887401077345352</v>
      </c>
      <c r="W60" s="37">
        <f t="shared" si="136"/>
        <v>15.921742775413508</v>
      </c>
      <c r="X60" s="37">
        <f t="shared" si="136"/>
        <v>15.824254385330828</v>
      </c>
      <c r="Y60" s="37">
        <f t="shared" si="136"/>
        <v>15.728618814074782</v>
      </c>
      <c r="Z60" s="37">
        <f t="shared" si="136"/>
        <v>15.672846316019193</v>
      </c>
      <c r="AA60" s="37">
        <f t="shared" si="136"/>
        <v>15.52234511640795</v>
      </c>
      <c r="AB60" s="37">
        <f t="shared" si="136"/>
        <v>15.264533924040826</v>
      </c>
      <c r="AC60" s="37">
        <f t="shared" si="136"/>
        <v>15.253322739116834</v>
      </c>
      <c r="AD60" s="37">
        <f t="shared" si="136"/>
        <v>15.057034056498081</v>
      </c>
      <c r="AE60" s="37">
        <f t="shared" si="136"/>
        <v>14.934754334738061</v>
      </c>
      <c r="AF60" s="37">
        <f t="shared" si="136"/>
        <v>15.042307909861131</v>
      </c>
      <c r="AG60" s="37">
        <f t="shared" si="136"/>
        <v>14.84927950608925</v>
      </c>
      <c r="AH60" s="37">
        <f t="shared" si="136"/>
        <v>14.586470047398949</v>
      </c>
      <c r="AI60" s="37">
        <f t="shared" si="136"/>
        <v>14.57106450432714</v>
      </c>
      <c r="AJ60" s="37">
        <f t="shared" si="136"/>
        <v>14.601968466028447</v>
      </c>
      <c r="AK60" s="37">
        <f t="shared" si="136"/>
        <v>13.610977101223906</v>
      </c>
      <c r="AL60" s="37">
        <f t="shared" si="136"/>
        <v>14.552753491068625</v>
      </c>
      <c r="AM60" s="37">
        <f t="shared" si="136"/>
        <v>13.427278678863786</v>
      </c>
      <c r="AN60" s="37">
        <f t="shared" si="136"/>
        <v>14.141477037723964</v>
      </c>
      <c r="AO60" s="37">
        <f t="shared" si="136"/>
        <v>13.95124385795042</v>
      </c>
      <c r="AP60" s="37">
        <f t="shared" si="136"/>
        <v>13.207120998761347</v>
      </c>
      <c r="AQ60" s="37">
        <f t="shared" si="136"/>
        <v>13.251843544683256</v>
      </c>
      <c r="AR60" s="37">
        <f t="shared" si="136"/>
        <v>18.199111269753011</v>
      </c>
      <c r="AS60" s="37">
        <f t="shared" si="136"/>
        <v>17.961270512055265</v>
      </c>
      <c r="AT60" s="37">
        <f t="shared" si="136"/>
        <v>18.022753624791186</v>
      </c>
      <c r="AU60" s="37">
        <f t="shared" si="136"/>
        <v>18.109686154666093</v>
      </c>
      <c r="AV60" s="37">
        <f t="shared" si="136"/>
        <v>18.243658778291657</v>
      </c>
      <c r="AW60" s="37">
        <f t="shared" si="136"/>
        <v>18.217927043809865</v>
      </c>
      <c r="AX60" s="37">
        <f t="shared" si="136"/>
        <v>18.214037108159662</v>
      </c>
      <c r="AY60" s="37">
        <f t="shared" si="136"/>
        <v>18.156520966680745</v>
      </c>
      <c r="AZ60" s="37">
        <f t="shared" si="136"/>
        <v>18.148037255494579</v>
      </c>
      <c r="BA60" s="37">
        <f t="shared" si="136"/>
        <v>18.175609669573575</v>
      </c>
      <c r="BB60" s="37">
        <f t="shared" si="136"/>
        <v>18.246684764768617</v>
      </c>
      <c r="BC60" s="37">
        <f t="shared" si="136"/>
        <v>18.345446245323899</v>
      </c>
      <c r="BD60" s="37">
        <f t="shared" si="136"/>
        <v>18.406595638329566</v>
      </c>
      <c r="BE60" s="37">
        <f t="shared" si="136"/>
        <v>18.442647789463511</v>
      </c>
      <c r="BF60" s="37">
        <f t="shared" si="136"/>
        <v>18.139372582482711</v>
      </c>
      <c r="BG60" s="37">
        <f t="shared" si="136"/>
        <v>17.751012069224075</v>
      </c>
      <c r="BH60" s="37">
        <f t="shared" si="136"/>
        <v>17.802055971250688</v>
      </c>
      <c r="BI60" s="37">
        <f t="shared" si="136"/>
        <v>17.7128331473467</v>
      </c>
      <c r="BJ60" s="37">
        <f t="shared" si="136"/>
        <v>17.672199770134668</v>
      </c>
      <c r="BK60" s="37">
        <f t="shared" si="136"/>
        <v>17.613797940932823</v>
      </c>
      <c r="BL60" s="37">
        <f t="shared" si="136"/>
        <v>17.672369977512645</v>
      </c>
      <c r="BM60" s="37">
        <f t="shared" si="136"/>
        <v>17.481643678916893</v>
      </c>
      <c r="BN60" s="37">
        <f t="shared" si="136"/>
        <v>17.580555455298256</v>
      </c>
      <c r="BO60" s="37">
        <f t="shared" si="136"/>
        <v>17.565787930555093</v>
      </c>
      <c r="BP60" s="37">
        <f t="shared" si="136"/>
        <v>17.723494013097675</v>
      </c>
      <c r="BQ60" s="37">
        <f t="shared" si="136"/>
        <v>17.740695508363146</v>
      </c>
      <c r="BR60" s="37">
        <f t="shared" si="136"/>
        <v>17.880344456302339</v>
      </c>
      <c r="BS60" s="37">
        <f t="shared" si="136"/>
        <v>17.906638946387837</v>
      </c>
      <c r="BT60" s="37">
        <f t="shared" si="136"/>
        <v>18.364805500191562</v>
      </c>
      <c r="BU60" s="37">
        <f t="shared" si="136"/>
        <v>18.274390287392691</v>
      </c>
      <c r="BV60" s="37">
        <f t="shared" si="136"/>
        <v>18.214043768277168</v>
      </c>
      <c r="BW60" s="37">
        <f t="shared" si="136"/>
        <v>18.009710104298911</v>
      </c>
      <c r="BX60" s="37">
        <f t="shared" si="136"/>
        <v>18.129326365277034</v>
      </c>
      <c r="BY60" s="37">
        <f t="shared" si="136"/>
        <v>18.177966828947302</v>
      </c>
      <c r="BZ60" s="37">
        <f t="shared" si="136"/>
        <v>18.37134405195615</v>
      </c>
      <c r="CA60" s="37">
        <f t="shared" si="136"/>
        <v>18.373907654395236</v>
      </c>
      <c r="CB60" s="37">
        <f t="shared" si="136"/>
        <v>18.420776311913286</v>
      </c>
      <c r="CC60" s="37">
        <f t="shared" si="136"/>
        <v>18.110370620343705</v>
      </c>
      <c r="CD60" s="37">
        <f t="shared" si="136"/>
        <v>18.343229265858305</v>
      </c>
      <c r="CE60" s="37">
        <f t="shared" si="136"/>
        <v>18.481031242858297</v>
      </c>
      <c r="CF60" s="37">
        <f t="shared" si="136"/>
        <v>18.055196522705963</v>
      </c>
      <c r="CG60" s="37">
        <f t="shared" ref="CG60:DZ60" si="137">SUM(CG61:CG64)</f>
        <v>18.123304225980135</v>
      </c>
      <c r="CH60" s="37">
        <f t="shared" si="137"/>
        <v>18.144134853037826</v>
      </c>
      <c r="CI60" s="37">
        <f t="shared" si="137"/>
        <v>18.109189436359593</v>
      </c>
      <c r="CJ60" s="37">
        <f t="shared" si="137"/>
        <v>18.150260709340515</v>
      </c>
      <c r="CK60" s="37">
        <f t="shared" si="137"/>
        <v>18.25365570709252</v>
      </c>
      <c r="CL60" s="37">
        <f t="shared" si="137"/>
        <v>18.248970357342472</v>
      </c>
      <c r="CM60" s="37">
        <f t="shared" si="137"/>
        <v>18.262581714676109</v>
      </c>
      <c r="CN60" s="37">
        <f t="shared" si="137"/>
        <v>18.276349111648976</v>
      </c>
      <c r="CO60" s="37">
        <f t="shared" si="137"/>
        <v>18.28488543995633</v>
      </c>
      <c r="CP60" s="37">
        <f t="shared" si="137"/>
        <v>18.3193583331485</v>
      </c>
      <c r="CQ60" s="37">
        <f t="shared" si="137"/>
        <v>18.676141294469303</v>
      </c>
      <c r="CR60" s="37">
        <f t="shared" si="137"/>
        <v>18.847734128754304</v>
      </c>
      <c r="CS60" s="37">
        <f t="shared" si="137"/>
        <v>18.684694202218534</v>
      </c>
      <c r="CT60" s="37">
        <f t="shared" si="137"/>
        <v>18.603753276183653</v>
      </c>
      <c r="CU60" s="37">
        <f t="shared" si="137"/>
        <v>18.878777040712773</v>
      </c>
      <c r="CV60" s="37">
        <f t="shared" si="137"/>
        <v>18.88649436882524</v>
      </c>
      <c r="CW60" s="37">
        <f t="shared" si="137"/>
        <v>18.825911821704672</v>
      </c>
      <c r="CX60" s="37">
        <f t="shared" si="137"/>
        <v>18.901381806829885</v>
      </c>
      <c r="CY60" s="37">
        <f t="shared" si="137"/>
        <v>18.805555490456328</v>
      </c>
      <c r="CZ60" s="37">
        <f t="shared" si="137"/>
        <v>18.378621360468838</v>
      </c>
      <c r="DA60" s="37">
        <f t="shared" si="137"/>
        <v>18.397834166813301</v>
      </c>
      <c r="DB60" s="37">
        <f t="shared" si="137"/>
        <v>18.381036198580141</v>
      </c>
      <c r="DC60" s="37">
        <f t="shared" si="137"/>
        <v>18.447585677225177</v>
      </c>
      <c r="DD60" s="37">
        <f t="shared" si="137"/>
        <v>18.531891551654262</v>
      </c>
      <c r="DE60" s="37">
        <f t="shared" si="137"/>
        <v>18.656994227388076</v>
      </c>
      <c r="DF60" s="37">
        <f t="shared" si="137"/>
        <v>18.557875369527007</v>
      </c>
      <c r="DG60" s="37">
        <f t="shared" si="137"/>
        <v>18.475156133346797</v>
      </c>
      <c r="DH60" s="37">
        <f t="shared" si="137"/>
        <v>18.41352527599598</v>
      </c>
      <c r="DI60" s="37">
        <f t="shared" si="137"/>
        <v>18.491713629082795</v>
      </c>
      <c r="DJ60" s="37">
        <f t="shared" si="137"/>
        <v>18.520604585058997</v>
      </c>
      <c r="DK60" s="37">
        <f t="shared" si="137"/>
        <v>18.514180209731876</v>
      </c>
      <c r="DL60" s="37">
        <f t="shared" si="137"/>
        <v>18.571171239924748</v>
      </c>
      <c r="DM60" s="37">
        <f t="shared" si="137"/>
        <v>18.862122653435925</v>
      </c>
      <c r="DN60" s="37">
        <f t="shared" si="137"/>
        <v>18.451738984013666</v>
      </c>
      <c r="DO60" s="55">
        <f t="shared" si="137"/>
        <v>18.509144611774516</v>
      </c>
      <c r="DP60" s="164">
        <f t="shared" si="137"/>
        <v>18.537995001368444</v>
      </c>
      <c r="DQ60" s="109">
        <f t="shared" si="137"/>
        <v>18.161866939073338</v>
      </c>
      <c r="DR60" s="109">
        <f t="shared" si="137"/>
        <v>21.860658080741693</v>
      </c>
      <c r="DS60" s="37">
        <f t="shared" si="137"/>
        <v>22.165154238228407</v>
      </c>
      <c r="DT60" s="164">
        <f t="shared" si="137"/>
        <v>22.219067772288181</v>
      </c>
      <c r="DU60" s="55">
        <f t="shared" si="137"/>
        <v>22.306457828487193</v>
      </c>
      <c r="DV60" s="37">
        <f t="shared" si="137"/>
        <v>22.456306202894982</v>
      </c>
      <c r="DW60" s="73">
        <f t="shared" si="137"/>
        <v>22.658232660726839</v>
      </c>
      <c r="DX60" s="168">
        <f t="shared" si="137"/>
        <v>22.795377863421486</v>
      </c>
      <c r="DY60" s="73">
        <f t="shared" si="137"/>
        <v>22.878917196989455</v>
      </c>
      <c r="DZ60" s="168">
        <f t="shared" si="137"/>
        <v>23.17459164926802</v>
      </c>
      <c r="EA60" s="164">
        <f>SUM(EA61:EA64)</f>
        <v>23.365872174316571</v>
      </c>
      <c r="EB60" s="109">
        <f t="shared" ref="EB60:EV60" si="138">SUM(EB61:EB64)</f>
        <v>23.404698028995838</v>
      </c>
      <c r="EC60" s="109">
        <f t="shared" si="138"/>
        <v>23.294976056809645</v>
      </c>
      <c r="ED60" s="55">
        <f t="shared" si="138"/>
        <v>23.50357952907402</v>
      </c>
      <c r="EE60" s="164">
        <f t="shared" si="138"/>
        <v>23.668663916762263</v>
      </c>
      <c r="EF60" s="109">
        <f t="shared" si="138"/>
        <v>23.850209945650498</v>
      </c>
      <c r="EG60" s="55">
        <f t="shared" si="138"/>
        <v>23.985449804751042</v>
      </c>
      <c r="EH60" s="168">
        <f t="shared" si="138"/>
        <v>24.11447715379801</v>
      </c>
      <c r="EI60" s="37">
        <f t="shared" si="138"/>
        <v>24.007685314588876</v>
      </c>
      <c r="EJ60" s="73">
        <f t="shared" si="138"/>
        <v>24.168545856385023</v>
      </c>
      <c r="EK60" s="168">
        <f t="shared" si="138"/>
        <v>24.286565517212203</v>
      </c>
      <c r="EL60" s="164">
        <f t="shared" si="138"/>
        <v>24.239751678491807</v>
      </c>
      <c r="EM60" s="109">
        <f t="shared" si="138"/>
        <v>24.273487948405986</v>
      </c>
      <c r="EN60" s="109">
        <f t="shared" si="138"/>
        <v>24.342077335638677</v>
      </c>
      <c r="EO60" s="109">
        <f t="shared" si="138"/>
        <v>24.311632071382135</v>
      </c>
      <c r="EP60" s="55">
        <f t="shared" si="138"/>
        <v>24.56432496373597</v>
      </c>
      <c r="EQ60" s="73">
        <f t="shared" si="138"/>
        <v>24.672455623897413</v>
      </c>
      <c r="ER60" s="164">
        <f t="shared" si="138"/>
        <v>24.707974458102619</v>
      </c>
      <c r="ES60" s="109">
        <f t="shared" si="138"/>
        <v>26.438300271009819</v>
      </c>
      <c r="ET60" s="55">
        <f t="shared" si="138"/>
        <v>27.320375166114154</v>
      </c>
      <c r="EU60" s="164">
        <f t="shared" si="138"/>
        <v>23.946175314866721</v>
      </c>
      <c r="EV60" s="164">
        <f t="shared" si="138"/>
        <v>24.263464686722202</v>
      </c>
      <c r="EW60" s="164">
        <f t="shared" ref="EW60:FG60" si="139">SUM(EW61:EW64)</f>
        <v>24.49887062252796</v>
      </c>
      <c r="EX60" s="164">
        <f t="shared" si="139"/>
        <v>24.776558550886733</v>
      </c>
      <c r="EY60" s="164">
        <f t="shared" si="139"/>
        <v>25.710712791222278</v>
      </c>
      <c r="EZ60" s="164">
        <f t="shared" si="139"/>
        <v>25.890117743100795</v>
      </c>
      <c r="FA60" s="164">
        <f t="shared" si="139"/>
        <v>26.115576452490274</v>
      </c>
      <c r="FB60" s="73">
        <f t="shared" ref="FB60:FF60" si="140">SUM(FB61:FB64)</f>
        <v>26.279364435326414</v>
      </c>
      <c r="FC60" s="164">
        <f t="shared" si="140"/>
        <v>26.663697476107668</v>
      </c>
      <c r="FD60" s="164">
        <f t="shared" si="140"/>
        <v>26.631652949511235</v>
      </c>
      <c r="FE60" s="164">
        <f t="shared" si="140"/>
        <v>26.765964401506142</v>
      </c>
      <c r="FF60" s="164">
        <f t="shared" si="140"/>
        <v>26.913065794830125</v>
      </c>
      <c r="FG60" s="164">
        <f t="shared" si="139"/>
        <v>27.071509689094363</v>
      </c>
    </row>
    <row r="61" spans="1:163" ht="15.75" hidden="1" x14ac:dyDescent="0.25">
      <c r="A61" s="52" t="s">
        <v>7</v>
      </c>
      <c r="B61" s="24">
        <f t="shared" ref="B61:Q61" si="141">(+B18+B36)/B40*100</f>
        <v>16.079379495778376</v>
      </c>
      <c r="C61" s="24">
        <f t="shared" si="141"/>
        <v>16.381289373452471</v>
      </c>
      <c r="D61" s="24">
        <f t="shared" si="141"/>
        <v>16.257296458007424</v>
      </c>
      <c r="E61" s="24">
        <f t="shared" si="141"/>
        <v>15.926691918743256</v>
      </c>
      <c r="F61" s="24">
        <f t="shared" si="141"/>
        <v>15.077348080502684</v>
      </c>
      <c r="G61" s="25">
        <f t="shared" si="141"/>
        <v>15.283531413344271</v>
      </c>
      <c r="H61" s="24">
        <f t="shared" si="141"/>
        <v>15.595526565561105</v>
      </c>
      <c r="I61" s="24">
        <f t="shared" si="141"/>
        <v>18.058201755635988</v>
      </c>
      <c r="J61" s="8">
        <f t="shared" si="141"/>
        <v>12.836718756868889</v>
      </c>
      <c r="K61" s="8">
        <f t="shared" si="141"/>
        <v>13.049972382696176</v>
      </c>
      <c r="L61" s="8">
        <f t="shared" si="141"/>
        <v>11.719017589065594</v>
      </c>
      <c r="M61" s="2">
        <f t="shared" si="141"/>
        <v>12.036129275844871</v>
      </c>
      <c r="N61" s="8">
        <f t="shared" si="141"/>
        <v>11.379344919394839</v>
      </c>
      <c r="O61" s="8">
        <f t="shared" si="141"/>
        <v>11.536347829334527</v>
      </c>
      <c r="P61" s="8">
        <f t="shared" si="141"/>
        <v>11.7226650442433</v>
      </c>
      <c r="Q61" s="8">
        <f t="shared" si="141"/>
        <v>12.288760206843824</v>
      </c>
      <c r="R61" s="8">
        <v>12.438125640922335</v>
      </c>
      <c r="S61" s="8">
        <f t="shared" ref="S61:CF61" si="142">(+S18+S36)/S40*100</f>
        <v>12.054396743155975</v>
      </c>
      <c r="T61" s="8">
        <f>(+T18+T36)/T40*100</f>
        <v>11.928699912780262</v>
      </c>
      <c r="U61" s="9">
        <f>(+U18+U36)/U40*100</f>
        <v>10.363991644708891</v>
      </c>
      <c r="V61" s="7">
        <f t="shared" si="142"/>
        <v>14.72615218025736</v>
      </c>
      <c r="W61" s="8">
        <f t="shared" si="142"/>
        <v>14.780026889596758</v>
      </c>
      <c r="X61" s="8">
        <f t="shared" si="142"/>
        <v>14.69916898210146</v>
      </c>
      <c r="Y61" s="8">
        <f t="shared" si="142"/>
        <v>14.615007951227746</v>
      </c>
      <c r="Z61" s="8">
        <f t="shared" si="142"/>
        <v>14.56673731438555</v>
      </c>
      <c r="AA61" s="8">
        <f t="shared" si="142"/>
        <v>14.419579490295048</v>
      </c>
      <c r="AB61" s="8">
        <f t="shared" si="142"/>
        <v>14.177948220201777</v>
      </c>
      <c r="AC61" s="8">
        <f t="shared" si="142"/>
        <v>14.168620800572956</v>
      </c>
      <c r="AD61" s="8">
        <f t="shared" si="142"/>
        <v>13.950629284441421</v>
      </c>
      <c r="AE61" s="8">
        <f t="shared" si="142"/>
        <v>13.856128144574742</v>
      </c>
      <c r="AF61" s="8">
        <f t="shared" si="142"/>
        <v>13.961686051159926</v>
      </c>
      <c r="AG61" s="8">
        <f t="shared" si="142"/>
        <v>13.743674054631128</v>
      </c>
      <c r="AH61" s="8">
        <f t="shared" si="142"/>
        <v>14.025647827734531</v>
      </c>
      <c r="AI61" s="8">
        <f t="shared" si="142"/>
        <v>14.009536578716345</v>
      </c>
      <c r="AJ61" s="8">
        <f t="shared" si="142"/>
        <v>14.047460261021874</v>
      </c>
      <c r="AK61" s="8">
        <f t="shared" si="142"/>
        <v>13.090649892344661</v>
      </c>
      <c r="AL61" s="8">
        <f t="shared" si="142"/>
        <v>14.007193660018768</v>
      </c>
      <c r="AM61" s="8">
        <f t="shared" si="142"/>
        <v>12.922188135017151</v>
      </c>
      <c r="AN61" s="8">
        <f t="shared" si="142"/>
        <v>13.595107865682085</v>
      </c>
      <c r="AO61" s="8">
        <f t="shared" si="142"/>
        <v>13.406702137962617</v>
      </c>
      <c r="AP61" s="8">
        <f t="shared" si="142"/>
        <v>12.694040583662062</v>
      </c>
      <c r="AQ61" s="8">
        <f t="shared" si="142"/>
        <v>12.736690650800361</v>
      </c>
      <c r="AR61" s="8">
        <f t="shared" si="142"/>
        <v>11.905242726109778</v>
      </c>
      <c r="AS61" s="8">
        <f t="shared" si="142"/>
        <v>11.719017589065594</v>
      </c>
      <c r="AT61" s="8">
        <f t="shared" si="142"/>
        <v>11.773745423796683</v>
      </c>
      <c r="AU61" s="8">
        <f t="shared" si="142"/>
        <v>11.823057485764219</v>
      </c>
      <c r="AV61" s="8">
        <f t="shared" si="142"/>
        <v>11.75402032564412</v>
      </c>
      <c r="AW61" s="8">
        <f t="shared" si="142"/>
        <v>11.7291499525678</v>
      </c>
      <c r="AX61" s="8">
        <f t="shared" si="142"/>
        <v>11.720200689746234</v>
      </c>
      <c r="AY61" s="8">
        <f t="shared" si="142"/>
        <v>11.7217103482242</v>
      </c>
      <c r="AZ61" s="8">
        <f t="shared" si="142"/>
        <v>11.744660410828105</v>
      </c>
      <c r="BA61" s="8">
        <f t="shared" si="142"/>
        <v>11.765290835558289</v>
      </c>
      <c r="BB61" s="8">
        <f t="shared" si="142"/>
        <v>11.84679686357364</v>
      </c>
      <c r="BC61" s="8">
        <f t="shared" si="142"/>
        <v>11.955016899689166</v>
      </c>
      <c r="BD61" s="8">
        <f t="shared" si="142"/>
        <v>11.979148785508235</v>
      </c>
      <c r="BE61" s="8">
        <f t="shared" si="142"/>
        <v>12.036129275844871</v>
      </c>
      <c r="BF61" s="8">
        <f t="shared" si="142"/>
        <v>11.809644752959315</v>
      </c>
      <c r="BG61" s="8">
        <f t="shared" si="142"/>
        <v>11.606351322291726</v>
      </c>
      <c r="BH61" s="8">
        <f t="shared" si="142"/>
        <v>11.562451518589297</v>
      </c>
      <c r="BI61" s="8">
        <f t="shared" si="142"/>
        <v>11.42523506855192</v>
      </c>
      <c r="BJ61" s="8">
        <f t="shared" si="142"/>
        <v>11.468089599983564</v>
      </c>
      <c r="BK61" s="8">
        <f t="shared" si="142"/>
        <v>11.419630705008469</v>
      </c>
      <c r="BL61" s="8">
        <f t="shared" si="142"/>
        <v>11.409807598652218</v>
      </c>
      <c r="BM61" s="8">
        <f t="shared" si="142"/>
        <v>11.301498980385277</v>
      </c>
      <c r="BN61" s="8">
        <f t="shared" si="142"/>
        <v>11.308007009882445</v>
      </c>
      <c r="BO61" s="8">
        <f t="shared" si="142"/>
        <v>11.246558940875756</v>
      </c>
      <c r="BP61" s="8">
        <f t="shared" si="142"/>
        <v>11.396282607198421</v>
      </c>
      <c r="BQ61" s="8">
        <f t="shared" si="142"/>
        <v>11.379344919394839</v>
      </c>
      <c r="BR61" s="8">
        <f t="shared" si="142"/>
        <v>11.363239950725717</v>
      </c>
      <c r="BS61" s="8">
        <f t="shared" si="142"/>
        <v>11.395102568553897</v>
      </c>
      <c r="BT61" s="8">
        <f t="shared" si="142"/>
        <v>11.736351727451945</v>
      </c>
      <c r="BU61" s="8">
        <f t="shared" si="142"/>
        <v>11.668374879249226</v>
      </c>
      <c r="BV61" s="8">
        <f t="shared" si="142"/>
        <v>11.717202296749303</v>
      </c>
      <c r="BW61" s="8">
        <f t="shared" si="142"/>
        <v>11.581199501938737</v>
      </c>
      <c r="BX61" s="8">
        <f t="shared" si="142"/>
        <v>11.650742508668523</v>
      </c>
      <c r="BY61" s="8">
        <f t="shared" si="142"/>
        <v>11.719307098894978</v>
      </c>
      <c r="BZ61" s="8">
        <f t="shared" si="142"/>
        <v>11.869989363124432</v>
      </c>
      <c r="CA61" s="8">
        <f t="shared" si="142"/>
        <v>11.882184924659706</v>
      </c>
      <c r="CB61" s="8">
        <f t="shared" si="142"/>
        <v>11.868040720008116</v>
      </c>
      <c r="CC61" s="8">
        <f t="shared" si="142"/>
        <v>11.536347829334527</v>
      </c>
      <c r="CD61" s="8">
        <f t="shared" si="142"/>
        <v>11.730948845103942</v>
      </c>
      <c r="CE61" s="8">
        <f t="shared" si="142"/>
        <v>11.930119053655144</v>
      </c>
      <c r="CF61" s="8">
        <f t="shared" si="142"/>
        <v>11.636122945247603</v>
      </c>
      <c r="CG61" s="8">
        <f t="shared" ref="CG61:DZ61" si="143">(+CG18+CG36)/CG40*100</f>
        <v>11.720958563004807</v>
      </c>
      <c r="CH61" s="8">
        <f t="shared" si="143"/>
        <v>11.757781410776975</v>
      </c>
      <c r="CI61" s="8">
        <f t="shared" si="143"/>
        <v>11.729242864514609</v>
      </c>
      <c r="CJ61" s="8">
        <f t="shared" si="143"/>
        <v>11.714730098530513</v>
      </c>
      <c r="CK61" s="8">
        <f t="shared" si="143"/>
        <v>11.840753632412685</v>
      </c>
      <c r="CL61" s="8">
        <f t="shared" si="143"/>
        <v>11.840887481268657</v>
      </c>
      <c r="CM61" s="8">
        <f t="shared" si="143"/>
        <v>11.784740616576569</v>
      </c>
      <c r="CN61" s="8">
        <f t="shared" si="143"/>
        <v>11.767603489687501</v>
      </c>
      <c r="CO61" s="8">
        <f t="shared" si="143"/>
        <v>11.7226650442433</v>
      </c>
      <c r="CP61" s="8">
        <f t="shared" si="143"/>
        <v>11.69595682322646</v>
      </c>
      <c r="CQ61" s="8">
        <f t="shared" si="143"/>
        <v>12.03346504948656</v>
      </c>
      <c r="CR61" s="8">
        <f t="shared" si="143"/>
        <v>12.150075562436054</v>
      </c>
      <c r="CS61" s="8">
        <f t="shared" si="143"/>
        <v>11.841741633471452</v>
      </c>
      <c r="CT61" s="8">
        <f t="shared" si="143"/>
        <v>11.992616375511343</v>
      </c>
      <c r="CU61" s="8">
        <f t="shared" si="143"/>
        <v>12.102881982678522</v>
      </c>
      <c r="CV61" s="8">
        <f t="shared" si="143"/>
        <v>12.129901304535169</v>
      </c>
      <c r="CW61" s="8">
        <f t="shared" si="143"/>
        <v>12.129210269017985</v>
      </c>
      <c r="CX61" s="8">
        <f t="shared" si="143"/>
        <v>12.222815566876932</v>
      </c>
      <c r="CY61" s="8">
        <f t="shared" si="143"/>
        <v>12.112755091854959</v>
      </c>
      <c r="CZ61" s="8">
        <f t="shared" si="143"/>
        <v>12.259202243719731</v>
      </c>
      <c r="DA61" s="8">
        <f t="shared" si="143"/>
        <v>12.288760206843824</v>
      </c>
      <c r="DB61" s="8">
        <f t="shared" si="143"/>
        <v>12.330050739783299</v>
      </c>
      <c r="DC61" s="8">
        <f t="shared" si="143"/>
        <v>12.406979183304809</v>
      </c>
      <c r="DD61" s="8">
        <f t="shared" si="143"/>
        <v>12.483686188704658</v>
      </c>
      <c r="DE61" s="8">
        <f t="shared" si="143"/>
        <v>12.637571660669375</v>
      </c>
      <c r="DF61" s="8">
        <f t="shared" si="143"/>
        <v>12.51267100878421</v>
      </c>
      <c r="DG61" s="8">
        <f t="shared" si="143"/>
        <v>12.418890233790862</v>
      </c>
      <c r="DH61" s="8">
        <f t="shared" si="143"/>
        <v>12.342167618524877</v>
      </c>
      <c r="DI61" s="8">
        <f t="shared" si="143"/>
        <v>12.401545298569275</v>
      </c>
      <c r="DJ61" s="8">
        <f t="shared" si="143"/>
        <v>12.433493495288497</v>
      </c>
      <c r="DK61" s="8">
        <f t="shared" si="143"/>
        <v>12.429127772839729</v>
      </c>
      <c r="DL61" s="8">
        <f t="shared" si="143"/>
        <v>12.499628646726165</v>
      </c>
      <c r="DM61" s="8">
        <f t="shared" si="143"/>
        <v>12.438125640922335</v>
      </c>
      <c r="DN61" s="8">
        <f t="shared" si="143"/>
        <v>12.18495278754523</v>
      </c>
      <c r="DO61" s="9">
        <f t="shared" si="143"/>
        <v>12.218147548505303</v>
      </c>
      <c r="DP61" s="46">
        <f t="shared" si="143"/>
        <v>12.253774894943586</v>
      </c>
      <c r="DQ61" s="102">
        <f t="shared" si="143"/>
        <v>12.053686986612579</v>
      </c>
      <c r="DR61" s="102">
        <f t="shared" si="143"/>
        <v>11.478503982326021</v>
      </c>
      <c r="DS61" s="8">
        <f t="shared" si="143"/>
        <v>11.853808867754079</v>
      </c>
      <c r="DT61" s="46">
        <f t="shared" si="143"/>
        <v>11.7046353300103</v>
      </c>
      <c r="DU61" s="9">
        <f t="shared" si="143"/>
        <v>11.833668141381919</v>
      </c>
      <c r="DV61" s="8">
        <f t="shared" si="143"/>
        <v>11.895187965958877</v>
      </c>
      <c r="DW61" s="2">
        <f t="shared" si="143"/>
        <v>11.913205338109524</v>
      </c>
      <c r="DX61" s="7">
        <f t="shared" si="143"/>
        <v>12.074990656125353</v>
      </c>
      <c r="DY61" s="2">
        <f t="shared" si="143"/>
        <v>12.054396743155975</v>
      </c>
      <c r="DZ61" s="7">
        <f t="shared" si="143"/>
        <v>12.117367892257111</v>
      </c>
      <c r="EA61" s="46">
        <f>(+EA18+EA36)/EA40*100</f>
        <v>12.072532695984812</v>
      </c>
      <c r="EB61" s="102">
        <f t="shared" ref="EB61:EV61" si="144">(+EB18+EB36)/EB40*100</f>
        <v>12.067052511848592</v>
      </c>
      <c r="EC61" s="102">
        <f t="shared" si="144"/>
        <v>11.975848619878747</v>
      </c>
      <c r="ED61" s="9">
        <f t="shared" si="144"/>
        <v>12.043762313916078</v>
      </c>
      <c r="EE61" s="46">
        <f t="shared" si="144"/>
        <v>11.971888807599576</v>
      </c>
      <c r="EF61" s="102">
        <f t="shared" si="144"/>
        <v>12.000099407683745</v>
      </c>
      <c r="EG61" s="9">
        <f t="shared" si="144"/>
        <v>12.064165811456794</v>
      </c>
      <c r="EH61" s="7">
        <f t="shared" si="144"/>
        <v>11.965500232435028</v>
      </c>
      <c r="EI61" s="8">
        <f t="shared" si="144"/>
        <v>11.753163284079205</v>
      </c>
      <c r="EJ61" s="2">
        <f t="shared" si="144"/>
        <v>11.904538890365599</v>
      </c>
      <c r="EK61" s="7">
        <f t="shared" si="144"/>
        <v>11.928699912780262</v>
      </c>
      <c r="EL61" s="46">
        <f t="shared" si="144"/>
        <v>11.917373187385847</v>
      </c>
      <c r="EM61" s="102">
        <f t="shared" si="144"/>
        <v>11.894522025318029</v>
      </c>
      <c r="EN61" s="102">
        <f t="shared" si="144"/>
        <v>11.770171344940039</v>
      </c>
      <c r="EO61" s="102">
        <f t="shared" si="144"/>
        <v>11.736299518383023</v>
      </c>
      <c r="EP61" s="9">
        <f t="shared" si="144"/>
        <v>11.646042901773702</v>
      </c>
      <c r="EQ61" s="2">
        <f t="shared" si="144"/>
        <v>11.591305860014756</v>
      </c>
      <c r="ER61" s="46">
        <f t="shared" si="144"/>
        <v>11.609979393060064</v>
      </c>
      <c r="ES61" s="102">
        <f t="shared" si="144"/>
        <v>11.349206507360643</v>
      </c>
      <c r="ET61" s="9">
        <f t="shared" si="144"/>
        <v>12.012000714865858</v>
      </c>
      <c r="EU61" s="46">
        <f t="shared" si="144"/>
        <v>10.423341201139985</v>
      </c>
      <c r="EV61" s="46">
        <f t="shared" si="144"/>
        <v>10.367840930097833</v>
      </c>
      <c r="EW61" s="46">
        <f t="shared" ref="EW61:FG61" si="145">(+EW18+EW36)/EW40*100</f>
        <v>10.363991644708891</v>
      </c>
      <c r="EX61" s="46">
        <f t="shared" si="145"/>
        <v>10.686650362995794</v>
      </c>
      <c r="EY61" s="46">
        <f t="shared" si="145"/>
        <v>10.584860613051434</v>
      </c>
      <c r="EZ61" s="46">
        <f t="shared" si="145"/>
        <v>10.526185558980341</v>
      </c>
      <c r="FA61" s="46">
        <f t="shared" si="145"/>
        <v>10.437135649813618</v>
      </c>
      <c r="FB61" s="2">
        <f t="shared" ref="FB61:FF61" si="146">(+FB18+FB36)/FB40*100</f>
        <v>10.354556454925671</v>
      </c>
      <c r="FC61" s="46">
        <f t="shared" si="146"/>
        <v>10.672445611596428</v>
      </c>
      <c r="FD61" s="46">
        <f t="shared" si="146"/>
        <v>10.679974471876024</v>
      </c>
      <c r="FE61" s="46">
        <f t="shared" si="146"/>
        <v>10.668233229949047</v>
      </c>
      <c r="FF61" s="46">
        <f t="shared" si="146"/>
        <v>10.60920143939417</v>
      </c>
      <c r="FG61" s="46">
        <f t="shared" si="145"/>
        <v>10.739909863897426</v>
      </c>
    </row>
    <row r="62" spans="1:163" ht="18" hidden="1" x14ac:dyDescent="0.25">
      <c r="A62" s="52" t="s">
        <v>8</v>
      </c>
      <c r="B62" s="24">
        <f t="shared" ref="B62:BO62" si="147">(+B19+B37)/B40*100</f>
        <v>2.190615945434581</v>
      </c>
      <c r="C62" s="24">
        <f t="shared" si="147"/>
        <v>2.0830017394044296</v>
      </c>
      <c r="D62" s="24">
        <f t="shared" si="147"/>
        <v>1.9653447430479347</v>
      </c>
      <c r="E62" s="24">
        <f t="shared" si="147"/>
        <v>1.9293300855075275</v>
      </c>
      <c r="F62" s="25">
        <f t="shared" si="147"/>
        <v>1.624460735918716</v>
      </c>
      <c r="G62" s="25">
        <f t="shared" si="147"/>
        <v>1.5830108002204772</v>
      </c>
      <c r="H62" s="24">
        <f t="shared" si="147"/>
        <v>1.5291475170326565</v>
      </c>
      <c r="I62" s="24">
        <f t="shared" si="147"/>
        <v>0.6575975432496366</v>
      </c>
      <c r="J62" s="44">
        <f t="shared" si="147"/>
        <v>0</v>
      </c>
      <c r="K62" s="43">
        <f t="shared" si="147"/>
        <v>0</v>
      </c>
      <c r="L62" s="44">
        <f t="shared" si="147"/>
        <v>0</v>
      </c>
      <c r="M62" s="41">
        <f t="shared" si="147"/>
        <v>0</v>
      </c>
      <c r="N62" s="43">
        <f t="shared" si="147"/>
        <v>0</v>
      </c>
      <c r="O62" s="43">
        <f t="shared" si="147"/>
        <v>0</v>
      </c>
      <c r="P62" s="43">
        <f t="shared" si="147"/>
        <v>0</v>
      </c>
      <c r="Q62" s="43">
        <f t="shared" si="147"/>
        <v>0</v>
      </c>
      <c r="R62" s="43">
        <f t="shared" si="147"/>
        <v>0</v>
      </c>
      <c r="S62" s="43">
        <f t="shared" si="147"/>
        <v>0</v>
      </c>
      <c r="T62" s="43">
        <f>(+T19+T37)/T40*100</f>
        <v>0</v>
      </c>
      <c r="U62" s="42">
        <f>(+U19+U37)/U40*100</f>
        <v>0</v>
      </c>
      <c r="V62" s="44">
        <f t="shared" si="147"/>
        <v>0</v>
      </c>
      <c r="W62" s="43">
        <f t="shared" si="147"/>
        <v>0</v>
      </c>
      <c r="X62" s="43">
        <f t="shared" si="147"/>
        <v>0</v>
      </c>
      <c r="Y62" s="43">
        <f t="shared" si="147"/>
        <v>0</v>
      </c>
      <c r="Z62" s="43">
        <f t="shared" si="147"/>
        <v>0</v>
      </c>
      <c r="AA62" s="43">
        <f t="shared" si="147"/>
        <v>0</v>
      </c>
      <c r="AB62" s="43">
        <f t="shared" si="147"/>
        <v>0</v>
      </c>
      <c r="AC62" s="43">
        <f t="shared" si="147"/>
        <v>0</v>
      </c>
      <c r="AD62" s="43">
        <f t="shared" si="147"/>
        <v>0</v>
      </c>
      <c r="AE62" s="43">
        <f t="shared" si="147"/>
        <v>0</v>
      </c>
      <c r="AF62" s="43">
        <f t="shared" si="147"/>
        <v>0</v>
      </c>
      <c r="AG62" s="43">
        <f t="shared" si="147"/>
        <v>0</v>
      </c>
      <c r="AH62" s="43">
        <f t="shared" si="147"/>
        <v>0</v>
      </c>
      <c r="AI62" s="43">
        <f t="shared" si="147"/>
        <v>0</v>
      </c>
      <c r="AJ62" s="43">
        <f t="shared" si="147"/>
        <v>0</v>
      </c>
      <c r="AK62" s="43">
        <f t="shared" si="147"/>
        <v>0</v>
      </c>
      <c r="AL62" s="43">
        <f t="shared" si="147"/>
        <v>0</v>
      </c>
      <c r="AM62" s="43">
        <f t="shared" si="147"/>
        <v>0</v>
      </c>
      <c r="AN62" s="43">
        <f t="shared" si="147"/>
        <v>0</v>
      </c>
      <c r="AO62" s="43">
        <f t="shared" si="147"/>
        <v>0</v>
      </c>
      <c r="AP62" s="43">
        <f t="shared" si="147"/>
        <v>0</v>
      </c>
      <c r="AQ62" s="43">
        <f t="shared" si="147"/>
        <v>0</v>
      </c>
      <c r="AR62" s="43">
        <f t="shared" si="147"/>
        <v>0</v>
      </c>
      <c r="AS62" s="43">
        <f t="shared" si="147"/>
        <v>0</v>
      </c>
      <c r="AT62" s="43">
        <f t="shared" si="147"/>
        <v>0</v>
      </c>
      <c r="AU62" s="43">
        <f t="shared" si="147"/>
        <v>0</v>
      </c>
      <c r="AV62" s="43">
        <f t="shared" si="147"/>
        <v>0</v>
      </c>
      <c r="AW62" s="43">
        <f t="shared" si="147"/>
        <v>0</v>
      </c>
      <c r="AX62" s="43">
        <f t="shared" si="147"/>
        <v>0</v>
      </c>
      <c r="AY62" s="43">
        <f t="shared" si="147"/>
        <v>0</v>
      </c>
      <c r="AZ62" s="43">
        <f t="shared" si="147"/>
        <v>0</v>
      </c>
      <c r="BA62" s="43">
        <f t="shared" si="147"/>
        <v>0</v>
      </c>
      <c r="BB62" s="43">
        <f t="shared" si="147"/>
        <v>0</v>
      </c>
      <c r="BC62" s="43">
        <f t="shared" si="147"/>
        <v>0</v>
      </c>
      <c r="BD62" s="43">
        <f t="shared" si="147"/>
        <v>0</v>
      </c>
      <c r="BE62" s="43">
        <f t="shared" si="147"/>
        <v>0</v>
      </c>
      <c r="BF62" s="43">
        <f t="shared" si="147"/>
        <v>0</v>
      </c>
      <c r="BG62" s="43">
        <f t="shared" si="147"/>
        <v>0</v>
      </c>
      <c r="BH62" s="43">
        <f t="shared" si="147"/>
        <v>0</v>
      </c>
      <c r="BI62" s="43">
        <f t="shared" si="147"/>
        <v>0</v>
      </c>
      <c r="BJ62" s="43">
        <f t="shared" si="147"/>
        <v>0</v>
      </c>
      <c r="BK62" s="43">
        <f t="shared" si="147"/>
        <v>0</v>
      </c>
      <c r="BL62" s="43">
        <f t="shared" si="147"/>
        <v>0</v>
      </c>
      <c r="BM62" s="43">
        <f t="shared" si="147"/>
        <v>0</v>
      </c>
      <c r="BN62" s="43">
        <f t="shared" si="147"/>
        <v>0</v>
      </c>
      <c r="BO62" s="43">
        <f t="shared" si="147"/>
        <v>0</v>
      </c>
      <c r="BP62" s="43">
        <f t="shared" ref="BP62:DN62" si="148">(+BP19+BP37)/BP40*100</f>
        <v>0</v>
      </c>
      <c r="BQ62" s="43">
        <f t="shared" si="148"/>
        <v>0</v>
      </c>
      <c r="BR62" s="43">
        <f t="shared" si="148"/>
        <v>0</v>
      </c>
      <c r="BS62" s="43">
        <f t="shared" si="148"/>
        <v>0</v>
      </c>
      <c r="BT62" s="43">
        <f t="shared" si="148"/>
        <v>0</v>
      </c>
      <c r="BU62" s="43">
        <f t="shared" si="148"/>
        <v>0</v>
      </c>
      <c r="BV62" s="43">
        <f t="shared" si="148"/>
        <v>0</v>
      </c>
      <c r="BW62" s="43">
        <f t="shared" si="148"/>
        <v>0</v>
      </c>
      <c r="BX62" s="43">
        <f t="shared" si="148"/>
        <v>0</v>
      </c>
      <c r="BY62" s="43">
        <f t="shared" si="148"/>
        <v>0</v>
      </c>
      <c r="BZ62" s="43">
        <f t="shared" si="148"/>
        <v>0</v>
      </c>
      <c r="CA62" s="43">
        <f t="shared" si="148"/>
        <v>0</v>
      </c>
      <c r="CB62" s="43">
        <f t="shared" si="148"/>
        <v>0</v>
      </c>
      <c r="CC62" s="43">
        <f t="shared" si="148"/>
        <v>0</v>
      </c>
      <c r="CD62" s="43">
        <f t="shared" si="148"/>
        <v>0</v>
      </c>
      <c r="CE62" s="43">
        <f t="shared" si="148"/>
        <v>0</v>
      </c>
      <c r="CF62" s="43">
        <f t="shared" si="148"/>
        <v>0</v>
      </c>
      <c r="CG62" s="43">
        <f t="shared" si="148"/>
        <v>0</v>
      </c>
      <c r="CH62" s="43">
        <f t="shared" si="148"/>
        <v>0</v>
      </c>
      <c r="CI62" s="43">
        <f t="shared" si="148"/>
        <v>0</v>
      </c>
      <c r="CJ62" s="43">
        <f t="shared" si="148"/>
        <v>0</v>
      </c>
      <c r="CK62" s="43">
        <f t="shared" si="148"/>
        <v>0</v>
      </c>
      <c r="CL62" s="43">
        <f t="shared" si="148"/>
        <v>0</v>
      </c>
      <c r="CM62" s="43">
        <f t="shared" si="148"/>
        <v>0</v>
      </c>
      <c r="CN62" s="43">
        <f t="shared" si="148"/>
        <v>0</v>
      </c>
      <c r="CO62" s="43">
        <f t="shared" si="148"/>
        <v>0</v>
      </c>
      <c r="CP62" s="43">
        <f t="shared" si="148"/>
        <v>0</v>
      </c>
      <c r="CQ62" s="43">
        <f t="shared" si="148"/>
        <v>0</v>
      </c>
      <c r="CR62" s="43">
        <f t="shared" si="148"/>
        <v>0</v>
      </c>
      <c r="CS62" s="43">
        <f t="shared" si="148"/>
        <v>0</v>
      </c>
      <c r="CT62" s="43">
        <f t="shared" si="148"/>
        <v>0</v>
      </c>
      <c r="CU62" s="43">
        <f t="shared" si="148"/>
        <v>0</v>
      </c>
      <c r="CV62" s="43">
        <f t="shared" si="148"/>
        <v>0</v>
      </c>
      <c r="CW62" s="43">
        <f t="shared" si="148"/>
        <v>0</v>
      </c>
      <c r="CX62" s="43">
        <f t="shared" si="148"/>
        <v>0</v>
      </c>
      <c r="CY62" s="43">
        <f t="shared" si="148"/>
        <v>0</v>
      </c>
      <c r="CZ62" s="43">
        <f t="shared" si="148"/>
        <v>0</v>
      </c>
      <c r="DA62" s="43">
        <f t="shared" si="148"/>
        <v>0</v>
      </c>
      <c r="DB62" s="43">
        <f t="shared" si="148"/>
        <v>0</v>
      </c>
      <c r="DC62" s="43">
        <f t="shared" si="148"/>
        <v>0</v>
      </c>
      <c r="DD62" s="43">
        <f t="shared" si="148"/>
        <v>0</v>
      </c>
      <c r="DE62" s="43">
        <f t="shared" si="148"/>
        <v>0</v>
      </c>
      <c r="DF62" s="43">
        <f t="shared" si="148"/>
        <v>0</v>
      </c>
      <c r="DG62" s="43">
        <f t="shared" si="148"/>
        <v>0</v>
      </c>
      <c r="DH62" s="43">
        <f t="shared" si="148"/>
        <v>0</v>
      </c>
      <c r="DI62" s="43">
        <f t="shared" si="148"/>
        <v>0</v>
      </c>
      <c r="DJ62" s="43">
        <f t="shared" si="148"/>
        <v>0</v>
      </c>
      <c r="DK62" s="43">
        <f t="shared" si="148"/>
        <v>0</v>
      </c>
      <c r="DL62" s="43">
        <f t="shared" si="148"/>
        <v>0</v>
      </c>
      <c r="DM62" s="43">
        <f t="shared" si="148"/>
        <v>0</v>
      </c>
      <c r="DN62" s="43">
        <f t="shared" si="148"/>
        <v>0</v>
      </c>
      <c r="DO62" s="42">
        <f t="shared" ref="DO62:DZ62" si="149">(+DO19+DO37)/DO40*100</f>
        <v>0</v>
      </c>
      <c r="DP62" s="44">
        <f t="shared" si="149"/>
        <v>0</v>
      </c>
      <c r="DQ62" s="43">
        <f t="shared" si="149"/>
        <v>0</v>
      </c>
      <c r="DR62" s="43">
        <f t="shared" si="149"/>
        <v>0</v>
      </c>
      <c r="DS62" s="43">
        <f t="shared" si="149"/>
        <v>0</v>
      </c>
      <c r="DT62" s="44">
        <f t="shared" si="149"/>
        <v>0</v>
      </c>
      <c r="DU62" s="42">
        <f t="shared" si="149"/>
        <v>0</v>
      </c>
      <c r="DV62" s="43">
        <f t="shared" si="149"/>
        <v>0</v>
      </c>
      <c r="DW62" s="44">
        <f t="shared" si="149"/>
        <v>0</v>
      </c>
      <c r="DX62" s="43">
        <f t="shared" si="149"/>
        <v>0</v>
      </c>
      <c r="DY62" s="41">
        <f t="shared" si="149"/>
        <v>0</v>
      </c>
      <c r="DZ62" s="44">
        <f t="shared" si="149"/>
        <v>0</v>
      </c>
      <c r="EA62" s="53">
        <f>(+EA19+EA37)/EA40*100</f>
        <v>0</v>
      </c>
      <c r="EB62" s="105">
        <f t="shared" ref="EB62:EV62" si="150">(+EB19+EB37)/EB40*100</f>
        <v>0</v>
      </c>
      <c r="EC62" s="105">
        <f t="shared" si="150"/>
        <v>0</v>
      </c>
      <c r="ED62" s="42">
        <f t="shared" si="150"/>
        <v>0</v>
      </c>
      <c r="EE62" s="53">
        <f t="shared" si="150"/>
        <v>0</v>
      </c>
      <c r="EF62" s="105">
        <f t="shared" si="150"/>
        <v>0</v>
      </c>
      <c r="EG62" s="42">
        <f t="shared" si="150"/>
        <v>0</v>
      </c>
      <c r="EH62" s="44">
        <f t="shared" si="150"/>
        <v>0</v>
      </c>
      <c r="EI62" s="43">
        <f t="shared" si="150"/>
        <v>0</v>
      </c>
      <c r="EJ62" s="41">
        <f t="shared" si="150"/>
        <v>0</v>
      </c>
      <c r="EK62" s="44">
        <f t="shared" si="150"/>
        <v>0</v>
      </c>
      <c r="EL62" s="53">
        <f t="shared" si="150"/>
        <v>0</v>
      </c>
      <c r="EM62" s="105">
        <f t="shared" si="150"/>
        <v>0</v>
      </c>
      <c r="EN62" s="105">
        <f t="shared" si="150"/>
        <v>0</v>
      </c>
      <c r="EO62" s="105">
        <f t="shared" si="150"/>
        <v>0</v>
      </c>
      <c r="EP62" s="42">
        <f t="shared" si="150"/>
        <v>0</v>
      </c>
      <c r="EQ62" s="41">
        <f t="shared" si="150"/>
        <v>0</v>
      </c>
      <c r="ER62" s="53">
        <f t="shared" si="150"/>
        <v>0</v>
      </c>
      <c r="ES62" s="105">
        <f t="shared" si="150"/>
        <v>0</v>
      </c>
      <c r="ET62" s="42">
        <f t="shared" si="150"/>
        <v>0</v>
      </c>
      <c r="EU62" s="53">
        <f t="shared" si="150"/>
        <v>0</v>
      </c>
      <c r="EV62" s="53">
        <f t="shared" si="150"/>
        <v>0</v>
      </c>
      <c r="EW62" s="53">
        <f t="shared" ref="EW62:FG62" si="151">(+EW19+EW37)/EW40*100</f>
        <v>0</v>
      </c>
      <c r="EX62" s="53">
        <f t="shared" si="151"/>
        <v>0</v>
      </c>
      <c r="EY62" s="53">
        <f t="shared" si="151"/>
        <v>0</v>
      </c>
      <c r="EZ62" s="53">
        <f t="shared" si="151"/>
        <v>0</v>
      </c>
      <c r="FA62" s="53">
        <f t="shared" si="151"/>
        <v>0</v>
      </c>
      <c r="FB62" s="41">
        <f t="shared" ref="FB62:FF62" si="152">(+FB19+FB37)/FB40*100</f>
        <v>0</v>
      </c>
      <c r="FC62" s="53">
        <f t="shared" si="152"/>
        <v>0</v>
      </c>
      <c r="FD62" s="53">
        <f t="shared" si="152"/>
        <v>0</v>
      </c>
      <c r="FE62" s="53">
        <f t="shared" si="152"/>
        <v>0</v>
      </c>
      <c r="FF62" s="53">
        <f t="shared" si="152"/>
        <v>0</v>
      </c>
      <c r="FG62" s="53">
        <f t="shared" si="151"/>
        <v>0</v>
      </c>
    </row>
    <row r="63" spans="1:163" ht="15.75" hidden="1" x14ac:dyDescent="0.25">
      <c r="A63" s="52" t="s">
        <v>111</v>
      </c>
      <c r="B63" s="24">
        <f t="shared" ref="B63:Q63" si="153">(+B20+B38)/B40*100</f>
        <v>1.5737987607509687</v>
      </c>
      <c r="C63" s="24">
        <f t="shared" si="153"/>
        <v>1.6417593320005703</v>
      </c>
      <c r="D63" s="24">
        <f t="shared" si="153"/>
        <v>1.508987776973546</v>
      </c>
      <c r="E63" s="24">
        <f t="shared" si="153"/>
        <v>1.369949278846434</v>
      </c>
      <c r="F63" s="24">
        <f t="shared" si="153"/>
        <v>1.2344824993058345</v>
      </c>
      <c r="G63" s="25">
        <f t="shared" si="153"/>
        <v>1.2182750469890804</v>
      </c>
      <c r="H63" s="24">
        <f t="shared" si="153"/>
        <v>1.128550205343432</v>
      </c>
      <c r="I63" s="24">
        <f t="shared" si="153"/>
        <v>3.0676425741727704</v>
      </c>
      <c r="J63" s="8">
        <f t="shared" si="153"/>
        <v>2.1737480318462605</v>
      </c>
      <c r="K63" s="8">
        <f t="shared" si="153"/>
        <v>0.52276009918112742</v>
      </c>
      <c r="L63" s="8">
        <f t="shared" si="153"/>
        <v>0.4416624006720089</v>
      </c>
      <c r="M63" s="2">
        <f t="shared" si="153"/>
        <v>0.4208717010531775</v>
      </c>
      <c r="N63" s="8">
        <f t="shared" si="153"/>
        <v>0.36707312001864478</v>
      </c>
      <c r="O63" s="8">
        <f t="shared" si="153"/>
        <v>0.32541730222637555</v>
      </c>
      <c r="P63" s="8">
        <f t="shared" si="153"/>
        <v>0.29644302050986954</v>
      </c>
      <c r="Q63" s="8">
        <f t="shared" si="153"/>
        <v>0.2579943140984074</v>
      </c>
      <c r="R63" s="8">
        <v>0.22897267465607432</v>
      </c>
      <c r="S63" s="8">
        <f t="shared" ref="S63:CF63" si="154">(+S20+S38)/S40*100</f>
        <v>0.16844745245776754</v>
      </c>
      <c r="T63" s="8">
        <f>(+T20+T38)/T40*100</f>
        <v>0.13772266110136819</v>
      </c>
      <c r="U63" s="9">
        <f>(+U20+U38)/U40*100</f>
        <v>0.11488027861082631</v>
      </c>
      <c r="V63" s="7">
        <f t="shared" si="154"/>
        <v>1.1612488970879924</v>
      </c>
      <c r="W63" s="8">
        <f t="shared" si="154"/>
        <v>1.1417158858167489</v>
      </c>
      <c r="X63" s="8">
        <f t="shared" si="154"/>
        <v>1.125085403229368</v>
      </c>
      <c r="Y63" s="8">
        <f t="shared" si="154"/>
        <v>1.113610862847036</v>
      </c>
      <c r="Z63" s="8">
        <f t="shared" si="154"/>
        <v>1.1061090016336423</v>
      </c>
      <c r="AA63" s="8">
        <f t="shared" si="154"/>
        <v>1.1027656261129024</v>
      </c>
      <c r="AB63" s="8">
        <f t="shared" si="154"/>
        <v>1.0865857038390478</v>
      </c>
      <c r="AC63" s="8">
        <f t="shared" si="154"/>
        <v>1.0847019385438776</v>
      </c>
      <c r="AD63" s="8">
        <f t="shared" si="154"/>
        <v>1.1064047720566592</v>
      </c>
      <c r="AE63" s="8">
        <f t="shared" si="154"/>
        <v>1.0786261901633196</v>
      </c>
      <c r="AF63" s="8">
        <f t="shared" si="154"/>
        <v>1.0806218587012055</v>
      </c>
      <c r="AG63" s="8">
        <f t="shared" si="154"/>
        <v>1.1056054514581222</v>
      </c>
      <c r="AH63" s="8">
        <f t="shared" si="154"/>
        <v>0.56082221966441803</v>
      </c>
      <c r="AI63" s="8">
        <f t="shared" si="154"/>
        <v>0.56152792561079579</v>
      </c>
      <c r="AJ63" s="8">
        <f t="shared" si="154"/>
        <v>0.55450820500657338</v>
      </c>
      <c r="AK63" s="8">
        <f t="shared" si="154"/>
        <v>0.52032720887924522</v>
      </c>
      <c r="AL63" s="8">
        <f t="shared" si="154"/>
        <v>0.5455598310498565</v>
      </c>
      <c r="AM63" s="8">
        <f t="shared" si="154"/>
        <v>0.50509054384663488</v>
      </c>
      <c r="AN63" s="8">
        <f t="shared" si="154"/>
        <v>0.54636917204187918</v>
      </c>
      <c r="AO63" s="8">
        <f t="shared" si="154"/>
        <v>0.54454171998780299</v>
      </c>
      <c r="AP63" s="8">
        <f t="shared" si="154"/>
        <v>0.51308041509928604</v>
      </c>
      <c r="AQ63" s="8">
        <f t="shared" si="154"/>
        <v>0.51515289388289487</v>
      </c>
      <c r="AR63" s="8">
        <f t="shared" si="154"/>
        <v>0.452476909211463</v>
      </c>
      <c r="AS63" s="8">
        <f t="shared" si="154"/>
        <v>0.4416624006720089</v>
      </c>
      <c r="AT63" s="8">
        <f t="shared" si="154"/>
        <v>0.43231289049822624</v>
      </c>
      <c r="AU63" s="8">
        <f t="shared" si="154"/>
        <v>0.45045280634413415</v>
      </c>
      <c r="AV63" s="8">
        <f t="shared" si="154"/>
        <v>0.45495494464303432</v>
      </c>
      <c r="AW63" s="8">
        <f t="shared" si="154"/>
        <v>0.46615219181990003</v>
      </c>
      <c r="AX63" s="8">
        <f t="shared" si="154"/>
        <v>0.45695512640735947</v>
      </c>
      <c r="AY63" s="8">
        <f t="shared" si="154"/>
        <v>0.45531764773256805</v>
      </c>
      <c r="AZ63" s="8">
        <f t="shared" si="154"/>
        <v>0.45850017263474979</v>
      </c>
      <c r="BA63" s="8">
        <f t="shared" si="154"/>
        <v>0.45499951601318195</v>
      </c>
      <c r="BB63" s="8">
        <f t="shared" si="154"/>
        <v>0.45208957464864313</v>
      </c>
      <c r="BC63" s="8">
        <f t="shared" si="154"/>
        <v>0.45418797519003706</v>
      </c>
      <c r="BD63" s="8">
        <f t="shared" si="154"/>
        <v>0.41621510087135116</v>
      </c>
      <c r="BE63" s="8">
        <f t="shared" si="154"/>
        <v>0.4208717010531775</v>
      </c>
      <c r="BF63" s="8">
        <f t="shared" si="154"/>
        <v>0.41155948032872358</v>
      </c>
      <c r="BG63" s="8">
        <f t="shared" si="154"/>
        <v>0.40336270120442019</v>
      </c>
      <c r="BH63" s="8">
        <f t="shared" si="154"/>
        <v>0.40075700311614321</v>
      </c>
      <c r="BI63" s="8">
        <f t="shared" si="154"/>
        <v>0.40371541719271342</v>
      </c>
      <c r="BJ63" s="8">
        <f t="shared" si="154"/>
        <v>0.3686413384724278</v>
      </c>
      <c r="BK63" s="8">
        <f t="shared" si="154"/>
        <v>0.36947023061314571</v>
      </c>
      <c r="BL63" s="8">
        <f t="shared" si="154"/>
        <v>0.36971313237639208</v>
      </c>
      <c r="BM63" s="8">
        <f t="shared" si="154"/>
        <v>0.36339604181649993</v>
      </c>
      <c r="BN63" s="8">
        <f t="shared" si="154"/>
        <v>0.36241929288494923</v>
      </c>
      <c r="BO63" s="8">
        <f t="shared" si="154"/>
        <v>0.37201477654306453</v>
      </c>
      <c r="BP63" s="8">
        <f t="shared" si="154"/>
        <v>0.36530324836735201</v>
      </c>
      <c r="BQ63" s="8">
        <f t="shared" si="154"/>
        <v>0.36707312001864478</v>
      </c>
      <c r="BR63" s="8">
        <f t="shared" si="154"/>
        <v>0.36311027709922367</v>
      </c>
      <c r="BS63" s="8">
        <f t="shared" si="154"/>
        <v>0.38102325686383703</v>
      </c>
      <c r="BT63" s="8">
        <f t="shared" si="154"/>
        <v>0.36756337828938818</v>
      </c>
      <c r="BU63" s="8">
        <f t="shared" si="154"/>
        <v>0.35398289810673322</v>
      </c>
      <c r="BV63" s="8">
        <f t="shared" si="154"/>
        <v>0.35610446817018332</v>
      </c>
      <c r="BW63" s="8">
        <f t="shared" si="154"/>
        <v>0.35824304762824866</v>
      </c>
      <c r="BX63" s="8">
        <f t="shared" si="154"/>
        <v>0.34658018748183184</v>
      </c>
      <c r="BY63" s="8">
        <f t="shared" si="154"/>
        <v>0.3517224492283057</v>
      </c>
      <c r="BZ63" s="8">
        <f t="shared" si="154"/>
        <v>0.35237443302271232</v>
      </c>
      <c r="CA63" s="8">
        <f t="shared" si="154"/>
        <v>0.33503457133831971</v>
      </c>
      <c r="CB63" s="8">
        <f t="shared" si="154"/>
        <v>0.3202183753923753</v>
      </c>
      <c r="CC63" s="8">
        <f t="shared" si="154"/>
        <v>0.32541730222637555</v>
      </c>
      <c r="CD63" s="8">
        <f t="shared" si="154"/>
        <v>0.31870151809684211</v>
      </c>
      <c r="CE63" s="8">
        <f t="shared" si="154"/>
        <v>0.32309756717748045</v>
      </c>
      <c r="CF63" s="8">
        <f t="shared" si="154"/>
        <v>0.31070003752624886</v>
      </c>
      <c r="CG63" s="8">
        <f t="shared" ref="CG63:DZ63" si="155">(+CG20+CG38)/CG40*100</f>
        <v>0.31163615768581315</v>
      </c>
      <c r="CH63" s="8">
        <f t="shared" si="155"/>
        <v>0.29920180333037161</v>
      </c>
      <c r="CI63" s="8">
        <f t="shared" si="155"/>
        <v>0.29765714095966794</v>
      </c>
      <c r="CJ63" s="8">
        <f t="shared" si="155"/>
        <v>0.29992521444506964</v>
      </c>
      <c r="CK63" s="8">
        <f t="shared" si="155"/>
        <v>0.29768434399681631</v>
      </c>
      <c r="CL63" s="8">
        <f t="shared" si="155"/>
        <v>0.30264310936323369</v>
      </c>
      <c r="CM63" s="8">
        <f t="shared" si="155"/>
        <v>0.28984843066053556</v>
      </c>
      <c r="CN63" s="8">
        <f t="shared" si="155"/>
        <v>0.28642542363065093</v>
      </c>
      <c r="CO63" s="8">
        <f t="shared" si="155"/>
        <v>0.29644302050986954</v>
      </c>
      <c r="CP63" s="8">
        <f t="shared" si="155"/>
        <v>0.30279119975290453</v>
      </c>
      <c r="CQ63" s="8">
        <f t="shared" si="155"/>
        <v>0.29397052635561016</v>
      </c>
      <c r="CR63" s="8">
        <f t="shared" si="155"/>
        <v>0.27607503005509459</v>
      </c>
      <c r="CS63" s="8">
        <f t="shared" si="155"/>
        <v>0.29651217904783783</v>
      </c>
      <c r="CT63" s="8">
        <f t="shared" si="155"/>
        <v>0.29153918403836193</v>
      </c>
      <c r="CU63" s="8">
        <f t="shared" si="155"/>
        <v>0.2870742932558174</v>
      </c>
      <c r="CV63" s="8">
        <f t="shared" si="155"/>
        <v>0.28858412338972711</v>
      </c>
      <c r="CW63" s="8">
        <f t="shared" si="155"/>
        <v>0.28590171874262726</v>
      </c>
      <c r="CX63" s="8">
        <f t="shared" si="155"/>
        <v>0.27917459709674114</v>
      </c>
      <c r="CY63" s="8">
        <f t="shared" si="155"/>
        <v>0.25910812488784535</v>
      </c>
      <c r="CZ63" s="8">
        <f t="shared" si="155"/>
        <v>0.26246192969889481</v>
      </c>
      <c r="DA63" s="8">
        <f t="shared" si="155"/>
        <v>0.2579943140984074</v>
      </c>
      <c r="DB63" s="8">
        <f t="shared" si="155"/>
        <v>0.2622875603846444</v>
      </c>
      <c r="DC63" s="8">
        <f t="shared" si="155"/>
        <v>0.25576759104886987</v>
      </c>
      <c r="DD63" s="8">
        <f t="shared" si="155"/>
        <v>0.25416777783331823</v>
      </c>
      <c r="DE63" s="8">
        <f t="shared" si="155"/>
        <v>0.24176844507927114</v>
      </c>
      <c r="DF63" s="8">
        <f t="shared" si="155"/>
        <v>0.23898765606300479</v>
      </c>
      <c r="DG63" s="8">
        <f t="shared" si="155"/>
        <v>0.24733119470515341</v>
      </c>
      <c r="DH63" s="8">
        <f t="shared" si="155"/>
        <v>0.24635639720020039</v>
      </c>
      <c r="DI63" s="8">
        <f t="shared" si="155"/>
        <v>0.24331520703840714</v>
      </c>
      <c r="DJ63" s="8">
        <f t="shared" si="155"/>
        <v>0.24267388142480995</v>
      </c>
      <c r="DK63" s="8">
        <f t="shared" si="155"/>
        <v>0.22476377148725779</v>
      </c>
      <c r="DL63" s="8">
        <f t="shared" si="155"/>
        <v>0.22871227954256779</v>
      </c>
      <c r="DM63" s="8">
        <f t="shared" si="155"/>
        <v>0.22897267465607432</v>
      </c>
      <c r="DN63" s="8">
        <f t="shared" si="155"/>
        <v>0.22318157357319293</v>
      </c>
      <c r="DO63" s="9">
        <f t="shared" si="155"/>
        <v>0.22226194111098324</v>
      </c>
      <c r="DP63" s="46">
        <f t="shared" si="155"/>
        <v>0.22246150911714155</v>
      </c>
      <c r="DQ63" s="102">
        <f t="shared" si="155"/>
        <v>0.20221966758248591</v>
      </c>
      <c r="DR63" s="102">
        <f t="shared" si="155"/>
        <v>0.19447495818528518</v>
      </c>
      <c r="DS63" s="8">
        <f t="shared" si="155"/>
        <v>0.19445468310597486</v>
      </c>
      <c r="DT63" s="46">
        <f t="shared" si="155"/>
        <v>0.18820675153452285</v>
      </c>
      <c r="DU63" s="9">
        <f t="shared" si="155"/>
        <v>0.19062711541471355</v>
      </c>
      <c r="DV63" s="8">
        <f t="shared" si="155"/>
        <v>0.19133552730849332</v>
      </c>
      <c r="DW63" s="2">
        <f t="shared" si="155"/>
        <v>0.19275612973605022</v>
      </c>
      <c r="DX63" s="7">
        <f t="shared" si="155"/>
        <v>0.16925901841726237</v>
      </c>
      <c r="DY63" s="2">
        <f t="shared" si="155"/>
        <v>0.16844745245776754</v>
      </c>
      <c r="DZ63" s="7">
        <f t="shared" si="155"/>
        <v>0.16717683350219181</v>
      </c>
      <c r="EA63" s="46">
        <f>(+EA20+EA38)/EA40*100</f>
        <v>0.16751321777124234</v>
      </c>
      <c r="EB63" s="102">
        <f t="shared" ref="EB63:EV63" si="156">(+EB20+EB38)/EB40*100</f>
        <v>0.16705714873039434</v>
      </c>
      <c r="EC63" s="102">
        <f t="shared" si="156"/>
        <v>0.16766398919745573</v>
      </c>
      <c r="ED63" s="9">
        <f t="shared" si="156"/>
        <v>0.16744948433075832</v>
      </c>
      <c r="EE63" s="46">
        <f t="shared" si="156"/>
        <v>0.16605625041176669</v>
      </c>
      <c r="EF63" s="46">
        <f t="shared" si="156"/>
        <v>0.16464997926721872</v>
      </c>
      <c r="EG63" s="2">
        <f t="shared" si="156"/>
        <v>0.16295495548187647</v>
      </c>
      <c r="EH63" s="7">
        <f t="shared" si="156"/>
        <v>0.16258461554364084</v>
      </c>
      <c r="EI63" s="8">
        <f t="shared" si="156"/>
        <v>0.14019795411415706</v>
      </c>
      <c r="EJ63" s="2">
        <f t="shared" si="156"/>
        <v>0.13908838960229025</v>
      </c>
      <c r="EK63" s="7">
        <f t="shared" si="156"/>
        <v>0.13772266110136819</v>
      </c>
      <c r="EL63" s="46">
        <f t="shared" si="156"/>
        <v>0.13730429395858729</v>
      </c>
      <c r="EM63" s="46">
        <f t="shared" si="156"/>
        <v>0.13717078650549475</v>
      </c>
      <c r="EN63" s="46">
        <f t="shared" si="156"/>
        <v>0.13732217134584399</v>
      </c>
      <c r="EO63" s="46">
        <f t="shared" si="156"/>
        <v>0.1367278615191137</v>
      </c>
      <c r="EP63" s="2">
        <f t="shared" si="156"/>
        <v>0.13624538239595441</v>
      </c>
      <c r="EQ63" s="2">
        <f t="shared" si="156"/>
        <v>0.13598868515987264</v>
      </c>
      <c r="ER63" s="46">
        <f t="shared" si="156"/>
        <v>0.13692961440654031</v>
      </c>
      <c r="ES63" s="46">
        <f t="shared" si="156"/>
        <v>0.13319035552473527</v>
      </c>
      <c r="ET63" s="2">
        <f t="shared" si="156"/>
        <v>0.13192358734774592</v>
      </c>
      <c r="EU63" s="46">
        <f t="shared" si="156"/>
        <v>0.11556177181402555</v>
      </c>
      <c r="EV63" s="46">
        <f t="shared" si="156"/>
        <v>0.11520688883832547</v>
      </c>
      <c r="EW63" s="46">
        <f t="shared" ref="EW63:FG63" si="157">(+EW20+EW38)/EW40*100</f>
        <v>0.11488027861082631</v>
      </c>
      <c r="EX63" s="46">
        <f t="shared" si="157"/>
        <v>0.11424617762904983</v>
      </c>
      <c r="EY63" s="46">
        <f t="shared" si="157"/>
        <v>0.11197367691665309</v>
      </c>
      <c r="EZ63" s="46">
        <f t="shared" si="157"/>
        <v>0.1131312223874919</v>
      </c>
      <c r="FA63" s="46">
        <f t="shared" si="157"/>
        <v>0.11399805519229803</v>
      </c>
      <c r="FB63" s="2">
        <f t="shared" ref="FB63:FF63" si="158">(+FB20+FB38)/FB40*100</f>
        <v>9.8286079248021574E-2</v>
      </c>
      <c r="FC63" s="46">
        <f t="shared" si="158"/>
        <v>9.8139749523338426E-2</v>
      </c>
      <c r="FD63" s="46">
        <f t="shared" si="158"/>
        <v>9.9317055424218925E-2</v>
      </c>
      <c r="FE63" s="46">
        <f t="shared" si="158"/>
        <v>9.8821536219382999E-2</v>
      </c>
      <c r="FF63" s="46">
        <f t="shared" si="158"/>
        <v>9.9487425183875766E-2</v>
      </c>
      <c r="FG63" s="46">
        <f t="shared" si="157"/>
        <v>9.9885138038945276E-2</v>
      </c>
    </row>
    <row r="64" spans="1:163" ht="18" hidden="1" x14ac:dyDescent="0.25">
      <c r="A64" s="52" t="s">
        <v>112</v>
      </c>
      <c r="B64" s="24">
        <f t="shared" ref="B64:Q64" si="159">(+B21+B39)/B40*100</f>
        <v>8.3184395150341643</v>
      </c>
      <c r="C64" s="24">
        <f t="shared" si="159"/>
        <v>8.1955116127068077</v>
      </c>
      <c r="D64" s="24">
        <f t="shared" si="159"/>
        <v>8.093683602232133</v>
      </c>
      <c r="E64" s="24">
        <f t="shared" si="159"/>
        <v>7.3558191923510856</v>
      </c>
      <c r="F64" s="25">
        <f t="shared" si="159"/>
        <v>7.1325307361243953</v>
      </c>
      <c r="G64" s="25">
        <f t="shared" si="159"/>
        <v>7.1250969017859749</v>
      </c>
      <c r="H64" s="24">
        <f t="shared" si="159"/>
        <v>6.4864786608523977</v>
      </c>
      <c r="I64" s="24">
        <f t="shared" si="159"/>
        <v>6.9019152392624061</v>
      </c>
      <c r="J64" s="8">
        <f t="shared" si="159"/>
        <v>3.3395200378239771</v>
      </c>
      <c r="K64" s="43">
        <f t="shared" si="159"/>
        <v>0</v>
      </c>
      <c r="L64" s="8">
        <f t="shared" si="159"/>
        <v>5.8005905223176626</v>
      </c>
      <c r="M64" s="2">
        <f t="shared" si="159"/>
        <v>5.9856468125654612</v>
      </c>
      <c r="N64" s="8">
        <f t="shared" si="159"/>
        <v>5.9942774689496616</v>
      </c>
      <c r="O64" s="8">
        <f t="shared" si="159"/>
        <v>6.2486054887828004</v>
      </c>
      <c r="P64" s="8">
        <f t="shared" si="159"/>
        <v>6.2657773752031618</v>
      </c>
      <c r="Q64" s="8">
        <f t="shared" si="159"/>
        <v>5.8510796458710699</v>
      </c>
      <c r="R64" s="8">
        <v>6.1950243378575163</v>
      </c>
      <c r="S64" s="8">
        <f t="shared" ref="S64:CF64" si="160">(+S21+S39)/S40*100</f>
        <v>10.656073001375713</v>
      </c>
      <c r="T64" s="8">
        <f>(+T21+T39)/T40*100</f>
        <v>12.220142943330572</v>
      </c>
      <c r="U64" s="9">
        <f>(+U21+U39)/U40*100</f>
        <v>14.019998699208244</v>
      </c>
      <c r="V64" s="7">
        <f t="shared" si="160"/>
        <v>0</v>
      </c>
      <c r="W64" s="8">
        <f t="shared" si="160"/>
        <v>0</v>
      </c>
      <c r="X64" s="8">
        <f t="shared" si="160"/>
        <v>0</v>
      </c>
      <c r="Y64" s="8">
        <f t="shared" si="160"/>
        <v>0</v>
      </c>
      <c r="Z64" s="8">
        <f t="shared" si="160"/>
        <v>0</v>
      </c>
      <c r="AA64" s="8">
        <f t="shared" si="160"/>
        <v>0</v>
      </c>
      <c r="AB64" s="8">
        <f t="shared" si="160"/>
        <v>0</v>
      </c>
      <c r="AC64" s="8">
        <f t="shared" si="160"/>
        <v>0</v>
      </c>
      <c r="AD64" s="8">
        <f t="shared" si="160"/>
        <v>0</v>
      </c>
      <c r="AE64" s="8">
        <f t="shared" si="160"/>
        <v>0</v>
      </c>
      <c r="AF64" s="8">
        <f t="shared" si="160"/>
        <v>0</v>
      </c>
      <c r="AG64" s="8">
        <f t="shared" si="160"/>
        <v>0</v>
      </c>
      <c r="AH64" s="8">
        <f t="shared" si="160"/>
        <v>0</v>
      </c>
      <c r="AI64" s="8">
        <f t="shared" si="160"/>
        <v>0</v>
      </c>
      <c r="AJ64" s="8">
        <f t="shared" si="160"/>
        <v>0</v>
      </c>
      <c r="AK64" s="8">
        <f t="shared" si="160"/>
        <v>0</v>
      </c>
      <c r="AL64" s="8">
        <f t="shared" si="160"/>
        <v>0</v>
      </c>
      <c r="AM64" s="8">
        <f t="shared" si="160"/>
        <v>0</v>
      </c>
      <c r="AN64" s="8">
        <f t="shared" si="160"/>
        <v>0</v>
      </c>
      <c r="AO64" s="8">
        <f t="shared" si="160"/>
        <v>0</v>
      </c>
      <c r="AP64" s="8">
        <f t="shared" si="160"/>
        <v>0</v>
      </c>
      <c r="AQ64" s="8">
        <f t="shared" si="160"/>
        <v>0</v>
      </c>
      <c r="AR64" s="8">
        <f t="shared" si="160"/>
        <v>5.84139163443177</v>
      </c>
      <c r="AS64" s="8">
        <f t="shared" si="160"/>
        <v>5.8005905223176626</v>
      </c>
      <c r="AT64" s="8">
        <f t="shared" si="160"/>
        <v>5.8166953104962769</v>
      </c>
      <c r="AU64" s="8">
        <f t="shared" si="160"/>
        <v>5.8361758625577398</v>
      </c>
      <c r="AV64" s="8">
        <f t="shared" si="160"/>
        <v>6.0346835080045018</v>
      </c>
      <c r="AW64" s="8">
        <f t="shared" si="160"/>
        <v>6.0226248994221674</v>
      </c>
      <c r="AX64" s="8">
        <f t="shared" si="160"/>
        <v>6.0368812920060684</v>
      </c>
      <c r="AY64" s="8">
        <f t="shared" si="160"/>
        <v>5.9794929707239772</v>
      </c>
      <c r="AZ64" s="8">
        <f t="shared" si="160"/>
        <v>5.9448766720317252</v>
      </c>
      <c r="BA64" s="8">
        <f t="shared" si="160"/>
        <v>5.9553193180021022</v>
      </c>
      <c r="BB64" s="8">
        <f t="shared" si="160"/>
        <v>5.9477983265463328</v>
      </c>
      <c r="BC64" s="8">
        <f t="shared" si="160"/>
        <v>5.9362413704446944</v>
      </c>
      <c r="BD64" s="8">
        <f t="shared" si="160"/>
        <v>6.0112317519499792</v>
      </c>
      <c r="BE64" s="8">
        <f t="shared" si="160"/>
        <v>5.9856468125654612</v>
      </c>
      <c r="BF64" s="8">
        <f t="shared" si="160"/>
        <v>5.9181683491946728</v>
      </c>
      <c r="BG64" s="8">
        <f t="shared" si="160"/>
        <v>5.7412980457279295</v>
      </c>
      <c r="BH64" s="8">
        <f t="shared" si="160"/>
        <v>5.8388474495452476</v>
      </c>
      <c r="BI64" s="8">
        <f t="shared" si="160"/>
        <v>5.8838826616020663</v>
      </c>
      <c r="BJ64" s="8">
        <f t="shared" si="160"/>
        <v>5.8354688316786767</v>
      </c>
      <c r="BK64" s="8">
        <f t="shared" si="160"/>
        <v>5.824697005311207</v>
      </c>
      <c r="BL64" s="8">
        <f t="shared" si="160"/>
        <v>5.8928492464840332</v>
      </c>
      <c r="BM64" s="8">
        <f t="shared" si="160"/>
        <v>5.8167486567151148</v>
      </c>
      <c r="BN64" s="8">
        <f t="shared" si="160"/>
        <v>5.9101291525308612</v>
      </c>
      <c r="BO64" s="8">
        <f t="shared" si="160"/>
        <v>5.9472142131362729</v>
      </c>
      <c r="BP64" s="8">
        <f t="shared" si="160"/>
        <v>5.9619081575319015</v>
      </c>
      <c r="BQ64" s="8">
        <f t="shared" si="160"/>
        <v>5.9942774689496616</v>
      </c>
      <c r="BR64" s="8">
        <f t="shared" si="160"/>
        <v>6.153994228477397</v>
      </c>
      <c r="BS64" s="8">
        <f t="shared" si="160"/>
        <v>6.1305131209701029</v>
      </c>
      <c r="BT64" s="8">
        <f t="shared" si="160"/>
        <v>6.2608903944502279</v>
      </c>
      <c r="BU64" s="8">
        <f t="shared" si="160"/>
        <v>6.25203251003673</v>
      </c>
      <c r="BV64" s="8">
        <f t="shared" si="160"/>
        <v>6.1407370033576809</v>
      </c>
      <c r="BW64" s="8">
        <f t="shared" si="160"/>
        <v>6.0702675547319265</v>
      </c>
      <c r="BX64" s="8">
        <f t="shared" si="160"/>
        <v>6.1320036691266786</v>
      </c>
      <c r="BY64" s="8">
        <f t="shared" si="160"/>
        <v>6.1069372808240194</v>
      </c>
      <c r="BZ64" s="8">
        <f t="shared" si="160"/>
        <v>6.148980255809005</v>
      </c>
      <c r="CA64" s="8">
        <f t="shared" si="160"/>
        <v>6.15668815839721</v>
      </c>
      <c r="CB64" s="8">
        <f t="shared" si="160"/>
        <v>6.2325172165127967</v>
      </c>
      <c r="CC64" s="8">
        <f t="shared" si="160"/>
        <v>6.2486054887828022</v>
      </c>
      <c r="CD64" s="8">
        <f t="shared" si="160"/>
        <v>6.2935789026575222</v>
      </c>
      <c r="CE64" s="8">
        <f t="shared" si="160"/>
        <v>6.2278146220256714</v>
      </c>
      <c r="CF64" s="8">
        <f t="shared" si="160"/>
        <v>6.1083735399321109</v>
      </c>
      <c r="CG64" s="8">
        <f t="shared" ref="CG64:DZ64" si="161">(+CG21+CG39)/CG40*100</f>
        <v>6.0907095052895173</v>
      </c>
      <c r="CH64" s="8">
        <f t="shared" si="161"/>
        <v>6.0871516389304787</v>
      </c>
      <c r="CI64" s="8">
        <f t="shared" si="161"/>
        <v>6.0822894308853153</v>
      </c>
      <c r="CJ64" s="8">
        <f t="shared" si="161"/>
        <v>6.1356053963649311</v>
      </c>
      <c r="CK64" s="8">
        <f t="shared" si="161"/>
        <v>6.1152177306830167</v>
      </c>
      <c r="CL64" s="8">
        <f t="shared" si="161"/>
        <v>6.10543976671058</v>
      </c>
      <c r="CM64" s="8">
        <f t="shared" si="161"/>
        <v>6.1879926674390049</v>
      </c>
      <c r="CN64" s="8">
        <f t="shared" si="161"/>
        <v>6.2223201983308227</v>
      </c>
      <c r="CO64" s="8">
        <f t="shared" si="161"/>
        <v>6.2657773752031618</v>
      </c>
      <c r="CP64" s="8">
        <f t="shared" si="161"/>
        <v>6.320610310169136</v>
      </c>
      <c r="CQ64" s="8">
        <f t="shared" si="161"/>
        <v>6.3487057186271345</v>
      </c>
      <c r="CR64" s="8">
        <f t="shared" si="161"/>
        <v>6.421583536263153</v>
      </c>
      <c r="CS64" s="8">
        <f t="shared" si="161"/>
        <v>6.546440389699244</v>
      </c>
      <c r="CT64" s="8">
        <f t="shared" si="161"/>
        <v>6.3195977166339494</v>
      </c>
      <c r="CU64" s="8">
        <f t="shared" si="161"/>
        <v>6.4888207647784357</v>
      </c>
      <c r="CV64" s="8">
        <f t="shared" si="161"/>
        <v>6.4680089409003454</v>
      </c>
      <c r="CW64" s="8">
        <f t="shared" si="161"/>
        <v>6.4107998339440604</v>
      </c>
      <c r="CX64" s="8">
        <f t="shared" si="161"/>
        <v>6.3993916428562114</v>
      </c>
      <c r="CY64" s="8">
        <f t="shared" si="161"/>
        <v>6.4336922737135236</v>
      </c>
      <c r="CZ64" s="8">
        <f t="shared" si="161"/>
        <v>5.856957187050214</v>
      </c>
      <c r="DA64" s="8">
        <f t="shared" si="161"/>
        <v>5.8510796458710699</v>
      </c>
      <c r="DB64" s="8">
        <f t="shared" si="161"/>
        <v>5.7886978984121953</v>
      </c>
      <c r="DC64" s="8">
        <f t="shared" si="161"/>
        <v>5.7848389028714999</v>
      </c>
      <c r="DD64" s="8">
        <f t="shared" si="161"/>
        <v>5.7940375851162855</v>
      </c>
      <c r="DE64" s="8">
        <f t="shared" si="161"/>
        <v>5.7776541216394275</v>
      </c>
      <c r="DF64" s="8">
        <f t="shared" si="161"/>
        <v>5.8062167046797919</v>
      </c>
      <c r="DG64" s="8">
        <f t="shared" si="161"/>
        <v>5.808934704850782</v>
      </c>
      <c r="DH64" s="8">
        <f t="shared" si="161"/>
        <v>5.825001260270902</v>
      </c>
      <c r="DI64" s="8">
        <f t="shared" si="161"/>
        <v>5.8468531234751149</v>
      </c>
      <c r="DJ64" s="8">
        <f t="shared" si="161"/>
        <v>5.8444372083456884</v>
      </c>
      <c r="DK64" s="8">
        <f t="shared" si="161"/>
        <v>5.86028866540489</v>
      </c>
      <c r="DL64" s="8">
        <f t="shared" si="161"/>
        <v>5.8428303136560142</v>
      </c>
      <c r="DM64" s="8">
        <f t="shared" si="161"/>
        <v>6.1950243378575163</v>
      </c>
      <c r="DN64" s="8">
        <f t="shared" si="161"/>
        <v>6.0436046228952449</v>
      </c>
      <c r="DO64" s="9">
        <f t="shared" si="161"/>
        <v>6.0687351221582295</v>
      </c>
      <c r="DP64" s="46">
        <f t="shared" si="161"/>
        <v>6.0617585973077137</v>
      </c>
      <c r="DQ64" s="102">
        <f t="shared" si="161"/>
        <v>5.9059602848782733</v>
      </c>
      <c r="DR64" s="102">
        <f t="shared" si="161"/>
        <v>10.187679140230385</v>
      </c>
      <c r="DS64" s="8">
        <f t="shared" si="161"/>
        <v>10.116890687368352</v>
      </c>
      <c r="DT64" s="46">
        <f t="shared" si="161"/>
        <v>10.326225690743358</v>
      </c>
      <c r="DU64" s="9">
        <f t="shared" si="161"/>
        <v>10.282162571690561</v>
      </c>
      <c r="DV64" s="8">
        <f t="shared" si="161"/>
        <v>10.369782709627613</v>
      </c>
      <c r="DW64" s="2">
        <f t="shared" si="161"/>
        <v>10.552271192881264</v>
      </c>
      <c r="DX64" s="7">
        <f t="shared" si="161"/>
        <v>10.551128188878872</v>
      </c>
      <c r="DY64" s="2">
        <f t="shared" si="161"/>
        <v>10.656073001375713</v>
      </c>
      <c r="DZ64" s="7">
        <f t="shared" si="161"/>
        <v>10.890046923508718</v>
      </c>
      <c r="EA64" s="46">
        <f>(+EA21+EA39)/EA40*100</f>
        <v>11.125826260560517</v>
      </c>
      <c r="EB64" s="102">
        <f t="shared" ref="EB64:EV64" si="162">(+EB21+EB39)/EB40*100</f>
        <v>11.170588368416851</v>
      </c>
      <c r="EC64" s="102">
        <f t="shared" si="162"/>
        <v>11.151463447733445</v>
      </c>
      <c r="ED64" s="9">
        <f t="shared" si="162"/>
        <v>11.292367730827184</v>
      </c>
      <c r="EE64" s="46">
        <f t="shared" si="162"/>
        <v>11.53071885875092</v>
      </c>
      <c r="EF64" s="46">
        <f t="shared" si="162"/>
        <v>11.685460558699534</v>
      </c>
      <c r="EG64" s="2">
        <f t="shared" si="162"/>
        <v>11.758329037812373</v>
      </c>
      <c r="EH64" s="7">
        <f t="shared" si="162"/>
        <v>11.98639230581934</v>
      </c>
      <c r="EI64" s="8">
        <f t="shared" si="162"/>
        <v>12.114324076395516</v>
      </c>
      <c r="EJ64" s="2">
        <f t="shared" si="162"/>
        <v>12.124918576417132</v>
      </c>
      <c r="EK64" s="7">
        <f t="shared" si="162"/>
        <v>12.220142943330572</v>
      </c>
      <c r="EL64" s="46">
        <f t="shared" si="162"/>
        <v>12.185074197147371</v>
      </c>
      <c r="EM64" s="46">
        <f t="shared" si="162"/>
        <v>12.241795136582461</v>
      </c>
      <c r="EN64" s="46">
        <f t="shared" si="162"/>
        <v>12.434583819352794</v>
      </c>
      <c r="EO64" s="46">
        <f t="shared" si="162"/>
        <v>12.438604691479997</v>
      </c>
      <c r="EP64" s="2">
        <f t="shared" si="162"/>
        <v>12.782036679566316</v>
      </c>
      <c r="EQ64" s="2">
        <f t="shared" si="162"/>
        <v>12.945161078722784</v>
      </c>
      <c r="ER64" s="46">
        <f t="shared" si="162"/>
        <v>12.961065450636017</v>
      </c>
      <c r="ES64" s="46">
        <f t="shared" si="162"/>
        <v>14.95590340812444</v>
      </c>
      <c r="ET64" s="2">
        <f t="shared" si="162"/>
        <v>15.176450863900548</v>
      </c>
      <c r="EU64" s="46">
        <f t="shared" si="162"/>
        <v>13.407272341912712</v>
      </c>
      <c r="EV64" s="46">
        <f t="shared" si="162"/>
        <v>13.780416867786041</v>
      </c>
      <c r="EW64" s="46">
        <f t="shared" ref="EW64:FG64" si="163">(+EW21+EW39)/EW40*100</f>
        <v>14.019998699208244</v>
      </c>
      <c r="EX64" s="46">
        <f t="shared" si="163"/>
        <v>13.975662010261889</v>
      </c>
      <c r="EY64" s="46">
        <f t="shared" si="163"/>
        <v>15.013878501254188</v>
      </c>
      <c r="EZ64" s="46">
        <f t="shared" si="163"/>
        <v>15.25080096173296</v>
      </c>
      <c r="FA64" s="46">
        <f t="shared" si="163"/>
        <v>15.564442747484359</v>
      </c>
      <c r="FB64" s="2">
        <f t="shared" ref="FB64:FF64" si="164">(+FB21+FB39)/FB40*100</f>
        <v>15.82652190115272</v>
      </c>
      <c r="FC64" s="46">
        <f t="shared" si="164"/>
        <v>15.8931121149879</v>
      </c>
      <c r="FD64" s="46">
        <f t="shared" si="164"/>
        <v>15.85236142221099</v>
      </c>
      <c r="FE64" s="46">
        <f t="shared" si="164"/>
        <v>15.998909635337712</v>
      </c>
      <c r="FF64" s="46">
        <f t="shared" si="164"/>
        <v>16.204376930252081</v>
      </c>
      <c r="FG64" s="46">
        <f t="shared" si="163"/>
        <v>16.231714687157989</v>
      </c>
    </row>
    <row r="65" spans="1:163" ht="15.75" hidden="1" x14ac:dyDescent="0.25">
      <c r="A65" s="84" t="s">
        <v>10</v>
      </c>
      <c r="B65" s="35">
        <f t="shared" ref="B65:G65" si="165">SUM(B66:B67)</f>
        <v>12.424530252285845</v>
      </c>
      <c r="C65" s="35">
        <f t="shared" si="165"/>
        <v>12.070896165858706</v>
      </c>
      <c r="D65" s="35">
        <f t="shared" si="165"/>
        <v>11.762568878563588</v>
      </c>
      <c r="E65" s="35">
        <f t="shared" si="165"/>
        <v>11.941041932500713</v>
      </c>
      <c r="F65" s="36">
        <f t="shared" si="165"/>
        <v>12.589028386244205</v>
      </c>
      <c r="G65" s="36">
        <f t="shared" si="165"/>
        <v>13.139629032713339</v>
      </c>
      <c r="H65" s="35">
        <f t="shared" ref="H65:P65" si="166">SUM(H66:H67)</f>
        <v>13.687389450206144</v>
      </c>
      <c r="I65" s="35">
        <f t="shared" si="166"/>
        <v>8.710491065066833</v>
      </c>
      <c r="J65" s="37">
        <f t="shared" si="166"/>
        <v>9.5929723255348911</v>
      </c>
      <c r="K65" s="37">
        <f t="shared" si="166"/>
        <v>10.783110090663156</v>
      </c>
      <c r="L65" s="37">
        <f t="shared" si="166"/>
        <v>9.6034225446470867</v>
      </c>
      <c r="M65" s="73">
        <f t="shared" si="166"/>
        <v>9.389590404719474</v>
      </c>
      <c r="N65" s="37">
        <f t="shared" si="166"/>
        <v>8.2578501303411187</v>
      </c>
      <c r="O65" s="37">
        <f t="shared" si="166"/>
        <v>7.6278250440857649</v>
      </c>
      <c r="P65" s="37">
        <f t="shared" si="166"/>
        <v>7.254998935186328</v>
      </c>
      <c r="Q65" s="37">
        <f t="shared" ref="Q65:CD65" si="167">SUM(Q66:Q67)</f>
        <v>7.2971549257561135</v>
      </c>
      <c r="R65" s="37">
        <f t="shared" si="167"/>
        <v>6.8584640494515039</v>
      </c>
      <c r="S65" s="37">
        <f t="shared" si="167"/>
        <v>5.993959194627883</v>
      </c>
      <c r="T65" s="37">
        <f>SUM(T66:T67)</f>
        <v>5.7362465136927314</v>
      </c>
      <c r="U65" s="55">
        <f>SUM(U66:U67)</f>
        <v>5.0491788616212272</v>
      </c>
      <c r="V65" s="168">
        <f t="shared" si="167"/>
        <v>11.747100275977328</v>
      </c>
      <c r="W65" s="37">
        <f t="shared" si="167"/>
        <v>11.788802409462509</v>
      </c>
      <c r="X65" s="37">
        <f t="shared" si="167"/>
        <v>11.723567152423456</v>
      </c>
      <c r="Y65" s="37">
        <f t="shared" si="167"/>
        <v>11.645168054564925</v>
      </c>
      <c r="Z65" s="37">
        <f t="shared" si="167"/>
        <v>11.611682368560485</v>
      </c>
      <c r="AA65" s="37">
        <f t="shared" si="167"/>
        <v>11.584959357287325</v>
      </c>
      <c r="AB65" s="37">
        <f t="shared" si="167"/>
        <v>11.392901167716726</v>
      </c>
      <c r="AC65" s="37">
        <f t="shared" si="167"/>
        <v>11.387350918095587</v>
      </c>
      <c r="AD65" s="37">
        <f t="shared" si="167"/>
        <v>11.287195036898273</v>
      </c>
      <c r="AE65" s="37">
        <f t="shared" si="167"/>
        <v>11.218999312366201</v>
      </c>
      <c r="AF65" s="37">
        <f t="shared" si="167"/>
        <v>11.307303890191275</v>
      </c>
      <c r="AG65" s="37">
        <f t="shared" si="167"/>
        <v>11.270445656703252</v>
      </c>
      <c r="AH65" s="37">
        <f t="shared" si="167"/>
        <v>11.361113625108999</v>
      </c>
      <c r="AI65" s="37">
        <f t="shared" si="167"/>
        <v>11.350887347333842</v>
      </c>
      <c r="AJ65" s="37">
        <f t="shared" si="167"/>
        <v>11.387942135509538</v>
      </c>
      <c r="AK65" s="37">
        <f t="shared" si="167"/>
        <v>10.660344496494629</v>
      </c>
      <c r="AL65" s="37">
        <f t="shared" si="167"/>
        <v>11.360889677046949</v>
      </c>
      <c r="AM65" s="37">
        <f t="shared" si="167"/>
        <v>10.526779757671893</v>
      </c>
      <c r="AN65" s="37">
        <f t="shared" si="167"/>
        <v>10.870245521214418</v>
      </c>
      <c r="AO65" s="37">
        <f t="shared" si="167"/>
        <v>10.848563871944888</v>
      </c>
      <c r="AP65" s="37">
        <f t="shared" si="167"/>
        <v>10.294244304970672</v>
      </c>
      <c r="AQ65" s="37">
        <f t="shared" si="167"/>
        <v>10.264733008154819</v>
      </c>
      <c r="AR65" s="37">
        <f t="shared" si="167"/>
        <v>9.6097265275618078</v>
      </c>
      <c r="AS65" s="37">
        <f t="shared" si="167"/>
        <v>9.6034225446470867</v>
      </c>
      <c r="AT65" s="37">
        <f t="shared" si="167"/>
        <v>9.5277526936504007</v>
      </c>
      <c r="AU65" s="37">
        <f t="shared" si="167"/>
        <v>9.5112743228673704</v>
      </c>
      <c r="AV65" s="37">
        <f t="shared" si="167"/>
        <v>9.4484106302103665</v>
      </c>
      <c r="AW65" s="37">
        <f t="shared" si="167"/>
        <v>9.4283601673316433</v>
      </c>
      <c r="AX65" s="37">
        <f t="shared" si="167"/>
        <v>9.4196131232911977</v>
      </c>
      <c r="AY65" s="37">
        <f t="shared" si="167"/>
        <v>9.4256189960886978</v>
      </c>
      <c r="AZ65" s="37">
        <f t="shared" si="167"/>
        <v>9.3221618568205411</v>
      </c>
      <c r="BA65" s="37">
        <f t="shared" si="167"/>
        <v>9.3375913704998723</v>
      </c>
      <c r="BB65" s="37">
        <f t="shared" si="167"/>
        <v>9.3420099163977177</v>
      </c>
      <c r="BC65" s="37">
        <f t="shared" si="167"/>
        <v>9.3819249179725901</v>
      </c>
      <c r="BD65" s="37">
        <f t="shared" si="167"/>
        <v>9.3973146713754527</v>
      </c>
      <c r="BE65" s="37">
        <f t="shared" si="167"/>
        <v>9.389590404719474</v>
      </c>
      <c r="BF65" s="37">
        <f t="shared" si="167"/>
        <v>9.1350658003794862</v>
      </c>
      <c r="BG65" s="37">
        <f t="shared" si="167"/>
        <v>8.8844612453670901</v>
      </c>
      <c r="BH65" s="37">
        <f t="shared" si="167"/>
        <v>8.8545896926831755</v>
      </c>
      <c r="BI65" s="37">
        <f t="shared" si="167"/>
        <v>8.758089797822624</v>
      </c>
      <c r="BJ65" s="37">
        <f t="shared" si="167"/>
        <v>8.8046925945809082</v>
      </c>
      <c r="BK65" s="37">
        <f t="shared" si="167"/>
        <v>8.7655942948044316</v>
      </c>
      <c r="BL65" s="37">
        <f t="shared" si="167"/>
        <v>8.6878236276389504</v>
      </c>
      <c r="BM65" s="37">
        <f t="shared" si="167"/>
        <v>8.4852937463659099</v>
      </c>
      <c r="BN65" s="37">
        <f t="shared" si="167"/>
        <v>8.4441782845004774</v>
      </c>
      <c r="BO65" s="37">
        <f t="shared" si="167"/>
        <v>8.4036685942650227</v>
      </c>
      <c r="BP65" s="37">
        <f t="shared" si="167"/>
        <v>8.316809889977792</v>
      </c>
      <c r="BQ65" s="37">
        <f t="shared" si="167"/>
        <v>8.2578501303411187</v>
      </c>
      <c r="BR65" s="37">
        <f t="shared" si="167"/>
        <v>8.153786614825604</v>
      </c>
      <c r="BS65" s="37">
        <f t="shared" si="167"/>
        <v>8.0607816000349874</v>
      </c>
      <c r="BT65" s="37">
        <f t="shared" si="167"/>
        <v>8.039281953257511</v>
      </c>
      <c r="BU65" s="37">
        <f t="shared" si="167"/>
        <v>7.9953800311975129</v>
      </c>
      <c r="BV65" s="37">
        <f t="shared" si="167"/>
        <v>7.9779162796303167</v>
      </c>
      <c r="BW65" s="37">
        <f t="shared" si="167"/>
        <v>7.884983731724196</v>
      </c>
      <c r="BX65" s="37">
        <f t="shared" si="167"/>
        <v>7.8350861898214026</v>
      </c>
      <c r="BY65" s="37">
        <f t="shared" si="167"/>
        <v>7.8444555132790068</v>
      </c>
      <c r="BZ65" s="37">
        <f t="shared" si="167"/>
        <v>7.9261442211503175</v>
      </c>
      <c r="CA65" s="37">
        <f t="shared" si="167"/>
        <v>7.933878836875861</v>
      </c>
      <c r="CB65" s="37">
        <f t="shared" si="167"/>
        <v>7.899974841357885</v>
      </c>
      <c r="CC65" s="37">
        <f t="shared" si="167"/>
        <v>7.6278250440857649</v>
      </c>
      <c r="CD65" s="37">
        <f t="shared" si="167"/>
        <v>7.5926431280655109</v>
      </c>
      <c r="CE65" s="37">
        <f t="shared" ref="CE65:DN65" si="168">SUM(CE66:CE67)</f>
        <v>7.575469791833739</v>
      </c>
      <c r="CF65" s="37">
        <f t="shared" si="168"/>
        <v>7.3902754987441019</v>
      </c>
      <c r="CG65" s="37">
        <f t="shared" si="168"/>
        <v>7.4411920853503979</v>
      </c>
      <c r="CH65" s="37">
        <f t="shared" si="168"/>
        <v>7.4515145933105957</v>
      </c>
      <c r="CI65" s="37">
        <f t="shared" si="168"/>
        <v>7.4263296175879443</v>
      </c>
      <c r="CJ65" s="37">
        <f t="shared" si="168"/>
        <v>7.3323598356907649</v>
      </c>
      <c r="CK65" s="37">
        <f t="shared" si="168"/>
        <v>7.3485860864838184</v>
      </c>
      <c r="CL65" s="37">
        <f t="shared" si="168"/>
        <v>7.3432435063869885</v>
      </c>
      <c r="CM65" s="37">
        <f t="shared" si="168"/>
        <v>7.349572760574147</v>
      </c>
      <c r="CN65" s="37">
        <f t="shared" si="168"/>
        <v>7.3066712820745421</v>
      </c>
      <c r="CO65" s="37">
        <f t="shared" si="168"/>
        <v>7.254998935186328</v>
      </c>
      <c r="CP65" s="37">
        <f t="shared" si="168"/>
        <v>7.1833553770136245</v>
      </c>
      <c r="CQ65" s="37">
        <f t="shared" si="168"/>
        <v>7.192294198420651</v>
      </c>
      <c r="CR65" s="37">
        <f t="shared" si="168"/>
        <v>7.2711261830441059</v>
      </c>
      <c r="CS65" s="37">
        <f t="shared" si="168"/>
        <v>7.0469938167679436</v>
      </c>
      <c r="CT65" s="37">
        <f t="shared" si="168"/>
        <v>7.2535373578607816</v>
      </c>
      <c r="CU65" s="37">
        <f t="shared" si="168"/>
        <v>7.2616127132455119</v>
      </c>
      <c r="CV65" s="37">
        <f t="shared" si="168"/>
        <v>7.2294055968031152</v>
      </c>
      <c r="CW65" s="37">
        <f t="shared" si="168"/>
        <v>7.2488488496220693</v>
      </c>
      <c r="CX65" s="37">
        <f t="shared" si="168"/>
        <v>7.2849359864482208</v>
      </c>
      <c r="CY65" s="37">
        <f t="shared" si="168"/>
        <v>7.2702381187936247</v>
      </c>
      <c r="CZ65" s="37">
        <f t="shared" si="168"/>
        <v>7.271057641068583</v>
      </c>
      <c r="DA65" s="37">
        <f t="shared" si="168"/>
        <v>7.2971549257561135</v>
      </c>
      <c r="DB65" s="37">
        <f t="shared" si="168"/>
        <v>7.2777659063667848</v>
      </c>
      <c r="DC65" s="37">
        <f t="shared" si="168"/>
        <v>7.3500200488348293</v>
      </c>
      <c r="DD65" s="37">
        <f t="shared" si="168"/>
        <v>7.3166181433149307</v>
      </c>
      <c r="DE65" s="37">
        <f t="shared" si="168"/>
        <v>7.2408590419407002</v>
      </c>
      <c r="DF65" s="37">
        <f t="shared" si="168"/>
        <v>7.1373874979702894</v>
      </c>
      <c r="DG65" s="37">
        <f t="shared" si="168"/>
        <v>7.0186803307130949</v>
      </c>
      <c r="DH65" s="37">
        <f t="shared" si="168"/>
        <v>6.9630661496213584</v>
      </c>
      <c r="DI65" s="37">
        <f t="shared" si="168"/>
        <v>6.9418885320040244</v>
      </c>
      <c r="DJ65" s="37">
        <f t="shared" si="168"/>
        <v>6.9614171456753082</v>
      </c>
      <c r="DK65" s="37">
        <f t="shared" si="168"/>
        <v>6.934867400420706</v>
      </c>
      <c r="DL65" s="37">
        <f t="shared" si="168"/>
        <v>6.8803252846221854</v>
      </c>
      <c r="DM65" s="37">
        <f t="shared" si="168"/>
        <v>6.8584640494515039</v>
      </c>
      <c r="DN65" s="37">
        <f t="shared" si="168"/>
        <v>6.730894630658069</v>
      </c>
      <c r="DO65" s="55">
        <f t="shared" ref="DO65:DZ65" si="169">SUM(DO66:DO67)</f>
        <v>6.6879911577324567</v>
      </c>
      <c r="DP65" s="164">
        <f t="shared" si="169"/>
        <v>6.680986734143425</v>
      </c>
      <c r="DQ65" s="109">
        <f t="shared" si="169"/>
        <v>6.4886654579757428</v>
      </c>
      <c r="DR65" s="109">
        <f t="shared" si="169"/>
        <v>6.1945362564683748</v>
      </c>
      <c r="DS65" s="37">
        <f t="shared" si="169"/>
        <v>6.1723535022402727</v>
      </c>
      <c r="DT65" s="164">
        <f t="shared" si="169"/>
        <v>6.0343918998882184</v>
      </c>
      <c r="DU65" s="55">
        <f t="shared" si="169"/>
        <v>5.9922245682834072</v>
      </c>
      <c r="DV65" s="37">
        <f t="shared" si="169"/>
        <v>6.0247282639657307</v>
      </c>
      <c r="DW65" s="73">
        <f t="shared" si="169"/>
        <v>5.9920572919231487</v>
      </c>
      <c r="DX65" s="168">
        <f t="shared" si="169"/>
        <v>6.0074650942568555</v>
      </c>
      <c r="DY65" s="73">
        <f t="shared" si="169"/>
        <v>5.993959194627883</v>
      </c>
      <c r="DZ65" s="168">
        <f t="shared" si="169"/>
        <v>5.8890104429980346</v>
      </c>
      <c r="EA65" s="164">
        <f>SUM(EA66:EA67)</f>
        <v>5.8523766913734994</v>
      </c>
      <c r="EB65" s="109">
        <f t="shared" ref="EB65:EV65" si="170">SUM(EB66:EB67)</f>
        <v>5.856120213832086</v>
      </c>
      <c r="EC65" s="109">
        <f t="shared" si="170"/>
        <v>5.8343475064290402</v>
      </c>
      <c r="ED65" s="55">
        <f t="shared" si="170"/>
        <v>5.8234939704566537</v>
      </c>
      <c r="EE65" s="164">
        <f t="shared" si="170"/>
        <v>5.8450254011911245</v>
      </c>
      <c r="EF65" s="164">
        <f t="shared" si="170"/>
        <v>5.8360004119454727</v>
      </c>
      <c r="EG65" s="73">
        <f t="shared" si="170"/>
        <v>5.8121586166944859</v>
      </c>
      <c r="EH65" s="168">
        <f t="shared" si="170"/>
        <v>5.8016645259595618</v>
      </c>
      <c r="EI65" s="37">
        <f t="shared" si="170"/>
        <v>5.7415197860551173</v>
      </c>
      <c r="EJ65" s="73">
        <f t="shared" si="170"/>
        <v>5.7261152258050512</v>
      </c>
      <c r="EK65" s="168">
        <f t="shared" si="170"/>
        <v>5.7362465136927314</v>
      </c>
      <c r="EL65" s="164">
        <f t="shared" si="170"/>
        <v>5.7378098883685382</v>
      </c>
      <c r="EM65" s="164">
        <f t="shared" si="170"/>
        <v>6.2341756829486759</v>
      </c>
      <c r="EN65" s="164">
        <f t="shared" si="170"/>
        <v>6.1938300064287688</v>
      </c>
      <c r="EO65" s="164">
        <f t="shared" si="170"/>
        <v>6.1859214085762195</v>
      </c>
      <c r="EP65" s="73">
        <f t="shared" si="170"/>
        <v>6.1851857247031861</v>
      </c>
      <c r="EQ65" s="73">
        <f t="shared" si="170"/>
        <v>6.1418520066495601</v>
      </c>
      <c r="ER65" s="164">
        <f t="shared" si="170"/>
        <v>6.0836079010683655</v>
      </c>
      <c r="ES65" s="164">
        <f t="shared" si="170"/>
        <v>5.9209015305270603</v>
      </c>
      <c r="ET65" s="73">
        <f t="shared" si="170"/>
        <v>5.8576474358729156</v>
      </c>
      <c r="EU65" s="164">
        <f t="shared" si="170"/>
        <v>5.1119494044765279</v>
      </c>
      <c r="EV65" s="164">
        <f t="shared" si="170"/>
        <v>5.077405103699304</v>
      </c>
      <c r="EW65" s="164">
        <f t="shared" ref="EW65:FG65" si="171">SUM(EW66:EW67)</f>
        <v>5.0491788616212272</v>
      </c>
      <c r="EX65" s="164">
        <f t="shared" si="171"/>
        <v>4.9780865128307532</v>
      </c>
      <c r="EY65" s="164">
        <f t="shared" si="171"/>
        <v>4.8771072547454484</v>
      </c>
      <c r="EZ65" s="164">
        <f t="shared" si="171"/>
        <v>4.8426065480332694</v>
      </c>
      <c r="FA65" s="164">
        <f t="shared" si="171"/>
        <v>4.8156251110346302</v>
      </c>
      <c r="FB65" s="73">
        <f t="shared" ref="FB65:FF65" si="172">SUM(FB66:FB67)</f>
        <v>4.7856142362344061</v>
      </c>
      <c r="FC65" s="164">
        <f t="shared" si="172"/>
        <v>4.7553791160045913</v>
      </c>
      <c r="FD65" s="164">
        <f t="shared" si="172"/>
        <v>4.731210138192659</v>
      </c>
      <c r="FE65" s="164">
        <f t="shared" si="172"/>
        <v>4.6444432617482381</v>
      </c>
      <c r="FF65" s="164">
        <f t="shared" si="172"/>
        <v>4.6064239584525337</v>
      </c>
      <c r="FG65" s="164">
        <f t="shared" si="171"/>
        <v>4.5946486177890851</v>
      </c>
    </row>
    <row r="66" spans="1:163" ht="18" hidden="1" x14ac:dyDescent="0.25">
      <c r="A66" s="52" t="s">
        <v>187</v>
      </c>
      <c r="B66" s="24">
        <f t="shared" ref="B66:S66" si="173">B23/B40*100</f>
        <v>7.4761493377256505</v>
      </c>
      <c r="C66" s="24">
        <f t="shared" si="173"/>
        <v>7.0167617271413087</v>
      </c>
      <c r="D66" s="24">
        <f t="shared" si="173"/>
        <v>6.4893530084755655</v>
      </c>
      <c r="E66" s="24">
        <f t="shared" si="173"/>
        <v>6.2495768320966478</v>
      </c>
      <c r="F66" s="25">
        <f t="shared" si="173"/>
        <v>6.1186387406287608</v>
      </c>
      <c r="G66" s="25">
        <f t="shared" si="173"/>
        <v>5.9075001795598823</v>
      </c>
      <c r="H66" s="24">
        <f t="shared" si="173"/>
        <v>5.7297686303707245</v>
      </c>
      <c r="I66" s="24">
        <f t="shared" si="173"/>
        <v>0</v>
      </c>
      <c r="J66" s="44">
        <f t="shared" si="173"/>
        <v>0</v>
      </c>
      <c r="K66" s="43">
        <f t="shared" si="173"/>
        <v>0</v>
      </c>
      <c r="L66" s="44">
        <f t="shared" si="173"/>
        <v>0</v>
      </c>
      <c r="M66" s="41">
        <f t="shared" si="173"/>
        <v>0</v>
      </c>
      <c r="N66" s="43">
        <f t="shared" si="173"/>
        <v>0</v>
      </c>
      <c r="O66" s="43">
        <f t="shared" si="173"/>
        <v>0</v>
      </c>
      <c r="P66" s="43">
        <f t="shared" si="173"/>
        <v>0</v>
      </c>
      <c r="Q66" s="43">
        <f t="shared" si="173"/>
        <v>0</v>
      </c>
      <c r="R66" s="43">
        <f t="shared" si="173"/>
        <v>0</v>
      </c>
      <c r="S66" s="43">
        <f t="shared" si="173"/>
        <v>0</v>
      </c>
      <c r="T66" s="43">
        <f>T23/T40*100</f>
        <v>0</v>
      </c>
      <c r="U66" s="42">
        <f>U23/U40*100</f>
        <v>0</v>
      </c>
      <c r="V66" s="44">
        <f t="shared" ref="V66:CF66" si="174">V23/V40*100</f>
        <v>0</v>
      </c>
      <c r="W66" s="43">
        <f t="shared" si="174"/>
        <v>0</v>
      </c>
      <c r="X66" s="43">
        <f t="shared" si="174"/>
        <v>0</v>
      </c>
      <c r="Y66" s="43">
        <f t="shared" si="174"/>
        <v>0</v>
      </c>
      <c r="Z66" s="43">
        <f t="shared" si="174"/>
        <v>0</v>
      </c>
      <c r="AA66" s="43">
        <f t="shared" si="174"/>
        <v>0</v>
      </c>
      <c r="AB66" s="43">
        <f t="shared" si="174"/>
        <v>0</v>
      </c>
      <c r="AC66" s="43">
        <f t="shared" si="174"/>
        <v>0</v>
      </c>
      <c r="AD66" s="43">
        <f t="shared" si="174"/>
        <v>0</v>
      </c>
      <c r="AE66" s="43">
        <f t="shared" si="174"/>
        <v>0</v>
      </c>
      <c r="AF66" s="43">
        <f t="shared" si="174"/>
        <v>0</v>
      </c>
      <c r="AG66" s="43">
        <f t="shared" si="174"/>
        <v>0</v>
      </c>
      <c r="AH66" s="43">
        <f t="shared" si="174"/>
        <v>0</v>
      </c>
      <c r="AI66" s="43">
        <f t="shared" si="174"/>
        <v>0</v>
      </c>
      <c r="AJ66" s="43">
        <f t="shared" si="174"/>
        <v>0</v>
      </c>
      <c r="AK66" s="43">
        <f t="shared" si="174"/>
        <v>0</v>
      </c>
      <c r="AL66" s="43">
        <f t="shared" si="174"/>
        <v>0</v>
      </c>
      <c r="AM66" s="43">
        <f t="shared" si="174"/>
        <v>0</v>
      </c>
      <c r="AN66" s="43">
        <f t="shared" si="174"/>
        <v>0</v>
      </c>
      <c r="AO66" s="43">
        <f t="shared" si="174"/>
        <v>0</v>
      </c>
      <c r="AP66" s="43">
        <f t="shared" si="174"/>
        <v>0</v>
      </c>
      <c r="AQ66" s="43">
        <f t="shared" si="174"/>
        <v>0</v>
      </c>
      <c r="AR66" s="43">
        <f t="shared" si="174"/>
        <v>0</v>
      </c>
      <c r="AS66" s="43">
        <f t="shared" si="174"/>
        <v>0</v>
      </c>
      <c r="AT66" s="43">
        <f t="shared" si="174"/>
        <v>0</v>
      </c>
      <c r="AU66" s="43">
        <f t="shared" si="174"/>
        <v>0</v>
      </c>
      <c r="AV66" s="43">
        <f t="shared" si="174"/>
        <v>0</v>
      </c>
      <c r="AW66" s="43">
        <f t="shared" si="174"/>
        <v>0</v>
      </c>
      <c r="AX66" s="43">
        <f t="shared" si="174"/>
        <v>0</v>
      </c>
      <c r="AY66" s="43">
        <f t="shared" si="174"/>
        <v>0</v>
      </c>
      <c r="AZ66" s="43">
        <f t="shared" si="174"/>
        <v>0</v>
      </c>
      <c r="BA66" s="43">
        <f t="shared" si="174"/>
        <v>0</v>
      </c>
      <c r="BB66" s="43">
        <f t="shared" si="174"/>
        <v>0</v>
      </c>
      <c r="BC66" s="43">
        <f t="shared" si="174"/>
        <v>0</v>
      </c>
      <c r="BD66" s="43">
        <f t="shared" si="174"/>
        <v>0</v>
      </c>
      <c r="BE66" s="43">
        <f t="shared" si="174"/>
        <v>0</v>
      </c>
      <c r="BF66" s="43">
        <f t="shared" si="174"/>
        <v>0</v>
      </c>
      <c r="BG66" s="43">
        <f t="shared" si="174"/>
        <v>0</v>
      </c>
      <c r="BH66" s="43">
        <f t="shared" si="174"/>
        <v>0</v>
      </c>
      <c r="BI66" s="43">
        <f t="shared" si="174"/>
        <v>0</v>
      </c>
      <c r="BJ66" s="43">
        <f t="shared" si="174"/>
        <v>0</v>
      </c>
      <c r="BK66" s="43">
        <f t="shared" si="174"/>
        <v>0</v>
      </c>
      <c r="BL66" s="43">
        <f t="shared" si="174"/>
        <v>0</v>
      </c>
      <c r="BM66" s="43">
        <f t="shared" si="174"/>
        <v>0</v>
      </c>
      <c r="BN66" s="43">
        <f t="shared" si="174"/>
        <v>0</v>
      </c>
      <c r="BO66" s="43">
        <f t="shared" si="174"/>
        <v>0</v>
      </c>
      <c r="BP66" s="43">
        <f t="shared" si="174"/>
        <v>0</v>
      </c>
      <c r="BQ66" s="43">
        <f t="shared" si="174"/>
        <v>0</v>
      </c>
      <c r="BR66" s="43">
        <f t="shared" si="174"/>
        <v>0</v>
      </c>
      <c r="BS66" s="43">
        <f t="shared" si="174"/>
        <v>0</v>
      </c>
      <c r="BT66" s="43">
        <f t="shared" si="174"/>
        <v>0</v>
      </c>
      <c r="BU66" s="43">
        <f t="shared" si="174"/>
        <v>0</v>
      </c>
      <c r="BV66" s="43">
        <f t="shared" si="174"/>
        <v>0</v>
      </c>
      <c r="BW66" s="43">
        <f t="shared" si="174"/>
        <v>0</v>
      </c>
      <c r="BX66" s="43">
        <f t="shared" si="174"/>
        <v>0</v>
      </c>
      <c r="BY66" s="43">
        <f t="shared" si="174"/>
        <v>0</v>
      </c>
      <c r="BZ66" s="43">
        <f t="shared" si="174"/>
        <v>0</v>
      </c>
      <c r="CA66" s="43">
        <f t="shared" si="174"/>
        <v>0</v>
      </c>
      <c r="CB66" s="43">
        <f t="shared" si="174"/>
        <v>0</v>
      </c>
      <c r="CC66" s="43">
        <f t="shared" si="174"/>
        <v>0</v>
      </c>
      <c r="CD66" s="43">
        <f t="shared" si="174"/>
        <v>0</v>
      </c>
      <c r="CE66" s="43">
        <f t="shared" si="174"/>
        <v>0</v>
      </c>
      <c r="CF66" s="43">
        <f t="shared" si="174"/>
        <v>0</v>
      </c>
      <c r="CG66" s="43">
        <f t="shared" ref="CG66:DZ66" si="175">CG23/CG40*100</f>
        <v>0</v>
      </c>
      <c r="CH66" s="43">
        <f t="shared" si="175"/>
        <v>0</v>
      </c>
      <c r="CI66" s="43">
        <f t="shared" si="175"/>
        <v>0</v>
      </c>
      <c r="CJ66" s="43">
        <f t="shared" si="175"/>
        <v>0</v>
      </c>
      <c r="CK66" s="43">
        <f t="shared" si="175"/>
        <v>0</v>
      </c>
      <c r="CL66" s="43">
        <f t="shared" si="175"/>
        <v>0</v>
      </c>
      <c r="CM66" s="43">
        <f t="shared" si="175"/>
        <v>0</v>
      </c>
      <c r="CN66" s="43">
        <f t="shared" si="175"/>
        <v>0</v>
      </c>
      <c r="CO66" s="43">
        <f t="shared" si="175"/>
        <v>0</v>
      </c>
      <c r="CP66" s="43">
        <f t="shared" si="175"/>
        <v>0</v>
      </c>
      <c r="CQ66" s="43">
        <f t="shared" si="175"/>
        <v>0</v>
      </c>
      <c r="CR66" s="43">
        <f t="shared" si="175"/>
        <v>0</v>
      </c>
      <c r="CS66" s="43">
        <f t="shared" si="175"/>
        <v>0</v>
      </c>
      <c r="CT66" s="43">
        <f t="shared" si="175"/>
        <v>0</v>
      </c>
      <c r="CU66" s="43">
        <f t="shared" si="175"/>
        <v>0</v>
      </c>
      <c r="CV66" s="43">
        <f t="shared" si="175"/>
        <v>0</v>
      </c>
      <c r="CW66" s="43">
        <f t="shared" si="175"/>
        <v>0</v>
      </c>
      <c r="CX66" s="43">
        <f t="shared" si="175"/>
        <v>0</v>
      </c>
      <c r="CY66" s="43">
        <f t="shared" si="175"/>
        <v>0</v>
      </c>
      <c r="CZ66" s="43">
        <f t="shared" si="175"/>
        <v>0</v>
      </c>
      <c r="DA66" s="43">
        <f t="shared" si="175"/>
        <v>0</v>
      </c>
      <c r="DB66" s="43">
        <f t="shared" si="175"/>
        <v>0</v>
      </c>
      <c r="DC66" s="43">
        <f t="shared" si="175"/>
        <v>0</v>
      </c>
      <c r="DD66" s="43">
        <f t="shared" si="175"/>
        <v>0</v>
      </c>
      <c r="DE66" s="43">
        <f t="shared" si="175"/>
        <v>0</v>
      </c>
      <c r="DF66" s="43">
        <f t="shared" si="175"/>
        <v>0</v>
      </c>
      <c r="DG66" s="43">
        <f t="shared" si="175"/>
        <v>0</v>
      </c>
      <c r="DH66" s="43">
        <f t="shared" si="175"/>
        <v>0</v>
      </c>
      <c r="DI66" s="43">
        <f t="shared" si="175"/>
        <v>0</v>
      </c>
      <c r="DJ66" s="43">
        <f t="shared" si="175"/>
        <v>0</v>
      </c>
      <c r="DK66" s="43">
        <f t="shared" si="175"/>
        <v>0</v>
      </c>
      <c r="DL66" s="43">
        <f t="shared" si="175"/>
        <v>0</v>
      </c>
      <c r="DM66" s="43">
        <f t="shared" si="175"/>
        <v>0</v>
      </c>
      <c r="DN66" s="43">
        <f t="shared" si="175"/>
        <v>0</v>
      </c>
      <c r="DO66" s="43">
        <f t="shared" si="175"/>
        <v>0</v>
      </c>
      <c r="DP66" s="43">
        <f t="shared" si="175"/>
        <v>0</v>
      </c>
      <c r="DQ66" s="43">
        <f t="shared" si="175"/>
        <v>0</v>
      </c>
      <c r="DR66" s="43">
        <f t="shared" si="175"/>
        <v>0</v>
      </c>
      <c r="DS66" s="43">
        <f t="shared" si="175"/>
        <v>0</v>
      </c>
      <c r="DT66" s="44">
        <f t="shared" si="175"/>
        <v>0</v>
      </c>
      <c r="DU66" s="42">
        <f t="shared" si="175"/>
        <v>0</v>
      </c>
      <c r="DV66" s="43">
        <f t="shared" si="175"/>
        <v>0</v>
      </c>
      <c r="DW66" s="41">
        <f t="shared" si="175"/>
        <v>0</v>
      </c>
      <c r="DX66" s="44">
        <f t="shared" si="175"/>
        <v>0</v>
      </c>
      <c r="DY66" s="53">
        <f t="shared" si="175"/>
        <v>0</v>
      </c>
      <c r="DZ66" s="43">
        <f t="shared" si="175"/>
        <v>0</v>
      </c>
      <c r="EA66" s="53">
        <f>EA23/EA40*100</f>
        <v>0</v>
      </c>
      <c r="EB66" s="105">
        <f t="shared" ref="EB66:EV66" si="176">EB23/EB40*100</f>
        <v>0</v>
      </c>
      <c r="EC66" s="105">
        <f t="shared" si="176"/>
        <v>0</v>
      </c>
      <c r="ED66" s="42">
        <f t="shared" si="176"/>
        <v>0</v>
      </c>
      <c r="EE66" s="53">
        <f t="shared" si="176"/>
        <v>0</v>
      </c>
      <c r="EF66" s="53">
        <f t="shared" si="176"/>
        <v>0</v>
      </c>
      <c r="EG66" s="41">
        <f t="shared" si="176"/>
        <v>0</v>
      </c>
      <c r="EH66" s="44">
        <f t="shared" si="176"/>
        <v>0</v>
      </c>
      <c r="EI66" s="43">
        <f t="shared" si="176"/>
        <v>0</v>
      </c>
      <c r="EJ66" s="53">
        <f t="shared" si="176"/>
        <v>0</v>
      </c>
      <c r="EK66" s="44">
        <f t="shared" si="176"/>
        <v>0</v>
      </c>
      <c r="EL66" s="53">
        <f t="shared" si="176"/>
        <v>0</v>
      </c>
      <c r="EM66" s="53">
        <f t="shared" si="176"/>
        <v>0</v>
      </c>
      <c r="EN66" s="53">
        <f t="shared" si="176"/>
        <v>0</v>
      </c>
      <c r="EO66" s="53">
        <f t="shared" si="176"/>
        <v>0</v>
      </c>
      <c r="EP66" s="41">
        <f t="shared" si="176"/>
        <v>0</v>
      </c>
      <c r="EQ66" s="41">
        <f t="shared" si="176"/>
        <v>0</v>
      </c>
      <c r="ER66" s="53">
        <f t="shared" si="176"/>
        <v>0</v>
      </c>
      <c r="ES66" s="53">
        <f t="shared" si="176"/>
        <v>0</v>
      </c>
      <c r="ET66" s="41">
        <f t="shared" si="176"/>
        <v>0</v>
      </c>
      <c r="EU66" s="53">
        <f t="shared" si="176"/>
        <v>0</v>
      </c>
      <c r="EV66" s="53">
        <f t="shared" si="176"/>
        <v>0</v>
      </c>
      <c r="EW66" s="53">
        <f t="shared" ref="EW66:FG66" si="177">EW23/EW40*100</f>
        <v>0</v>
      </c>
      <c r="EX66" s="53">
        <f t="shared" si="177"/>
        <v>0</v>
      </c>
      <c r="EY66" s="53">
        <f t="shared" si="177"/>
        <v>0</v>
      </c>
      <c r="EZ66" s="53">
        <f t="shared" si="177"/>
        <v>0</v>
      </c>
      <c r="FA66" s="53">
        <f t="shared" si="177"/>
        <v>0</v>
      </c>
      <c r="FB66" s="53">
        <f t="shared" ref="FB66:FF66" si="178">FB23/FB40*100</f>
        <v>0</v>
      </c>
      <c r="FC66" s="53">
        <f t="shared" si="178"/>
        <v>0</v>
      </c>
      <c r="FD66" s="53">
        <f t="shared" si="178"/>
        <v>0</v>
      </c>
      <c r="FE66" s="53">
        <f t="shared" si="178"/>
        <v>0</v>
      </c>
      <c r="FF66" s="53">
        <f t="shared" si="178"/>
        <v>0</v>
      </c>
      <c r="FG66" s="53">
        <f t="shared" si="177"/>
        <v>0</v>
      </c>
    </row>
    <row r="67" spans="1:163" ht="15.75" hidden="1" x14ac:dyDescent="0.25">
      <c r="A67" s="52" t="s">
        <v>113</v>
      </c>
      <c r="B67" s="24">
        <f t="shared" ref="B67:Q67" si="179">B24/B40*100</f>
        <v>4.9483809145601931</v>
      </c>
      <c r="C67" s="24">
        <f t="shared" si="179"/>
        <v>5.054134438717397</v>
      </c>
      <c r="D67" s="24">
        <f t="shared" si="179"/>
        <v>5.2732158700880234</v>
      </c>
      <c r="E67" s="24">
        <f t="shared" si="179"/>
        <v>5.6914651004040664</v>
      </c>
      <c r="F67" s="25">
        <f t="shared" si="179"/>
        <v>6.4703896456154446</v>
      </c>
      <c r="G67" s="25">
        <f t="shared" si="179"/>
        <v>7.2321288531534567</v>
      </c>
      <c r="H67" s="24">
        <f t="shared" si="179"/>
        <v>7.9576208198354204</v>
      </c>
      <c r="I67" s="24">
        <f t="shared" si="179"/>
        <v>8.710491065066833</v>
      </c>
      <c r="J67" s="8">
        <f t="shared" si="179"/>
        <v>9.5929723255348911</v>
      </c>
      <c r="K67" s="8">
        <f t="shared" si="179"/>
        <v>10.783110090663156</v>
      </c>
      <c r="L67" s="8">
        <f t="shared" si="179"/>
        <v>9.6034225446470867</v>
      </c>
      <c r="M67" s="2">
        <f t="shared" si="179"/>
        <v>9.389590404719474</v>
      </c>
      <c r="N67" s="8">
        <f t="shared" si="179"/>
        <v>8.2578501303411187</v>
      </c>
      <c r="O67" s="8">
        <f t="shared" si="179"/>
        <v>7.6278250440857649</v>
      </c>
      <c r="P67" s="8">
        <f t="shared" si="179"/>
        <v>7.254998935186328</v>
      </c>
      <c r="Q67" s="8">
        <f t="shared" si="179"/>
        <v>7.2971549257561135</v>
      </c>
      <c r="R67" s="8">
        <v>6.8584640494515039</v>
      </c>
      <c r="S67" s="8">
        <f t="shared" ref="S67:CF67" si="180">S24/S40*100</f>
        <v>5.993959194627883</v>
      </c>
      <c r="T67" s="8">
        <f>T24/T40*100</f>
        <v>5.7362465136927314</v>
      </c>
      <c r="U67" s="9">
        <f>U24/U40*100</f>
        <v>5.0491788616212272</v>
      </c>
      <c r="V67" s="7">
        <f t="shared" si="180"/>
        <v>11.747100275977328</v>
      </c>
      <c r="W67" s="8">
        <f t="shared" si="180"/>
        <v>11.788802409462509</v>
      </c>
      <c r="X67" s="8">
        <f t="shared" si="180"/>
        <v>11.723567152423456</v>
      </c>
      <c r="Y67" s="8">
        <f t="shared" si="180"/>
        <v>11.645168054564925</v>
      </c>
      <c r="Z67" s="8">
        <f t="shared" si="180"/>
        <v>11.611682368560485</v>
      </c>
      <c r="AA67" s="8">
        <f t="shared" si="180"/>
        <v>11.584959357287325</v>
      </c>
      <c r="AB67" s="8">
        <f t="shared" si="180"/>
        <v>11.392901167716726</v>
      </c>
      <c r="AC67" s="8">
        <f t="shared" si="180"/>
        <v>11.387350918095587</v>
      </c>
      <c r="AD67" s="8">
        <f t="shared" si="180"/>
        <v>11.287195036898273</v>
      </c>
      <c r="AE67" s="8">
        <f t="shared" si="180"/>
        <v>11.218999312366201</v>
      </c>
      <c r="AF67" s="8">
        <f t="shared" si="180"/>
        <v>11.307303890191275</v>
      </c>
      <c r="AG67" s="8">
        <f t="shared" si="180"/>
        <v>11.270445656703252</v>
      </c>
      <c r="AH67" s="8">
        <f t="shared" si="180"/>
        <v>11.361113625108999</v>
      </c>
      <c r="AI67" s="8">
        <f t="shared" si="180"/>
        <v>11.350887347333842</v>
      </c>
      <c r="AJ67" s="8">
        <f t="shared" si="180"/>
        <v>11.387942135509538</v>
      </c>
      <c r="AK67" s="8">
        <f t="shared" si="180"/>
        <v>10.660344496494629</v>
      </c>
      <c r="AL67" s="8">
        <f t="shared" si="180"/>
        <v>11.360889677046949</v>
      </c>
      <c r="AM67" s="8">
        <f t="shared" si="180"/>
        <v>10.526779757671893</v>
      </c>
      <c r="AN67" s="8">
        <f t="shared" si="180"/>
        <v>10.870245521214418</v>
      </c>
      <c r="AO67" s="8">
        <f t="shared" si="180"/>
        <v>10.848563871944888</v>
      </c>
      <c r="AP67" s="8">
        <f t="shared" si="180"/>
        <v>10.294244304970672</v>
      </c>
      <c r="AQ67" s="8">
        <f t="shared" si="180"/>
        <v>10.264733008154819</v>
      </c>
      <c r="AR67" s="8">
        <f t="shared" si="180"/>
        <v>9.6097265275618078</v>
      </c>
      <c r="AS67" s="8">
        <f t="shared" si="180"/>
        <v>9.6034225446470867</v>
      </c>
      <c r="AT67" s="8">
        <f t="shared" si="180"/>
        <v>9.5277526936504007</v>
      </c>
      <c r="AU67" s="8">
        <f t="shared" si="180"/>
        <v>9.5112743228673704</v>
      </c>
      <c r="AV67" s="8">
        <f t="shared" si="180"/>
        <v>9.4484106302103665</v>
      </c>
      <c r="AW67" s="8">
        <f t="shared" si="180"/>
        <v>9.4283601673316433</v>
      </c>
      <c r="AX67" s="8">
        <f t="shared" si="180"/>
        <v>9.4196131232911977</v>
      </c>
      <c r="AY67" s="8">
        <f t="shared" si="180"/>
        <v>9.4256189960886978</v>
      </c>
      <c r="AZ67" s="8">
        <f t="shared" si="180"/>
        <v>9.3221618568205411</v>
      </c>
      <c r="BA67" s="8">
        <f t="shared" si="180"/>
        <v>9.3375913704998723</v>
      </c>
      <c r="BB67" s="8">
        <f t="shared" si="180"/>
        <v>9.3420099163977177</v>
      </c>
      <c r="BC67" s="8">
        <f t="shared" si="180"/>
        <v>9.3819249179725901</v>
      </c>
      <c r="BD67" s="8">
        <f t="shared" si="180"/>
        <v>9.3973146713754527</v>
      </c>
      <c r="BE67" s="8">
        <f t="shared" si="180"/>
        <v>9.389590404719474</v>
      </c>
      <c r="BF67" s="8">
        <f t="shared" si="180"/>
        <v>9.1350658003794862</v>
      </c>
      <c r="BG67" s="8">
        <f t="shared" si="180"/>
        <v>8.8844612453670901</v>
      </c>
      <c r="BH67" s="8">
        <f t="shared" si="180"/>
        <v>8.8545896926831755</v>
      </c>
      <c r="BI67" s="8">
        <f t="shared" si="180"/>
        <v>8.758089797822624</v>
      </c>
      <c r="BJ67" s="8">
        <f t="shared" si="180"/>
        <v>8.8046925945809082</v>
      </c>
      <c r="BK67" s="8">
        <f t="shared" si="180"/>
        <v>8.7655942948044316</v>
      </c>
      <c r="BL67" s="8">
        <f t="shared" si="180"/>
        <v>8.6878236276389504</v>
      </c>
      <c r="BM67" s="8">
        <f t="shared" si="180"/>
        <v>8.4852937463659099</v>
      </c>
      <c r="BN67" s="8">
        <f t="shared" si="180"/>
        <v>8.4441782845004774</v>
      </c>
      <c r="BO67" s="8">
        <f t="shared" si="180"/>
        <v>8.4036685942650227</v>
      </c>
      <c r="BP67" s="8">
        <f t="shared" si="180"/>
        <v>8.316809889977792</v>
      </c>
      <c r="BQ67" s="8">
        <f t="shared" si="180"/>
        <v>8.2578501303411187</v>
      </c>
      <c r="BR67" s="8">
        <f t="shared" si="180"/>
        <v>8.153786614825604</v>
      </c>
      <c r="BS67" s="8">
        <f t="shared" si="180"/>
        <v>8.0607816000349874</v>
      </c>
      <c r="BT67" s="8">
        <f t="shared" si="180"/>
        <v>8.039281953257511</v>
      </c>
      <c r="BU67" s="8">
        <f t="shared" si="180"/>
        <v>7.9953800311975129</v>
      </c>
      <c r="BV67" s="8">
        <f t="shared" si="180"/>
        <v>7.9779162796303167</v>
      </c>
      <c r="BW67" s="8">
        <f t="shared" si="180"/>
        <v>7.884983731724196</v>
      </c>
      <c r="BX67" s="8">
        <f t="shared" si="180"/>
        <v>7.8350861898214026</v>
      </c>
      <c r="BY67" s="8">
        <f t="shared" si="180"/>
        <v>7.8444555132790068</v>
      </c>
      <c r="BZ67" s="8">
        <f t="shared" si="180"/>
        <v>7.9261442211503175</v>
      </c>
      <c r="CA67" s="8">
        <f t="shared" si="180"/>
        <v>7.933878836875861</v>
      </c>
      <c r="CB67" s="8">
        <f t="shared" si="180"/>
        <v>7.899974841357885</v>
      </c>
      <c r="CC67" s="8">
        <f t="shared" si="180"/>
        <v>7.6278250440857649</v>
      </c>
      <c r="CD67" s="8">
        <f t="shared" si="180"/>
        <v>7.5926431280655109</v>
      </c>
      <c r="CE67" s="8">
        <f t="shared" si="180"/>
        <v>7.575469791833739</v>
      </c>
      <c r="CF67" s="8">
        <f t="shared" si="180"/>
        <v>7.3902754987441019</v>
      </c>
      <c r="CG67" s="8">
        <f t="shared" ref="CG67:DZ67" si="181">CG24/CG40*100</f>
        <v>7.4411920853503979</v>
      </c>
      <c r="CH67" s="8">
        <f t="shared" si="181"/>
        <v>7.4515145933105957</v>
      </c>
      <c r="CI67" s="8">
        <f t="shared" si="181"/>
        <v>7.4263296175879443</v>
      </c>
      <c r="CJ67" s="8">
        <f t="shared" si="181"/>
        <v>7.3323598356907649</v>
      </c>
      <c r="CK67" s="8">
        <f t="shared" si="181"/>
        <v>7.3485860864838184</v>
      </c>
      <c r="CL67" s="8">
        <f t="shared" si="181"/>
        <v>7.3432435063869885</v>
      </c>
      <c r="CM67" s="8">
        <f t="shared" si="181"/>
        <v>7.349572760574147</v>
      </c>
      <c r="CN67" s="8">
        <f t="shared" si="181"/>
        <v>7.3066712820745421</v>
      </c>
      <c r="CO67" s="8">
        <f t="shared" si="181"/>
        <v>7.254998935186328</v>
      </c>
      <c r="CP67" s="8">
        <f t="shared" si="181"/>
        <v>7.1833553770136245</v>
      </c>
      <c r="CQ67" s="8">
        <f t="shared" si="181"/>
        <v>7.192294198420651</v>
      </c>
      <c r="CR67" s="8">
        <f t="shared" si="181"/>
        <v>7.2711261830441059</v>
      </c>
      <c r="CS67" s="8">
        <f t="shared" si="181"/>
        <v>7.0469938167679436</v>
      </c>
      <c r="CT67" s="8">
        <f t="shared" si="181"/>
        <v>7.2535373578607816</v>
      </c>
      <c r="CU67" s="8">
        <f t="shared" si="181"/>
        <v>7.2616127132455119</v>
      </c>
      <c r="CV67" s="8">
        <f t="shared" si="181"/>
        <v>7.2294055968031152</v>
      </c>
      <c r="CW67" s="8">
        <f t="shared" si="181"/>
        <v>7.2488488496220693</v>
      </c>
      <c r="CX67" s="8">
        <f t="shared" si="181"/>
        <v>7.2849359864482208</v>
      </c>
      <c r="CY67" s="8">
        <f t="shared" si="181"/>
        <v>7.2702381187936247</v>
      </c>
      <c r="CZ67" s="8">
        <f t="shared" si="181"/>
        <v>7.271057641068583</v>
      </c>
      <c r="DA67" s="8">
        <f t="shared" si="181"/>
        <v>7.2971549257561135</v>
      </c>
      <c r="DB67" s="8">
        <f t="shared" si="181"/>
        <v>7.2777659063667848</v>
      </c>
      <c r="DC67" s="8">
        <f t="shared" si="181"/>
        <v>7.3500200488348293</v>
      </c>
      <c r="DD67" s="8">
        <f t="shared" si="181"/>
        <v>7.3166181433149307</v>
      </c>
      <c r="DE67" s="8">
        <f t="shared" si="181"/>
        <v>7.2408590419407002</v>
      </c>
      <c r="DF67" s="8">
        <f t="shared" si="181"/>
        <v>7.1373874979702894</v>
      </c>
      <c r="DG67" s="8">
        <f t="shared" si="181"/>
        <v>7.0186803307130949</v>
      </c>
      <c r="DH67" s="8">
        <f t="shared" si="181"/>
        <v>6.9630661496213584</v>
      </c>
      <c r="DI67" s="8">
        <f t="shared" si="181"/>
        <v>6.9418885320040244</v>
      </c>
      <c r="DJ67" s="8">
        <f t="shared" si="181"/>
        <v>6.9614171456753082</v>
      </c>
      <c r="DK67" s="8">
        <f t="shared" si="181"/>
        <v>6.934867400420706</v>
      </c>
      <c r="DL67" s="8">
        <f t="shared" si="181"/>
        <v>6.8803252846221854</v>
      </c>
      <c r="DM67" s="8">
        <f t="shared" si="181"/>
        <v>6.8584640494515039</v>
      </c>
      <c r="DN67" s="8">
        <f t="shared" si="181"/>
        <v>6.730894630658069</v>
      </c>
      <c r="DO67" s="9">
        <f t="shared" si="181"/>
        <v>6.6879911577324567</v>
      </c>
      <c r="DP67" s="46">
        <f t="shared" si="181"/>
        <v>6.680986734143425</v>
      </c>
      <c r="DQ67" s="102">
        <f t="shared" si="181"/>
        <v>6.4886654579757428</v>
      </c>
      <c r="DR67" s="102">
        <f t="shared" si="181"/>
        <v>6.1945362564683748</v>
      </c>
      <c r="DS67" s="8">
        <f t="shared" si="181"/>
        <v>6.1723535022402727</v>
      </c>
      <c r="DT67" s="46">
        <f t="shared" si="181"/>
        <v>6.0343918998882184</v>
      </c>
      <c r="DU67" s="9">
        <f t="shared" si="181"/>
        <v>5.9922245682834072</v>
      </c>
      <c r="DV67" s="8">
        <f t="shared" si="181"/>
        <v>6.0247282639657307</v>
      </c>
      <c r="DW67" s="2">
        <f t="shared" si="181"/>
        <v>5.9920572919231487</v>
      </c>
      <c r="DX67" s="7">
        <f t="shared" si="181"/>
        <v>6.0074650942568555</v>
      </c>
      <c r="DY67" s="46">
        <f t="shared" si="181"/>
        <v>5.993959194627883</v>
      </c>
      <c r="DZ67" s="8">
        <f t="shared" si="181"/>
        <v>5.8890104429980346</v>
      </c>
      <c r="EA67" s="46">
        <f>EA24/EA40*100</f>
        <v>5.8523766913734994</v>
      </c>
      <c r="EB67" s="102">
        <f t="shared" ref="EB67:EV67" si="182">EB24/EB40*100</f>
        <v>5.856120213832086</v>
      </c>
      <c r="EC67" s="102">
        <f t="shared" si="182"/>
        <v>5.8343475064290402</v>
      </c>
      <c r="ED67" s="9">
        <f t="shared" si="182"/>
        <v>5.8234939704566537</v>
      </c>
      <c r="EE67" s="46">
        <f t="shared" si="182"/>
        <v>5.8450254011911245</v>
      </c>
      <c r="EF67" s="102">
        <f t="shared" si="182"/>
        <v>5.8360004119454727</v>
      </c>
      <c r="EG67" s="9">
        <f t="shared" si="182"/>
        <v>5.8121586166944859</v>
      </c>
      <c r="EH67" s="7">
        <f t="shared" si="182"/>
        <v>5.8016645259595618</v>
      </c>
      <c r="EI67" s="8">
        <f t="shared" si="182"/>
        <v>5.7415197860551173</v>
      </c>
      <c r="EJ67" s="46">
        <f t="shared" si="182"/>
        <v>5.7261152258050512</v>
      </c>
      <c r="EK67" s="7">
        <f t="shared" si="182"/>
        <v>5.7362465136927314</v>
      </c>
      <c r="EL67" s="46">
        <f t="shared" si="182"/>
        <v>5.7378098883685382</v>
      </c>
      <c r="EM67" s="46">
        <f t="shared" si="182"/>
        <v>6.2341756829486759</v>
      </c>
      <c r="EN67" s="46">
        <f t="shared" si="182"/>
        <v>6.1938300064287688</v>
      </c>
      <c r="EO67" s="46">
        <f t="shared" si="182"/>
        <v>6.1859214085762195</v>
      </c>
      <c r="EP67" s="2">
        <f t="shared" si="182"/>
        <v>6.1851857247031861</v>
      </c>
      <c r="EQ67" s="2">
        <f t="shared" si="182"/>
        <v>6.1418520066495601</v>
      </c>
      <c r="ER67" s="46">
        <f t="shared" si="182"/>
        <v>6.0836079010683655</v>
      </c>
      <c r="ES67" s="2">
        <f t="shared" si="182"/>
        <v>5.9209015305270603</v>
      </c>
      <c r="ET67" s="2">
        <f t="shared" si="182"/>
        <v>5.8576474358729156</v>
      </c>
      <c r="EU67" s="46">
        <f t="shared" si="182"/>
        <v>5.1119494044765279</v>
      </c>
      <c r="EV67" s="46">
        <f t="shared" si="182"/>
        <v>5.077405103699304</v>
      </c>
      <c r="EW67" s="46">
        <f t="shared" ref="EW67:FG67" si="183">EW24/EW40*100</f>
        <v>5.0491788616212272</v>
      </c>
      <c r="EX67" s="46">
        <f t="shared" si="183"/>
        <v>4.9780865128307532</v>
      </c>
      <c r="EY67" s="46">
        <f t="shared" si="183"/>
        <v>4.8771072547454484</v>
      </c>
      <c r="EZ67" s="46">
        <f t="shared" si="183"/>
        <v>4.8426065480332694</v>
      </c>
      <c r="FA67" s="46">
        <f t="shared" si="183"/>
        <v>4.8156251110346302</v>
      </c>
      <c r="FB67" s="2">
        <f t="shared" ref="FB67:FF67" si="184">FB24/FB40*100</f>
        <v>4.7856142362344061</v>
      </c>
      <c r="FC67" s="46">
        <f t="shared" si="184"/>
        <v>4.7553791160045913</v>
      </c>
      <c r="FD67" s="46">
        <f t="shared" si="184"/>
        <v>4.731210138192659</v>
      </c>
      <c r="FE67" s="46">
        <f t="shared" si="184"/>
        <v>4.6444432617482381</v>
      </c>
      <c r="FF67" s="46">
        <f t="shared" si="184"/>
        <v>4.6064239584525337</v>
      </c>
      <c r="FG67" s="46">
        <f t="shared" si="183"/>
        <v>4.5946486177890851</v>
      </c>
    </row>
    <row r="68" spans="1:163" ht="15.75" hidden="1" x14ac:dyDescent="0.25">
      <c r="A68" s="84" t="s">
        <v>11</v>
      </c>
      <c r="B68" s="35">
        <f t="shared" ref="B68:Q68" si="185">SUM(B69:B73)</f>
        <v>28.583287879957169</v>
      </c>
      <c r="C68" s="35">
        <f t="shared" si="185"/>
        <v>29.6180932124905</v>
      </c>
      <c r="D68" s="35">
        <f t="shared" si="185"/>
        <v>31.300221520465108</v>
      </c>
      <c r="E68" s="35">
        <f t="shared" si="185"/>
        <v>32.243168209301601</v>
      </c>
      <c r="F68" s="36">
        <f t="shared" si="185"/>
        <v>33.263378441263285</v>
      </c>
      <c r="G68" s="36">
        <f t="shared" si="185"/>
        <v>31.699694656521949</v>
      </c>
      <c r="H68" s="35">
        <f t="shared" si="185"/>
        <v>31.245767585955392</v>
      </c>
      <c r="I68" s="35">
        <f t="shared" si="185"/>
        <v>28.043363638954599</v>
      </c>
      <c r="J68" s="37">
        <f t="shared" si="185"/>
        <v>31.828229794854042</v>
      </c>
      <c r="K68" s="37">
        <f t="shared" si="185"/>
        <v>32.047372820241478</v>
      </c>
      <c r="L68" s="37">
        <f t="shared" si="185"/>
        <v>31.169589881430838</v>
      </c>
      <c r="M68" s="73">
        <f t="shared" si="185"/>
        <v>30.682602282150729</v>
      </c>
      <c r="N68" s="37">
        <f t="shared" si="185"/>
        <v>28.957919199932785</v>
      </c>
      <c r="O68" s="37">
        <f t="shared" si="185"/>
        <v>27.071639513620624</v>
      </c>
      <c r="P68" s="37">
        <f t="shared" si="185"/>
        <v>28.504531556199336</v>
      </c>
      <c r="Q68" s="37">
        <f t="shared" si="185"/>
        <v>28.039561073564855</v>
      </c>
      <c r="R68" s="37">
        <f t="shared" ref="R68:CE68" si="186">SUM(R69:R73)</f>
        <v>26.426128797532549</v>
      </c>
      <c r="S68" s="37">
        <f t="shared" si="186"/>
        <v>22.942587732216431</v>
      </c>
      <c r="T68" s="37">
        <f>SUM(T69:T73)</f>
        <v>21.675753517237958</v>
      </c>
      <c r="U68" s="55">
        <f>SUM(U69:U73)</f>
        <v>29.295541840596758</v>
      </c>
      <c r="V68" s="168">
        <f t="shared" si="186"/>
        <v>29.202664338268676</v>
      </c>
      <c r="W68" s="37">
        <f t="shared" si="186"/>
        <v>29.199411527568241</v>
      </c>
      <c r="X68" s="37">
        <f t="shared" si="186"/>
        <v>29.445714290413704</v>
      </c>
      <c r="Y68" s="37">
        <f t="shared" si="186"/>
        <v>29.932274144568453</v>
      </c>
      <c r="Z68" s="37">
        <f t="shared" si="186"/>
        <v>29.927503226433252</v>
      </c>
      <c r="AA68" s="37">
        <f t="shared" si="186"/>
        <v>29.275649312753536</v>
      </c>
      <c r="AB68" s="37">
        <f t="shared" si="186"/>
        <v>28.832021760069011</v>
      </c>
      <c r="AC68" s="37">
        <f t="shared" si="186"/>
        <v>28.742578111956544</v>
      </c>
      <c r="AD68" s="37">
        <f t="shared" si="186"/>
        <v>29.06455757877891</v>
      </c>
      <c r="AE68" s="37">
        <f t="shared" si="186"/>
        <v>29.522924120171343</v>
      </c>
      <c r="AF68" s="37">
        <f t="shared" si="186"/>
        <v>29.064941831418626</v>
      </c>
      <c r="AG68" s="37">
        <f t="shared" si="186"/>
        <v>28.986652356820272</v>
      </c>
      <c r="AH68" s="37">
        <f t="shared" si="186"/>
        <v>29.180471761233346</v>
      </c>
      <c r="AI68" s="37">
        <f t="shared" si="186"/>
        <v>29.128671457666972</v>
      </c>
      <c r="AJ68" s="37">
        <f t="shared" si="186"/>
        <v>29.168062386699241</v>
      </c>
      <c r="AK68" s="37">
        <f t="shared" si="186"/>
        <v>32.371207543362964</v>
      </c>
      <c r="AL68" s="37">
        <f t="shared" si="186"/>
        <v>29.615110887156842</v>
      </c>
      <c r="AM68" s="37">
        <f t="shared" si="186"/>
        <v>32.866646307814257</v>
      </c>
      <c r="AN68" s="37">
        <f t="shared" si="186"/>
        <v>30.271988706235927</v>
      </c>
      <c r="AO68" s="37">
        <f t="shared" si="186"/>
        <v>30.183738304475575</v>
      </c>
      <c r="AP68" s="37">
        <f t="shared" si="186"/>
        <v>32.834626840975666</v>
      </c>
      <c r="AQ68" s="37">
        <f t="shared" si="186"/>
        <v>32.74154656325728</v>
      </c>
      <c r="AR68" s="37">
        <f t="shared" si="186"/>
        <v>31.066345298410113</v>
      </c>
      <c r="AS68" s="37">
        <f t="shared" si="186"/>
        <v>31.169589881430838</v>
      </c>
      <c r="AT68" s="37">
        <f t="shared" si="186"/>
        <v>31.029556408980973</v>
      </c>
      <c r="AU68" s="37">
        <f t="shared" si="186"/>
        <v>31.018392093074841</v>
      </c>
      <c r="AV68" s="37">
        <f t="shared" si="186"/>
        <v>30.853400112442937</v>
      </c>
      <c r="AW68" s="37">
        <f t="shared" si="186"/>
        <v>30.75864700679276</v>
      </c>
      <c r="AX68" s="37">
        <f t="shared" si="186"/>
        <v>30.756457175739826</v>
      </c>
      <c r="AY68" s="37">
        <f t="shared" si="186"/>
        <v>30.658580552001602</v>
      </c>
      <c r="AZ68" s="37">
        <f t="shared" si="186"/>
        <v>30.805837319723047</v>
      </c>
      <c r="BA68" s="37">
        <f t="shared" si="186"/>
        <v>30.911631993758572</v>
      </c>
      <c r="BB68" s="37">
        <f t="shared" si="186"/>
        <v>30.84530647043945</v>
      </c>
      <c r="BC68" s="37">
        <f t="shared" si="186"/>
        <v>30.697026120351524</v>
      </c>
      <c r="BD68" s="37">
        <f t="shared" si="186"/>
        <v>30.791718578886073</v>
      </c>
      <c r="BE68" s="37">
        <f t="shared" si="186"/>
        <v>30.682602282150729</v>
      </c>
      <c r="BF68" s="37">
        <f t="shared" si="186"/>
        <v>30.115423094287756</v>
      </c>
      <c r="BG68" s="37">
        <f t="shared" si="186"/>
        <v>29.650209249203598</v>
      </c>
      <c r="BH68" s="37">
        <f t="shared" si="186"/>
        <v>29.882678834943167</v>
      </c>
      <c r="BI68" s="37">
        <f t="shared" si="186"/>
        <v>29.534081806255287</v>
      </c>
      <c r="BJ68" s="37">
        <f t="shared" si="186"/>
        <v>29.604856800749374</v>
      </c>
      <c r="BK68" s="37">
        <f t="shared" si="186"/>
        <v>29.752005883338516</v>
      </c>
      <c r="BL68" s="37">
        <f t="shared" si="186"/>
        <v>29.812971725245255</v>
      </c>
      <c r="BM68" s="37">
        <f t="shared" si="186"/>
        <v>29.490906404033627</v>
      </c>
      <c r="BN68" s="37">
        <f t="shared" si="186"/>
        <v>29.468728231302887</v>
      </c>
      <c r="BO68" s="37">
        <f t="shared" si="186"/>
        <v>29.296897036495132</v>
      </c>
      <c r="BP68" s="37">
        <f t="shared" si="186"/>
        <v>29.111403300772945</v>
      </c>
      <c r="BQ68" s="37">
        <f t="shared" si="186"/>
        <v>28.957919199932785</v>
      </c>
      <c r="BR68" s="37">
        <f t="shared" si="186"/>
        <v>28.950820340120281</v>
      </c>
      <c r="BS68" s="37">
        <f t="shared" si="186"/>
        <v>28.667978687083963</v>
      </c>
      <c r="BT68" s="37">
        <f t="shared" si="186"/>
        <v>28.654780863975816</v>
      </c>
      <c r="BU68" s="37">
        <f t="shared" si="186"/>
        <v>28.477763502236698</v>
      </c>
      <c r="BV68" s="37">
        <f t="shared" si="186"/>
        <v>28.215166254645109</v>
      </c>
      <c r="BW68" s="37">
        <f t="shared" si="186"/>
        <v>27.868512060285589</v>
      </c>
      <c r="BX68" s="37">
        <f t="shared" si="186"/>
        <v>27.972988858180106</v>
      </c>
      <c r="BY68" s="37">
        <f t="shared" si="186"/>
        <v>27.930617362336687</v>
      </c>
      <c r="BZ68" s="37">
        <f t="shared" si="186"/>
        <v>28.173446859031522</v>
      </c>
      <c r="CA68" s="37">
        <f t="shared" si="186"/>
        <v>28.084882810324267</v>
      </c>
      <c r="CB68" s="37">
        <f t="shared" si="186"/>
        <v>28.055538503012173</v>
      </c>
      <c r="CC68" s="37">
        <f t="shared" si="186"/>
        <v>27.071639513620624</v>
      </c>
      <c r="CD68" s="37">
        <f t="shared" si="186"/>
        <v>27.155771571065046</v>
      </c>
      <c r="CE68" s="37">
        <f t="shared" si="186"/>
        <v>27.039179417128363</v>
      </c>
      <c r="CF68" s="37">
        <f t="shared" ref="CF68:DZ68" si="187">SUM(CF69:CF73)</f>
        <v>28.838480867667485</v>
      </c>
      <c r="CG68" s="37">
        <f t="shared" si="187"/>
        <v>28.875419730992615</v>
      </c>
      <c r="CH68" s="37">
        <f t="shared" si="187"/>
        <v>28.897041913917988</v>
      </c>
      <c r="CI68" s="37">
        <f t="shared" si="187"/>
        <v>28.823495367115338</v>
      </c>
      <c r="CJ68" s="37">
        <f t="shared" si="187"/>
        <v>28.771156366096935</v>
      </c>
      <c r="CK68" s="37">
        <f t="shared" si="187"/>
        <v>28.782679497634465</v>
      </c>
      <c r="CL68" s="37">
        <f t="shared" si="187"/>
        <v>28.670996222541792</v>
      </c>
      <c r="CM68" s="37">
        <f t="shared" si="187"/>
        <v>28.637211266540529</v>
      </c>
      <c r="CN68" s="37">
        <f t="shared" si="187"/>
        <v>28.575588766808906</v>
      </c>
      <c r="CO68" s="37">
        <f t="shared" si="187"/>
        <v>28.504531556199343</v>
      </c>
      <c r="CP68" s="37">
        <f t="shared" si="187"/>
        <v>28.376130982757289</v>
      </c>
      <c r="CQ68" s="37">
        <f t="shared" si="187"/>
        <v>28.353371942910332</v>
      </c>
      <c r="CR68" s="37">
        <f t="shared" si="187"/>
        <v>28.55991695817616</v>
      </c>
      <c r="CS68" s="37">
        <f t="shared" si="187"/>
        <v>27.999223379769091</v>
      </c>
      <c r="CT68" s="37">
        <f t="shared" si="187"/>
        <v>28.218898738030507</v>
      </c>
      <c r="CU68" s="37">
        <f t="shared" si="187"/>
        <v>28.161241726828969</v>
      </c>
      <c r="CV68" s="37">
        <f t="shared" si="187"/>
        <v>28.160285657065089</v>
      </c>
      <c r="CW68" s="37">
        <f t="shared" si="187"/>
        <v>28.121257880889321</v>
      </c>
      <c r="CX68" s="37">
        <f t="shared" si="187"/>
        <v>28.131885668383081</v>
      </c>
      <c r="CY68" s="37">
        <f t="shared" si="187"/>
        <v>27.964622283487667</v>
      </c>
      <c r="CZ68" s="37">
        <f t="shared" si="187"/>
        <v>27.979118673155526</v>
      </c>
      <c r="DA68" s="37">
        <f t="shared" si="187"/>
        <v>28.039561073564855</v>
      </c>
      <c r="DB68" s="37">
        <f t="shared" si="187"/>
        <v>27.983785277179859</v>
      </c>
      <c r="DC68" s="37">
        <f t="shared" si="187"/>
        <v>28.142727358607971</v>
      </c>
      <c r="DD68" s="37">
        <f t="shared" si="187"/>
        <v>27.920025099372715</v>
      </c>
      <c r="DE68" s="37">
        <f t="shared" si="187"/>
        <v>27.509231191473273</v>
      </c>
      <c r="DF68" s="37">
        <f t="shared" si="187"/>
        <v>27.241196578983725</v>
      </c>
      <c r="DG68" s="37">
        <f t="shared" si="187"/>
        <v>27.036167678226356</v>
      </c>
      <c r="DH68" s="37">
        <f t="shared" si="187"/>
        <v>26.873362534089697</v>
      </c>
      <c r="DI68" s="37">
        <f t="shared" si="187"/>
        <v>26.841541146392778</v>
      </c>
      <c r="DJ68" s="37">
        <f t="shared" si="187"/>
        <v>26.736918774250118</v>
      </c>
      <c r="DK68" s="37">
        <f t="shared" si="187"/>
        <v>26.683499166062987</v>
      </c>
      <c r="DL68" s="37">
        <f t="shared" si="187"/>
        <v>26.513676105728706</v>
      </c>
      <c r="DM68" s="37">
        <f t="shared" si="187"/>
        <v>26.426128797532549</v>
      </c>
      <c r="DN68" s="37">
        <f t="shared" si="187"/>
        <v>25.838082923117064</v>
      </c>
      <c r="DO68" s="55">
        <f t="shared" si="187"/>
        <v>25.834742997234393</v>
      </c>
      <c r="DP68" s="164">
        <f t="shared" si="187"/>
        <v>25.723706092019057</v>
      </c>
      <c r="DQ68" s="109">
        <f t="shared" si="187"/>
        <v>24.979440075545877</v>
      </c>
      <c r="DR68" s="109">
        <f t="shared" si="187"/>
        <v>23.815080121256198</v>
      </c>
      <c r="DS68" s="37">
        <f t="shared" si="187"/>
        <v>23.714772478178862</v>
      </c>
      <c r="DT68" s="164">
        <f t="shared" si="187"/>
        <v>23.317968580915185</v>
      </c>
      <c r="DU68" s="55">
        <f t="shared" si="187"/>
        <v>23.18600226509562</v>
      </c>
      <c r="DV68" s="37">
        <f t="shared" si="187"/>
        <v>23.141812849153265</v>
      </c>
      <c r="DW68" s="73">
        <f t="shared" si="187"/>
        <v>22.99973969393653</v>
      </c>
      <c r="DX68" s="168">
        <f t="shared" si="187"/>
        <v>23.012160782635792</v>
      </c>
      <c r="DY68" s="164">
        <f t="shared" si="187"/>
        <v>22.942587732216431</v>
      </c>
      <c r="DZ68" s="37">
        <f t="shared" si="187"/>
        <v>22.744457435789489</v>
      </c>
      <c r="EA68" s="164">
        <f>SUM(EA69:EA73)</f>
        <v>22.600238562304352</v>
      </c>
      <c r="EB68" s="109">
        <f t="shared" ref="EB68:EV68" si="188">SUM(EB69:EB73)</f>
        <v>22.581700149025526</v>
      </c>
      <c r="EC68" s="109">
        <f t="shared" si="188"/>
        <v>22.385550745430386</v>
      </c>
      <c r="ED68" s="55">
        <f t="shared" si="188"/>
        <v>22.308475022845261</v>
      </c>
      <c r="EE68" s="164">
        <f t="shared" si="188"/>
        <v>22.31190292218545</v>
      </c>
      <c r="EF68" s="109">
        <f t="shared" si="188"/>
        <v>22.328678626755714</v>
      </c>
      <c r="EG68" s="55">
        <f t="shared" si="188"/>
        <v>22.311119158344411</v>
      </c>
      <c r="EH68" s="168">
        <f t="shared" si="188"/>
        <v>22.101990459501714</v>
      </c>
      <c r="EI68" s="37">
        <f t="shared" si="188"/>
        <v>21.797277539374669</v>
      </c>
      <c r="EJ68" s="164">
        <f t="shared" si="188"/>
        <v>21.70778162117028</v>
      </c>
      <c r="EK68" s="168">
        <f t="shared" si="188"/>
        <v>21.675753517237958</v>
      </c>
      <c r="EL68" s="164">
        <f t="shared" si="188"/>
        <v>21.66221080439189</v>
      </c>
      <c r="EM68" s="164">
        <f t="shared" si="188"/>
        <v>21.450871726304914</v>
      </c>
      <c r="EN68" s="164">
        <f t="shared" si="188"/>
        <v>21.291138365957224</v>
      </c>
      <c r="EO68" s="164">
        <f t="shared" si="188"/>
        <v>21.22680490408775</v>
      </c>
      <c r="EP68" s="164">
        <f t="shared" si="188"/>
        <v>21.168969740927608</v>
      </c>
      <c r="EQ68" s="73">
        <f t="shared" si="188"/>
        <v>21.032221673473192</v>
      </c>
      <c r="ER68" s="164">
        <f t="shared" si="188"/>
        <v>20.942543169472046</v>
      </c>
      <c r="ES68" s="73">
        <f t="shared" si="188"/>
        <v>20.388600773881198</v>
      </c>
      <c r="ET68" s="73">
        <f t="shared" si="188"/>
        <v>20.033332405021245</v>
      </c>
      <c r="EU68" s="164">
        <f t="shared" si="188"/>
        <v>29.563289402882614</v>
      </c>
      <c r="EV68" s="164">
        <f t="shared" si="188"/>
        <v>29.429112911897143</v>
      </c>
      <c r="EW68" s="164">
        <f t="shared" ref="EW68:FG68" si="189">SUM(EW69:EW73)</f>
        <v>29.295541840596758</v>
      </c>
      <c r="EX68" s="164">
        <f t="shared" si="189"/>
        <v>29.137956154586661</v>
      </c>
      <c r="EY68" s="164">
        <f t="shared" si="189"/>
        <v>28.494030866376036</v>
      </c>
      <c r="EZ68" s="164">
        <f t="shared" si="189"/>
        <v>28.338055725854971</v>
      </c>
      <c r="FA68" s="164">
        <f t="shared" si="189"/>
        <v>28.22428674935097</v>
      </c>
      <c r="FB68" s="73">
        <f t="shared" ref="FB68:FF68" si="190">SUM(FB69:FB73)</f>
        <v>28.303825599980325</v>
      </c>
      <c r="FC68" s="164">
        <f t="shared" si="190"/>
        <v>28.077195249203726</v>
      </c>
      <c r="FD68" s="164">
        <f t="shared" si="190"/>
        <v>28.061445996141011</v>
      </c>
      <c r="FE68" s="164">
        <f t="shared" si="190"/>
        <v>28.03329663089368</v>
      </c>
      <c r="FF68" s="164">
        <f t="shared" si="190"/>
        <v>27.959553693454211</v>
      </c>
      <c r="FG68" s="164">
        <f t="shared" si="189"/>
        <v>27.892383111257512</v>
      </c>
    </row>
    <row r="69" spans="1:163" ht="18" hidden="1" x14ac:dyDescent="0.25">
      <c r="A69" s="52" t="s">
        <v>12</v>
      </c>
      <c r="B69" s="24">
        <f t="shared" ref="B69:S69" si="191">B26/B40*100</f>
        <v>17.529962573847293</v>
      </c>
      <c r="C69" s="24">
        <f t="shared" si="191"/>
        <v>16.780734978209544</v>
      </c>
      <c r="D69" s="24">
        <f t="shared" si="191"/>
        <v>16.251590627845619</v>
      </c>
      <c r="E69" s="24">
        <f t="shared" si="191"/>
        <v>16.050553635669978</v>
      </c>
      <c r="F69" s="25">
        <f t="shared" si="191"/>
        <v>16.080096463353186</v>
      </c>
      <c r="G69" s="25">
        <f t="shared" si="191"/>
        <v>14.402690868308285</v>
      </c>
      <c r="H69" s="24">
        <f t="shared" si="191"/>
        <v>13.963391635467925</v>
      </c>
      <c r="I69" s="24">
        <f t="shared" si="191"/>
        <v>4.9304407615356114</v>
      </c>
      <c r="J69" s="8">
        <f t="shared" si="191"/>
        <v>5.2150613276024522</v>
      </c>
      <c r="K69" s="43">
        <f t="shared" si="191"/>
        <v>0</v>
      </c>
      <c r="L69" s="44">
        <f t="shared" si="191"/>
        <v>0</v>
      </c>
      <c r="M69" s="41">
        <f t="shared" si="191"/>
        <v>0</v>
      </c>
      <c r="N69" s="43">
        <f t="shared" si="191"/>
        <v>0</v>
      </c>
      <c r="O69" s="43">
        <f t="shared" si="191"/>
        <v>0</v>
      </c>
      <c r="P69" s="43">
        <f t="shared" si="191"/>
        <v>0</v>
      </c>
      <c r="Q69" s="43">
        <f t="shared" si="191"/>
        <v>0</v>
      </c>
      <c r="R69" s="43">
        <f t="shared" si="191"/>
        <v>0</v>
      </c>
      <c r="S69" s="43">
        <f t="shared" si="191"/>
        <v>0</v>
      </c>
      <c r="T69" s="43">
        <f>T26/T40*100</f>
        <v>0</v>
      </c>
      <c r="U69" s="42">
        <f>U26/U40*100</f>
        <v>0</v>
      </c>
      <c r="V69" s="44">
        <f t="shared" ref="V69:CF69" si="192">V26/V40*100</f>
        <v>0.16163027722607642</v>
      </c>
      <c r="W69" s="43">
        <f t="shared" si="192"/>
        <v>0.16051839191775275</v>
      </c>
      <c r="X69" s="43">
        <f t="shared" si="192"/>
        <v>0.15790830993848826</v>
      </c>
      <c r="Y69" s="43">
        <f t="shared" si="192"/>
        <v>0.15503845202961924</v>
      </c>
      <c r="Z69" s="43">
        <f t="shared" si="192"/>
        <v>0.15462670804479817</v>
      </c>
      <c r="AA69" s="43">
        <f t="shared" si="192"/>
        <v>0.15409591837913647</v>
      </c>
      <c r="AB69" s="43">
        <f t="shared" si="192"/>
        <v>0.15219703118116301</v>
      </c>
      <c r="AC69" s="43">
        <f t="shared" si="192"/>
        <v>0.15089586269257799</v>
      </c>
      <c r="AD69" s="43">
        <f t="shared" si="192"/>
        <v>0.15497188446810742</v>
      </c>
      <c r="AE69" s="43">
        <f t="shared" si="192"/>
        <v>0.15193062524490653</v>
      </c>
      <c r="AF69" s="43">
        <f t="shared" si="192"/>
        <v>0.15358570913833822</v>
      </c>
      <c r="AG69" s="43">
        <f t="shared" si="192"/>
        <v>0.15502121479334563</v>
      </c>
      <c r="AH69" s="43">
        <f t="shared" si="192"/>
        <v>0</v>
      </c>
      <c r="AI69" s="43">
        <f t="shared" si="192"/>
        <v>0</v>
      </c>
      <c r="AJ69" s="43">
        <f t="shared" si="192"/>
        <v>0</v>
      </c>
      <c r="AK69" s="43">
        <f t="shared" si="192"/>
        <v>0</v>
      </c>
      <c r="AL69" s="43">
        <f t="shared" si="192"/>
        <v>0</v>
      </c>
      <c r="AM69" s="43">
        <f t="shared" si="192"/>
        <v>0</v>
      </c>
      <c r="AN69" s="43">
        <f t="shared" si="192"/>
        <v>0</v>
      </c>
      <c r="AO69" s="43">
        <f t="shared" si="192"/>
        <v>0</v>
      </c>
      <c r="AP69" s="43">
        <f t="shared" si="192"/>
        <v>0</v>
      </c>
      <c r="AQ69" s="43">
        <f t="shared" si="192"/>
        <v>0</v>
      </c>
      <c r="AR69" s="43">
        <f t="shared" si="192"/>
        <v>0</v>
      </c>
      <c r="AS69" s="43">
        <f t="shared" si="192"/>
        <v>0</v>
      </c>
      <c r="AT69" s="43">
        <f t="shared" si="192"/>
        <v>0</v>
      </c>
      <c r="AU69" s="43">
        <f t="shared" si="192"/>
        <v>0</v>
      </c>
      <c r="AV69" s="43">
        <f t="shared" si="192"/>
        <v>0</v>
      </c>
      <c r="AW69" s="43">
        <f t="shared" si="192"/>
        <v>0</v>
      </c>
      <c r="AX69" s="43">
        <f t="shared" si="192"/>
        <v>0</v>
      </c>
      <c r="AY69" s="43">
        <f t="shared" si="192"/>
        <v>0</v>
      </c>
      <c r="AZ69" s="43">
        <f t="shared" si="192"/>
        <v>0</v>
      </c>
      <c r="BA69" s="43">
        <f t="shared" si="192"/>
        <v>0</v>
      </c>
      <c r="BB69" s="43">
        <f t="shared" si="192"/>
        <v>0</v>
      </c>
      <c r="BC69" s="43">
        <f t="shared" si="192"/>
        <v>0</v>
      </c>
      <c r="BD69" s="43">
        <f t="shared" si="192"/>
        <v>0</v>
      </c>
      <c r="BE69" s="43">
        <f t="shared" si="192"/>
        <v>0</v>
      </c>
      <c r="BF69" s="43">
        <f t="shared" si="192"/>
        <v>0</v>
      </c>
      <c r="BG69" s="43">
        <f t="shared" si="192"/>
        <v>0</v>
      </c>
      <c r="BH69" s="43">
        <f t="shared" si="192"/>
        <v>0</v>
      </c>
      <c r="BI69" s="43">
        <f t="shared" si="192"/>
        <v>0</v>
      </c>
      <c r="BJ69" s="43">
        <f t="shared" si="192"/>
        <v>0</v>
      </c>
      <c r="BK69" s="43">
        <f t="shared" si="192"/>
        <v>0</v>
      </c>
      <c r="BL69" s="43">
        <f t="shared" si="192"/>
        <v>0</v>
      </c>
      <c r="BM69" s="43">
        <f t="shared" si="192"/>
        <v>0</v>
      </c>
      <c r="BN69" s="43">
        <f t="shared" si="192"/>
        <v>0</v>
      </c>
      <c r="BO69" s="43">
        <f t="shared" si="192"/>
        <v>0</v>
      </c>
      <c r="BP69" s="43">
        <f t="shared" si="192"/>
        <v>0</v>
      </c>
      <c r="BQ69" s="43">
        <f t="shared" si="192"/>
        <v>0</v>
      </c>
      <c r="BR69" s="43">
        <f t="shared" si="192"/>
        <v>0</v>
      </c>
      <c r="BS69" s="43">
        <f t="shared" si="192"/>
        <v>0</v>
      </c>
      <c r="BT69" s="43">
        <f t="shared" si="192"/>
        <v>0</v>
      </c>
      <c r="BU69" s="43">
        <f t="shared" si="192"/>
        <v>0</v>
      </c>
      <c r="BV69" s="43">
        <f t="shared" si="192"/>
        <v>0</v>
      </c>
      <c r="BW69" s="43">
        <f t="shared" si="192"/>
        <v>0</v>
      </c>
      <c r="BX69" s="43">
        <f t="shared" si="192"/>
        <v>0</v>
      </c>
      <c r="BY69" s="43">
        <f t="shared" si="192"/>
        <v>0</v>
      </c>
      <c r="BZ69" s="43">
        <f t="shared" si="192"/>
        <v>0</v>
      </c>
      <c r="CA69" s="43">
        <f t="shared" si="192"/>
        <v>0</v>
      </c>
      <c r="CB69" s="43">
        <f t="shared" si="192"/>
        <v>0</v>
      </c>
      <c r="CC69" s="43">
        <f t="shared" si="192"/>
        <v>0</v>
      </c>
      <c r="CD69" s="43">
        <f t="shared" si="192"/>
        <v>0</v>
      </c>
      <c r="CE69" s="43">
        <f t="shared" si="192"/>
        <v>0</v>
      </c>
      <c r="CF69" s="43">
        <f t="shared" si="192"/>
        <v>0</v>
      </c>
      <c r="CG69" s="43">
        <f t="shared" ref="CG69:DZ69" si="193">CG26/CG40*100</f>
        <v>0</v>
      </c>
      <c r="CH69" s="43">
        <f t="shared" si="193"/>
        <v>0</v>
      </c>
      <c r="CI69" s="43">
        <f t="shared" si="193"/>
        <v>0</v>
      </c>
      <c r="CJ69" s="43">
        <f t="shared" si="193"/>
        <v>0</v>
      </c>
      <c r="CK69" s="43">
        <f t="shared" si="193"/>
        <v>0</v>
      </c>
      <c r="CL69" s="43">
        <f t="shared" si="193"/>
        <v>0</v>
      </c>
      <c r="CM69" s="43">
        <f t="shared" si="193"/>
        <v>0</v>
      </c>
      <c r="CN69" s="43">
        <f t="shared" si="193"/>
        <v>0</v>
      </c>
      <c r="CO69" s="43">
        <f t="shared" si="193"/>
        <v>0</v>
      </c>
      <c r="CP69" s="43">
        <f t="shared" si="193"/>
        <v>0</v>
      </c>
      <c r="CQ69" s="43">
        <f t="shared" si="193"/>
        <v>0</v>
      </c>
      <c r="CR69" s="43">
        <f t="shared" si="193"/>
        <v>0</v>
      </c>
      <c r="CS69" s="43">
        <f t="shared" si="193"/>
        <v>0</v>
      </c>
      <c r="CT69" s="43">
        <f t="shared" si="193"/>
        <v>0</v>
      </c>
      <c r="CU69" s="43">
        <f t="shared" si="193"/>
        <v>0</v>
      </c>
      <c r="CV69" s="43">
        <f t="shared" si="193"/>
        <v>0</v>
      </c>
      <c r="CW69" s="43">
        <f t="shared" si="193"/>
        <v>0</v>
      </c>
      <c r="CX69" s="43">
        <f t="shared" si="193"/>
        <v>0</v>
      </c>
      <c r="CY69" s="43">
        <f t="shared" si="193"/>
        <v>0</v>
      </c>
      <c r="CZ69" s="43">
        <f t="shared" si="193"/>
        <v>0</v>
      </c>
      <c r="DA69" s="43">
        <f t="shared" si="193"/>
        <v>0</v>
      </c>
      <c r="DB69" s="43">
        <f t="shared" si="193"/>
        <v>0</v>
      </c>
      <c r="DC69" s="43">
        <f t="shared" si="193"/>
        <v>0</v>
      </c>
      <c r="DD69" s="43">
        <f t="shared" si="193"/>
        <v>0</v>
      </c>
      <c r="DE69" s="43">
        <f t="shared" si="193"/>
        <v>0</v>
      </c>
      <c r="DF69" s="43">
        <f t="shared" si="193"/>
        <v>0</v>
      </c>
      <c r="DG69" s="43">
        <f t="shared" si="193"/>
        <v>0</v>
      </c>
      <c r="DH69" s="43">
        <f t="shared" si="193"/>
        <v>0</v>
      </c>
      <c r="DI69" s="43">
        <f t="shared" si="193"/>
        <v>0</v>
      </c>
      <c r="DJ69" s="43">
        <f t="shared" si="193"/>
        <v>0</v>
      </c>
      <c r="DK69" s="43">
        <f t="shared" si="193"/>
        <v>0</v>
      </c>
      <c r="DL69" s="43">
        <f t="shared" si="193"/>
        <v>0</v>
      </c>
      <c r="DM69" s="43">
        <f t="shared" si="193"/>
        <v>0</v>
      </c>
      <c r="DN69" s="43">
        <f t="shared" si="193"/>
        <v>0</v>
      </c>
      <c r="DO69" s="42">
        <f t="shared" si="193"/>
        <v>0</v>
      </c>
      <c r="DP69" s="44">
        <f t="shared" si="193"/>
        <v>0</v>
      </c>
      <c r="DQ69" s="43">
        <f t="shared" si="193"/>
        <v>0</v>
      </c>
      <c r="DR69" s="43">
        <f t="shared" si="193"/>
        <v>0</v>
      </c>
      <c r="DS69" s="43">
        <f t="shared" si="193"/>
        <v>0</v>
      </c>
      <c r="DT69" s="44">
        <f t="shared" si="193"/>
        <v>0</v>
      </c>
      <c r="DU69" s="42">
        <f t="shared" si="193"/>
        <v>0</v>
      </c>
      <c r="DV69" s="43">
        <f t="shared" si="193"/>
        <v>0</v>
      </c>
      <c r="DW69" s="41">
        <f t="shared" si="193"/>
        <v>0</v>
      </c>
      <c r="DX69" s="44">
        <f t="shared" si="193"/>
        <v>0</v>
      </c>
      <c r="DY69" s="53">
        <f t="shared" si="193"/>
        <v>0</v>
      </c>
      <c r="DZ69" s="43">
        <f t="shared" si="193"/>
        <v>0</v>
      </c>
      <c r="EA69" s="53">
        <f>EA26/EA40*100</f>
        <v>0</v>
      </c>
      <c r="EB69" s="105">
        <f t="shared" ref="EB69:EV69" si="194">EB26/EB40*100</f>
        <v>0</v>
      </c>
      <c r="EC69" s="105">
        <f t="shared" si="194"/>
        <v>0</v>
      </c>
      <c r="ED69" s="42">
        <f t="shared" si="194"/>
        <v>0</v>
      </c>
      <c r="EE69" s="53">
        <f t="shared" si="194"/>
        <v>0</v>
      </c>
      <c r="EF69" s="105">
        <f t="shared" si="194"/>
        <v>0</v>
      </c>
      <c r="EG69" s="105">
        <f t="shared" si="194"/>
        <v>0</v>
      </c>
      <c r="EH69" s="43">
        <f t="shared" si="194"/>
        <v>0</v>
      </c>
      <c r="EI69" s="43">
        <f t="shared" si="194"/>
        <v>0</v>
      </c>
      <c r="EJ69" s="53">
        <f t="shared" si="194"/>
        <v>0</v>
      </c>
      <c r="EK69" s="43">
        <f t="shared" si="194"/>
        <v>0</v>
      </c>
      <c r="EL69" s="53">
        <f t="shared" si="194"/>
        <v>0</v>
      </c>
      <c r="EM69" s="53">
        <f t="shared" si="194"/>
        <v>0</v>
      </c>
      <c r="EN69" s="53">
        <f t="shared" si="194"/>
        <v>0</v>
      </c>
      <c r="EO69" s="53">
        <f t="shared" si="194"/>
        <v>0</v>
      </c>
      <c r="EP69" s="53">
        <f t="shared" si="194"/>
        <v>0</v>
      </c>
      <c r="EQ69" s="41">
        <f t="shared" si="194"/>
        <v>0</v>
      </c>
      <c r="ER69" s="53">
        <f t="shared" si="194"/>
        <v>0</v>
      </c>
      <c r="ES69" s="41">
        <f t="shared" si="194"/>
        <v>0</v>
      </c>
      <c r="ET69" s="41">
        <f t="shared" si="194"/>
        <v>0</v>
      </c>
      <c r="EU69" s="53">
        <f t="shared" si="194"/>
        <v>0</v>
      </c>
      <c r="EV69" s="53">
        <f t="shared" si="194"/>
        <v>0</v>
      </c>
      <c r="EW69" s="53">
        <f t="shared" ref="EW69:FG69" si="195">EW26/EW40*100</f>
        <v>0</v>
      </c>
      <c r="EX69" s="53">
        <f t="shared" si="195"/>
        <v>0</v>
      </c>
      <c r="EY69" s="53">
        <f t="shared" si="195"/>
        <v>0</v>
      </c>
      <c r="EZ69" s="53">
        <f t="shared" si="195"/>
        <v>0</v>
      </c>
      <c r="FA69" s="53">
        <f t="shared" si="195"/>
        <v>0</v>
      </c>
      <c r="FB69" s="41">
        <f t="shared" ref="FB69:FF69" si="196">FB26/FB40*100</f>
        <v>0</v>
      </c>
      <c r="FC69" s="53">
        <f t="shared" si="196"/>
        <v>0</v>
      </c>
      <c r="FD69" s="53">
        <f t="shared" si="196"/>
        <v>0</v>
      </c>
      <c r="FE69" s="53">
        <f t="shared" si="196"/>
        <v>0</v>
      </c>
      <c r="FF69" s="53">
        <f t="shared" si="196"/>
        <v>0</v>
      </c>
      <c r="FG69" s="53">
        <f t="shared" si="195"/>
        <v>0</v>
      </c>
    </row>
    <row r="70" spans="1:163" ht="18" hidden="1" x14ac:dyDescent="0.25">
      <c r="A70" s="52" t="s">
        <v>13</v>
      </c>
      <c r="B70" s="24">
        <f t="shared" ref="B70:S70" si="197">B27/B40*100</f>
        <v>0.80555619645542087</v>
      </c>
      <c r="C70" s="24">
        <f t="shared" si="197"/>
        <v>0.75115019980796283</v>
      </c>
      <c r="D70" s="24">
        <f t="shared" si="197"/>
        <v>0.68839162716850733</v>
      </c>
      <c r="E70" s="24">
        <f t="shared" si="197"/>
        <v>0.65658508938437987</v>
      </c>
      <c r="F70" s="25">
        <f t="shared" si="197"/>
        <v>0.64266587994528968</v>
      </c>
      <c r="G70" s="25">
        <f t="shared" si="197"/>
        <v>0.61268646734627963</v>
      </c>
      <c r="H70" s="24">
        <f t="shared" si="197"/>
        <v>0.58490064724923219</v>
      </c>
      <c r="I70" s="24">
        <f t="shared" si="197"/>
        <v>0</v>
      </c>
      <c r="J70" s="44">
        <f t="shared" si="197"/>
        <v>0</v>
      </c>
      <c r="K70" s="43">
        <f t="shared" si="197"/>
        <v>0</v>
      </c>
      <c r="L70" s="44">
        <f t="shared" si="197"/>
        <v>0</v>
      </c>
      <c r="M70" s="41">
        <f t="shared" si="197"/>
        <v>0</v>
      </c>
      <c r="N70" s="43">
        <f t="shared" si="197"/>
        <v>0</v>
      </c>
      <c r="O70" s="43">
        <f t="shared" si="197"/>
        <v>0</v>
      </c>
      <c r="P70" s="43">
        <f t="shared" si="197"/>
        <v>0</v>
      </c>
      <c r="Q70" s="43">
        <f t="shared" si="197"/>
        <v>0</v>
      </c>
      <c r="R70" s="43">
        <f t="shared" si="197"/>
        <v>0</v>
      </c>
      <c r="S70" s="43">
        <f t="shared" si="197"/>
        <v>0</v>
      </c>
      <c r="T70" s="43">
        <f>T27/T40*100</f>
        <v>0</v>
      </c>
      <c r="U70" s="42">
        <f>U27/U40*100</f>
        <v>0</v>
      </c>
      <c r="V70" s="44">
        <f t="shared" ref="V70:CF70" si="198">V27/V40*100</f>
        <v>0</v>
      </c>
      <c r="W70" s="43">
        <f t="shared" si="198"/>
        <v>0</v>
      </c>
      <c r="X70" s="43">
        <f t="shared" si="198"/>
        <v>0</v>
      </c>
      <c r="Y70" s="43">
        <f t="shared" si="198"/>
        <v>0</v>
      </c>
      <c r="Z70" s="43">
        <f t="shared" si="198"/>
        <v>0</v>
      </c>
      <c r="AA70" s="43">
        <f t="shared" si="198"/>
        <v>0</v>
      </c>
      <c r="AB70" s="43">
        <f t="shared" si="198"/>
        <v>0</v>
      </c>
      <c r="AC70" s="43">
        <f t="shared" si="198"/>
        <v>0</v>
      </c>
      <c r="AD70" s="43">
        <f t="shared" si="198"/>
        <v>0</v>
      </c>
      <c r="AE70" s="43">
        <f t="shared" si="198"/>
        <v>0</v>
      </c>
      <c r="AF70" s="43">
        <f t="shared" si="198"/>
        <v>0</v>
      </c>
      <c r="AG70" s="43">
        <f t="shared" si="198"/>
        <v>0</v>
      </c>
      <c r="AH70" s="43">
        <f t="shared" si="198"/>
        <v>0</v>
      </c>
      <c r="AI70" s="43">
        <f t="shared" si="198"/>
        <v>0</v>
      </c>
      <c r="AJ70" s="43">
        <f t="shared" si="198"/>
        <v>0</v>
      </c>
      <c r="AK70" s="43">
        <f t="shared" si="198"/>
        <v>0</v>
      </c>
      <c r="AL70" s="43">
        <f t="shared" si="198"/>
        <v>0</v>
      </c>
      <c r="AM70" s="43">
        <f t="shared" si="198"/>
        <v>0</v>
      </c>
      <c r="AN70" s="43">
        <f t="shared" si="198"/>
        <v>0</v>
      </c>
      <c r="AO70" s="43">
        <f t="shared" si="198"/>
        <v>0</v>
      </c>
      <c r="AP70" s="43">
        <f t="shared" si="198"/>
        <v>0</v>
      </c>
      <c r="AQ70" s="43">
        <f t="shared" si="198"/>
        <v>0</v>
      </c>
      <c r="AR70" s="43">
        <f t="shared" si="198"/>
        <v>0</v>
      </c>
      <c r="AS70" s="43">
        <f t="shared" si="198"/>
        <v>0</v>
      </c>
      <c r="AT70" s="43">
        <f t="shared" si="198"/>
        <v>0</v>
      </c>
      <c r="AU70" s="43">
        <f t="shared" si="198"/>
        <v>0</v>
      </c>
      <c r="AV70" s="43">
        <f t="shared" si="198"/>
        <v>0</v>
      </c>
      <c r="AW70" s="43">
        <f t="shared" si="198"/>
        <v>0</v>
      </c>
      <c r="AX70" s="43">
        <f t="shared" si="198"/>
        <v>0</v>
      </c>
      <c r="AY70" s="43">
        <f t="shared" si="198"/>
        <v>0</v>
      </c>
      <c r="AZ70" s="43">
        <f t="shared" si="198"/>
        <v>0</v>
      </c>
      <c r="BA70" s="43">
        <f t="shared" si="198"/>
        <v>0</v>
      </c>
      <c r="BB70" s="43">
        <f t="shared" si="198"/>
        <v>0</v>
      </c>
      <c r="BC70" s="43">
        <f t="shared" si="198"/>
        <v>0</v>
      </c>
      <c r="BD70" s="43">
        <f t="shared" si="198"/>
        <v>0</v>
      </c>
      <c r="BE70" s="43">
        <f t="shared" si="198"/>
        <v>0</v>
      </c>
      <c r="BF70" s="43">
        <f t="shared" si="198"/>
        <v>0</v>
      </c>
      <c r="BG70" s="43">
        <f t="shared" si="198"/>
        <v>0</v>
      </c>
      <c r="BH70" s="43">
        <f t="shared" si="198"/>
        <v>0</v>
      </c>
      <c r="BI70" s="43">
        <f t="shared" si="198"/>
        <v>0</v>
      </c>
      <c r="BJ70" s="43">
        <f t="shared" si="198"/>
        <v>0</v>
      </c>
      <c r="BK70" s="43">
        <f t="shared" si="198"/>
        <v>0</v>
      </c>
      <c r="BL70" s="43">
        <f t="shared" si="198"/>
        <v>0</v>
      </c>
      <c r="BM70" s="43">
        <f t="shared" si="198"/>
        <v>0</v>
      </c>
      <c r="BN70" s="43">
        <f t="shared" si="198"/>
        <v>0</v>
      </c>
      <c r="BO70" s="43">
        <f t="shared" si="198"/>
        <v>0</v>
      </c>
      <c r="BP70" s="43">
        <f t="shared" si="198"/>
        <v>0</v>
      </c>
      <c r="BQ70" s="43">
        <f t="shared" si="198"/>
        <v>0</v>
      </c>
      <c r="BR70" s="43">
        <f t="shared" si="198"/>
        <v>0</v>
      </c>
      <c r="BS70" s="43">
        <f t="shared" si="198"/>
        <v>0</v>
      </c>
      <c r="BT70" s="43">
        <f t="shared" si="198"/>
        <v>0</v>
      </c>
      <c r="BU70" s="43">
        <f t="shared" si="198"/>
        <v>0</v>
      </c>
      <c r="BV70" s="43">
        <f t="shared" si="198"/>
        <v>0</v>
      </c>
      <c r="BW70" s="43">
        <f t="shared" si="198"/>
        <v>0</v>
      </c>
      <c r="BX70" s="43">
        <f t="shared" si="198"/>
        <v>0</v>
      </c>
      <c r="BY70" s="43">
        <f t="shared" si="198"/>
        <v>0</v>
      </c>
      <c r="BZ70" s="43">
        <f t="shared" si="198"/>
        <v>0</v>
      </c>
      <c r="CA70" s="43">
        <f t="shared" si="198"/>
        <v>0</v>
      </c>
      <c r="CB70" s="43">
        <f t="shared" si="198"/>
        <v>0</v>
      </c>
      <c r="CC70" s="43">
        <f t="shared" si="198"/>
        <v>0</v>
      </c>
      <c r="CD70" s="43">
        <f t="shared" si="198"/>
        <v>0</v>
      </c>
      <c r="CE70" s="43">
        <f t="shared" si="198"/>
        <v>0</v>
      </c>
      <c r="CF70" s="43">
        <f t="shared" si="198"/>
        <v>0</v>
      </c>
      <c r="CG70" s="43">
        <f t="shared" ref="CG70:DZ70" si="199">CG27/CG40*100</f>
        <v>0</v>
      </c>
      <c r="CH70" s="43">
        <f t="shared" si="199"/>
        <v>0</v>
      </c>
      <c r="CI70" s="43">
        <f t="shared" si="199"/>
        <v>0</v>
      </c>
      <c r="CJ70" s="43">
        <f t="shared" si="199"/>
        <v>0</v>
      </c>
      <c r="CK70" s="43">
        <f t="shared" si="199"/>
        <v>0</v>
      </c>
      <c r="CL70" s="43">
        <f t="shared" si="199"/>
        <v>0</v>
      </c>
      <c r="CM70" s="43">
        <f t="shared" si="199"/>
        <v>0</v>
      </c>
      <c r="CN70" s="43">
        <f t="shared" si="199"/>
        <v>0</v>
      </c>
      <c r="CO70" s="43">
        <f t="shared" si="199"/>
        <v>0</v>
      </c>
      <c r="CP70" s="43">
        <f t="shared" si="199"/>
        <v>0</v>
      </c>
      <c r="CQ70" s="43">
        <f t="shared" si="199"/>
        <v>0</v>
      </c>
      <c r="CR70" s="43">
        <f t="shared" si="199"/>
        <v>0</v>
      </c>
      <c r="CS70" s="43">
        <f t="shared" si="199"/>
        <v>0</v>
      </c>
      <c r="CT70" s="43">
        <f t="shared" si="199"/>
        <v>0</v>
      </c>
      <c r="CU70" s="43">
        <f t="shared" si="199"/>
        <v>0</v>
      </c>
      <c r="CV70" s="43">
        <f t="shared" si="199"/>
        <v>0</v>
      </c>
      <c r="CW70" s="43">
        <f t="shared" si="199"/>
        <v>0</v>
      </c>
      <c r="CX70" s="43">
        <f t="shared" si="199"/>
        <v>0</v>
      </c>
      <c r="CY70" s="43">
        <f t="shared" si="199"/>
        <v>0</v>
      </c>
      <c r="CZ70" s="43">
        <f t="shared" si="199"/>
        <v>0</v>
      </c>
      <c r="DA70" s="43">
        <f t="shared" si="199"/>
        <v>0</v>
      </c>
      <c r="DB70" s="43">
        <f t="shared" si="199"/>
        <v>0</v>
      </c>
      <c r="DC70" s="43">
        <f t="shared" si="199"/>
        <v>0</v>
      </c>
      <c r="DD70" s="43">
        <f t="shared" si="199"/>
        <v>0</v>
      </c>
      <c r="DE70" s="43">
        <f t="shared" si="199"/>
        <v>0</v>
      </c>
      <c r="DF70" s="43">
        <f t="shared" si="199"/>
        <v>0</v>
      </c>
      <c r="DG70" s="43">
        <f t="shared" si="199"/>
        <v>0</v>
      </c>
      <c r="DH70" s="43">
        <f t="shared" si="199"/>
        <v>0</v>
      </c>
      <c r="DI70" s="43">
        <f t="shared" si="199"/>
        <v>0</v>
      </c>
      <c r="DJ70" s="43">
        <f t="shared" si="199"/>
        <v>0</v>
      </c>
      <c r="DK70" s="43">
        <f t="shared" si="199"/>
        <v>0</v>
      </c>
      <c r="DL70" s="43">
        <f t="shared" si="199"/>
        <v>0</v>
      </c>
      <c r="DM70" s="43">
        <f t="shared" si="199"/>
        <v>0</v>
      </c>
      <c r="DN70" s="43">
        <f t="shared" si="199"/>
        <v>0</v>
      </c>
      <c r="DO70" s="43">
        <f t="shared" si="199"/>
        <v>0</v>
      </c>
      <c r="DP70" s="43">
        <f t="shared" si="199"/>
        <v>0</v>
      </c>
      <c r="DQ70" s="43">
        <f t="shared" si="199"/>
        <v>0</v>
      </c>
      <c r="DR70" s="43">
        <f t="shared" si="199"/>
        <v>0</v>
      </c>
      <c r="DS70" s="43">
        <f t="shared" si="199"/>
        <v>0</v>
      </c>
      <c r="DT70" s="44">
        <f t="shared" si="199"/>
        <v>0</v>
      </c>
      <c r="DU70" s="42">
        <f t="shared" si="199"/>
        <v>0</v>
      </c>
      <c r="DV70" s="43">
        <f t="shared" si="199"/>
        <v>0</v>
      </c>
      <c r="DW70" s="44">
        <f t="shared" si="199"/>
        <v>0</v>
      </c>
      <c r="DX70" s="43">
        <f t="shared" si="199"/>
        <v>0</v>
      </c>
      <c r="DY70" s="53">
        <f t="shared" si="199"/>
        <v>0</v>
      </c>
      <c r="DZ70" s="43">
        <f t="shared" si="199"/>
        <v>0</v>
      </c>
      <c r="EA70" s="53">
        <f>EA27/EA40*100</f>
        <v>0</v>
      </c>
      <c r="EB70" s="105">
        <f t="shared" ref="EB70:EV70" si="200">EB27/EB40*100</f>
        <v>0</v>
      </c>
      <c r="EC70" s="105">
        <f t="shared" si="200"/>
        <v>0</v>
      </c>
      <c r="ED70" s="42">
        <f t="shared" si="200"/>
        <v>0</v>
      </c>
      <c r="EE70" s="53">
        <f t="shared" si="200"/>
        <v>0</v>
      </c>
      <c r="EF70" s="105">
        <f t="shared" si="200"/>
        <v>0</v>
      </c>
      <c r="EG70" s="105">
        <f t="shared" si="200"/>
        <v>0</v>
      </c>
      <c r="EH70" s="43">
        <f t="shared" si="200"/>
        <v>0</v>
      </c>
      <c r="EI70" s="43">
        <f t="shared" si="200"/>
        <v>0</v>
      </c>
      <c r="EJ70" s="53">
        <f t="shared" si="200"/>
        <v>0</v>
      </c>
      <c r="EK70" s="43">
        <f t="shared" si="200"/>
        <v>0</v>
      </c>
      <c r="EL70" s="53">
        <f t="shared" si="200"/>
        <v>0</v>
      </c>
      <c r="EM70" s="53">
        <f t="shared" si="200"/>
        <v>0</v>
      </c>
      <c r="EN70" s="53">
        <f t="shared" si="200"/>
        <v>0</v>
      </c>
      <c r="EO70" s="53">
        <f t="shared" si="200"/>
        <v>0</v>
      </c>
      <c r="EP70" s="53">
        <f t="shared" si="200"/>
        <v>0</v>
      </c>
      <c r="EQ70" s="41">
        <f t="shared" si="200"/>
        <v>0</v>
      </c>
      <c r="ER70" s="53">
        <f t="shared" si="200"/>
        <v>0</v>
      </c>
      <c r="ES70" s="41">
        <f t="shared" si="200"/>
        <v>0</v>
      </c>
      <c r="ET70" s="41">
        <f t="shared" si="200"/>
        <v>0</v>
      </c>
      <c r="EU70" s="53">
        <f t="shared" si="200"/>
        <v>0</v>
      </c>
      <c r="EV70" s="53">
        <f t="shared" si="200"/>
        <v>0</v>
      </c>
      <c r="EW70" s="53">
        <f t="shared" ref="EW70:FG70" si="201">EW27/EW40*100</f>
        <v>0</v>
      </c>
      <c r="EX70" s="53">
        <f t="shared" si="201"/>
        <v>0</v>
      </c>
      <c r="EY70" s="53">
        <f t="shared" si="201"/>
        <v>0</v>
      </c>
      <c r="EZ70" s="53">
        <f t="shared" si="201"/>
        <v>0</v>
      </c>
      <c r="FA70" s="53">
        <f t="shared" si="201"/>
        <v>0</v>
      </c>
      <c r="FB70" s="41">
        <f t="shared" ref="FB70:FF70" si="202">FB27/FB40*100</f>
        <v>0</v>
      </c>
      <c r="FC70" s="53">
        <f t="shared" si="202"/>
        <v>0</v>
      </c>
      <c r="FD70" s="53">
        <f t="shared" si="202"/>
        <v>0</v>
      </c>
      <c r="FE70" s="53">
        <f t="shared" si="202"/>
        <v>0</v>
      </c>
      <c r="FF70" s="53">
        <f t="shared" si="202"/>
        <v>0</v>
      </c>
      <c r="FG70" s="53">
        <f t="shared" si="201"/>
        <v>0</v>
      </c>
    </row>
    <row r="71" spans="1:163" ht="18" hidden="1" x14ac:dyDescent="0.25">
      <c r="A71" s="52" t="s">
        <v>14</v>
      </c>
      <c r="B71" s="24">
        <f t="shared" ref="B71:S71" si="203">B28/B40*100</f>
        <v>0.65917719292602628</v>
      </c>
      <c r="C71" s="24">
        <f t="shared" si="203"/>
        <v>0.63118451951347776</v>
      </c>
      <c r="D71" s="24">
        <f t="shared" si="203"/>
        <v>0.60627728875294784</v>
      </c>
      <c r="E71" s="24">
        <f t="shared" si="203"/>
        <v>0.60114366292216381</v>
      </c>
      <c r="F71" s="25">
        <f t="shared" si="203"/>
        <v>0.59103728956488666</v>
      </c>
      <c r="G71" s="25">
        <f t="shared" si="203"/>
        <v>0.58976527752420238</v>
      </c>
      <c r="H71" s="24">
        <f t="shared" si="203"/>
        <v>0.59041099682096199</v>
      </c>
      <c r="I71" s="24">
        <f t="shared" si="203"/>
        <v>0</v>
      </c>
      <c r="J71" s="44">
        <f t="shared" si="203"/>
        <v>0</v>
      </c>
      <c r="K71" s="43">
        <f t="shared" si="203"/>
        <v>0</v>
      </c>
      <c r="L71" s="44">
        <f t="shared" si="203"/>
        <v>0</v>
      </c>
      <c r="M71" s="41">
        <f t="shared" si="203"/>
        <v>0</v>
      </c>
      <c r="N71" s="43">
        <f t="shared" si="203"/>
        <v>0</v>
      </c>
      <c r="O71" s="43">
        <f t="shared" si="203"/>
        <v>0</v>
      </c>
      <c r="P71" s="43">
        <f t="shared" si="203"/>
        <v>0</v>
      </c>
      <c r="Q71" s="43">
        <f t="shared" si="203"/>
        <v>0</v>
      </c>
      <c r="R71" s="43">
        <f t="shared" si="203"/>
        <v>0</v>
      </c>
      <c r="S71" s="43">
        <f t="shared" si="203"/>
        <v>0</v>
      </c>
      <c r="T71" s="43">
        <f>T28/T40*100</f>
        <v>0</v>
      </c>
      <c r="U71" s="42">
        <f>U28/U40*100</f>
        <v>0</v>
      </c>
      <c r="V71" s="44">
        <f t="shared" ref="V71:CF71" si="204">V28/V40*100</f>
        <v>0</v>
      </c>
      <c r="W71" s="43">
        <f t="shared" si="204"/>
        <v>0</v>
      </c>
      <c r="X71" s="43">
        <f t="shared" si="204"/>
        <v>0</v>
      </c>
      <c r="Y71" s="43">
        <f t="shared" si="204"/>
        <v>0</v>
      </c>
      <c r="Z71" s="43">
        <f t="shared" si="204"/>
        <v>0</v>
      </c>
      <c r="AA71" s="43">
        <f t="shared" si="204"/>
        <v>0</v>
      </c>
      <c r="AB71" s="43">
        <f t="shared" si="204"/>
        <v>0</v>
      </c>
      <c r="AC71" s="43">
        <f t="shared" si="204"/>
        <v>0</v>
      </c>
      <c r="AD71" s="43">
        <f t="shared" si="204"/>
        <v>0</v>
      </c>
      <c r="AE71" s="43">
        <f t="shared" si="204"/>
        <v>0</v>
      </c>
      <c r="AF71" s="43">
        <f t="shared" si="204"/>
        <v>0</v>
      </c>
      <c r="AG71" s="43">
        <f t="shared" si="204"/>
        <v>0</v>
      </c>
      <c r="AH71" s="43">
        <f t="shared" si="204"/>
        <v>0</v>
      </c>
      <c r="AI71" s="43">
        <f t="shared" si="204"/>
        <v>0</v>
      </c>
      <c r="AJ71" s="43">
        <f t="shared" si="204"/>
        <v>0</v>
      </c>
      <c r="AK71" s="43">
        <f t="shared" si="204"/>
        <v>0</v>
      </c>
      <c r="AL71" s="43">
        <f t="shared" si="204"/>
        <v>0</v>
      </c>
      <c r="AM71" s="43">
        <f t="shared" si="204"/>
        <v>0</v>
      </c>
      <c r="AN71" s="43">
        <f t="shared" si="204"/>
        <v>0</v>
      </c>
      <c r="AO71" s="43">
        <f t="shared" si="204"/>
        <v>0</v>
      </c>
      <c r="AP71" s="43">
        <f t="shared" si="204"/>
        <v>0</v>
      </c>
      <c r="AQ71" s="43">
        <f t="shared" si="204"/>
        <v>0</v>
      </c>
      <c r="AR71" s="43">
        <f t="shared" si="204"/>
        <v>0</v>
      </c>
      <c r="AS71" s="43">
        <f t="shared" si="204"/>
        <v>0</v>
      </c>
      <c r="AT71" s="43">
        <f t="shared" si="204"/>
        <v>0</v>
      </c>
      <c r="AU71" s="43">
        <f t="shared" si="204"/>
        <v>0</v>
      </c>
      <c r="AV71" s="43">
        <f t="shared" si="204"/>
        <v>0</v>
      </c>
      <c r="AW71" s="43">
        <f t="shared" si="204"/>
        <v>0</v>
      </c>
      <c r="AX71" s="43">
        <f t="shared" si="204"/>
        <v>0</v>
      </c>
      <c r="AY71" s="43">
        <f t="shared" si="204"/>
        <v>0</v>
      </c>
      <c r="AZ71" s="43">
        <f t="shared" si="204"/>
        <v>0</v>
      </c>
      <c r="BA71" s="43">
        <f t="shared" si="204"/>
        <v>0</v>
      </c>
      <c r="BB71" s="43">
        <f t="shared" si="204"/>
        <v>0</v>
      </c>
      <c r="BC71" s="43">
        <f t="shared" si="204"/>
        <v>0</v>
      </c>
      <c r="BD71" s="43">
        <f t="shared" si="204"/>
        <v>0</v>
      </c>
      <c r="BE71" s="43">
        <f t="shared" si="204"/>
        <v>0</v>
      </c>
      <c r="BF71" s="43">
        <f t="shared" si="204"/>
        <v>0</v>
      </c>
      <c r="BG71" s="43">
        <f t="shared" si="204"/>
        <v>0</v>
      </c>
      <c r="BH71" s="43">
        <f t="shared" si="204"/>
        <v>0</v>
      </c>
      <c r="BI71" s="43">
        <f t="shared" si="204"/>
        <v>0</v>
      </c>
      <c r="BJ71" s="43">
        <f t="shared" si="204"/>
        <v>0</v>
      </c>
      <c r="BK71" s="43">
        <f t="shared" si="204"/>
        <v>0</v>
      </c>
      <c r="BL71" s="43">
        <f t="shared" si="204"/>
        <v>0</v>
      </c>
      <c r="BM71" s="43">
        <f t="shared" si="204"/>
        <v>0</v>
      </c>
      <c r="BN71" s="43">
        <f t="shared" si="204"/>
        <v>0</v>
      </c>
      <c r="BO71" s="43">
        <f t="shared" si="204"/>
        <v>0</v>
      </c>
      <c r="BP71" s="43">
        <f t="shared" si="204"/>
        <v>0</v>
      </c>
      <c r="BQ71" s="43">
        <f t="shared" si="204"/>
        <v>0</v>
      </c>
      <c r="BR71" s="43">
        <f t="shared" si="204"/>
        <v>0</v>
      </c>
      <c r="BS71" s="43">
        <f t="shared" si="204"/>
        <v>0</v>
      </c>
      <c r="BT71" s="43">
        <f t="shared" si="204"/>
        <v>0</v>
      </c>
      <c r="BU71" s="43">
        <f t="shared" si="204"/>
        <v>0</v>
      </c>
      <c r="BV71" s="43">
        <f t="shared" si="204"/>
        <v>0</v>
      </c>
      <c r="BW71" s="43">
        <f t="shared" si="204"/>
        <v>0</v>
      </c>
      <c r="BX71" s="43">
        <f t="shared" si="204"/>
        <v>0</v>
      </c>
      <c r="BY71" s="43">
        <f t="shared" si="204"/>
        <v>0</v>
      </c>
      <c r="BZ71" s="43">
        <f t="shared" si="204"/>
        <v>0</v>
      </c>
      <c r="CA71" s="43">
        <f t="shared" si="204"/>
        <v>0</v>
      </c>
      <c r="CB71" s="43">
        <f t="shared" si="204"/>
        <v>0</v>
      </c>
      <c r="CC71" s="43">
        <f t="shared" si="204"/>
        <v>0</v>
      </c>
      <c r="CD71" s="43">
        <f t="shared" si="204"/>
        <v>0</v>
      </c>
      <c r="CE71" s="43">
        <f t="shared" si="204"/>
        <v>0</v>
      </c>
      <c r="CF71" s="43">
        <f t="shared" si="204"/>
        <v>0</v>
      </c>
      <c r="CG71" s="43">
        <f t="shared" ref="CG71:DZ71" si="205">CG28/CG40*100</f>
        <v>0</v>
      </c>
      <c r="CH71" s="43">
        <f t="shared" si="205"/>
        <v>0</v>
      </c>
      <c r="CI71" s="43">
        <f t="shared" si="205"/>
        <v>0</v>
      </c>
      <c r="CJ71" s="43">
        <f t="shared" si="205"/>
        <v>0</v>
      </c>
      <c r="CK71" s="43">
        <f t="shared" si="205"/>
        <v>0</v>
      </c>
      <c r="CL71" s="43">
        <f t="shared" si="205"/>
        <v>0</v>
      </c>
      <c r="CM71" s="43">
        <f t="shared" si="205"/>
        <v>0</v>
      </c>
      <c r="CN71" s="43">
        <f t="shared" si="205"/>
        <v>0</v>
      </c>
      <c r="CO71" s="43">
        <f t="shared" si="205"/>
        <v>0</v>
      </c>
      <c r="CP71" s="43">
        <f t="shared" si="205"/>
        <v>0</v>
      </c>
      <c r="CQ71" s="43">
        <f t="shared" si="205"/>
        <v>0</v>
      </c>
      <c r="CR71" s="43">
        <f t="shared" si="205"/>
        <v>0</v>
      </c>
      <c r="CS71" s="43">
        <f t="shared" si="205"/>
        <v>0</v>
      </c>
      <c r="CT71" s="43">
        <f t="shared" si="205"/>
        <v>0</v>
      </c>
      <c r="CU71" s="43">
        <f t="shared" si="205"/>
        <v>0</v>
      </c>
      <c r="CV71" s="43">
        <f t="shared" si="205"/>
        <v>0</v>
      </c>
      <c r="CW71" s="43">
        <f t="shared" si="205"/>
        <v>0</v>
      </c>
      <c r="CX71" s="43">
        <f t="shared" si="205"/>
        <v>0</v>
      </c>
      <c r="CY71" s="43">
        <f t="shared" si="205"/>
        <v>0</v>
      </c>
      <c r="CZ71" s="43">
        <f t="shared" si="205"/>
        <v>0</v>
      </c>
      <c r="DA71" s="43">
        <f t="shared" si="205"/>
        <v>0</v>
      </c>
      <c r="DB71" s="43">
        <f t="shared" si="205"/>
        <v>0</v>
      </c>
      <c r="DC71" s="43">
        <f t="shared" si="205"/>
        <v>0</v>
      </c>
      <c r="DD71" s="43">
        <f t="shared" si="205"/>
        <v>0</v>
      </c>
      <c r="DE71" s="43">
        <f t="shared" si="205"/>
        <v>0</v>
      </c>
      <c r="DF71" s="43">
        <f t="shared" si="205"/>
        <v>0</v>
      </c>
      <c r="DG71" s="43">
        <f t="shared" si="205"/>
        <v>0</v>
      </c>
      <c r="DH71" s="43">
        <f t="shared" si="205"/>
        <v>0</v>
      </c>
      <c r="DI71" s="43">
        <f t="shared" si="205"/>
        <v>0</v>
      </c>
      <c r="DJ71" s="43">
        <f t="shared" si="205"/>
        <v>0</v>
      </c>
      <c r="DK71" s="43">
        <f t="shared" si="205"/>
        <v>0</v>
      </c>
      <c r="DL71" s="43">
        <f t="shared" si="205"/>
        <v>0</v>
      </c>
      <c r="DM71" s="43">
        <f t="shared" si="205"/>
        <v>0</v>
      </c>
      <c r="DN71" s="43">
        <f t="shared" si="205"/>
        <v>0</v>
      </c>
      <c r="DO71" s="43">
        <f t="shared" si="205"/>
        <v>0</v>
      </c>
      <c r="DP71" s="43">
        <f t="shared" si="205"/>
        <v>0</v>
      </c>
      <c r="DQ71" s="43">
        <f t="shared" si="205"/>
        <v>0</v>
      </c>
      <c r="DR71" s="43">
        <f t="shared" si="205"/>
        <v>0</v>
      </c>
      <c r="DS71" s="43">
        <f t="shared" si="205"/>
        <v>0</v>
      </c>
      <c r="DT71" s="44">
        <f t="shared" si="205"/>
        <v>0</v>
      </c>
      <c r="DU71" s="42">
        <f t="shared" si="205"/>
        <v>0</v>
      </c>
      <c r="DV71" s="43">
        <f t="shared" si="205"/>
        <v>0</v>
      </c>
      <c r="DW71" s="44">
        <f t="shared" si="205"/>
        <v>0</v>
      </c>
      <c r="DX71" s="43">
        <f t="shared" si="205"/>
        <v>0</v>
      </c>
      <c r="DY71" s="53">
        <f t="shared" si="205"/>
        <v>0</v>
      </c>
      <c r="DZ71" s="43">
        <f t="shared" si="205"/>
        <v>0</v>
      </c>
      <c r="EA71" s="53">
        <f>EA28/EA40*100</f>
        <v>0</v>
      </c>
      <c r="EB71" s="105">
        <f t="shared" ref="EB71:EV71" si="206">EB28/EB40*100</f>
        <v>0</v>
      </c>
      <c r="EC71" s="105">
        <f t="shared" si="206"/>
        <v>0</v>
      </c>
      <c r="ED71" s="42">
        <f t="shared" si="206"/>
        <v>0</v>
      </c>
      <c r="EE71" s="53">
        <f t="shared" si="206"/>
        <v>0</v>
      </c>
      <c r="EF71" s="105">
        <f t="shared" si="206"/>
        <v>0</v>
      </c>
      <c r="EG71" s="105">
        <f t="shared" si="206"/>
        <v>0</v>
      </c>
      <c r="EH71" s="43">
        <f t="shared" si="206"/>
        <v>0</v>
      </c>
      <c r="EI71" s="43">
        <f t="shared" si="206"/>
        <v>0</v>
      </c>
      <c r="EJ71" s="53">
        <f t="shared" si="206"/>
        <v>0</v>
      </c>
      <c r="EK71" s="43">
        <f t="shared" si="206"/>
        <v>0</v>
      </c>
      <c r="EL71" s="53">
        <f t="shared" si="206"/>
        <v>0</v>
      </c>
      <c r="EM71" s="53">
        <f t="shared" si="206"/>
        <v>0</v>
      </c>
      <c r="EN71" s="53">
        <f t="shared" si="206"/>
        <v>0</v>
      </c>
      <c r="EO71" s="53">
        <f t="shared" si="206"/>
        <v>0</v>
      </c>
      <c r="EP71" s="53">
        <f t="shared" si="206"/>
        <v>0</v>
      </c>
      <c r="EQ71" s="41">
        <f t="shared" si="206"/>
        <v>0</v>
      </c>
      <c r="ER71" s="53">
        <f t="shared" si="206"/>
        <v>0</v>
      </c>
      <c r="ES71" s="41">
        <f t="shared" si="206"/>
        <v>0</v>
      </c>
      <c r="ET71" s="41">
        <f t="shared" si="206"/>
        <v>0</v>
      </c>
      <c r="EU71" s="53">
        <f t="shared" si="206"/>
        <v>0</v>
      </c>
      <c r="EV71" s="53">
        <f t="shared" si="206"/>
        <v>0</v>
      </c>
      <c r="EW71" s="53">
        <f t="shared" ref="EW71:FG71" si="207">EW28/EW40*100</f>
        <v>0</v>
      </c>
      <c r="EX71" s="53">
        <f t="shared" si="207"/>
        <v>0</v>
      </c>
      <c r="EY71" s="53">
        <f t="shared" si="207"/>
        <v>0</v>
      </c>
      <c r="EZ71" s="53">
        <f t="shared" si="207"/>
        <v>0</v>
      </c>
      <c r="FA71" s="53">
        <f t="shared" si="207"/>
        <v>0</v>
      </c>
      <c r="FB71" s="41">
        <f t="shared" ref="FB71:FF71" si="208">FB28/FB40*100</f>
        <v>0</v>
      </c>
      <c r="FC71" s="53">
        <f t="shared" si="208"/>
        <v>0</v>
      </c>
      <c r="FD71" s="53">
        <f t="shared" si="208"/>
        <v>0</v>
      </c>
      <c r="FE71" s="53">
        <f t="shared" si="208"/>
        <v>0</v>
      </c>
      <c r="FF71" s="53">
        <f t="shared" si="208"/>
        <v>0</v>
      </c>
      <c r="FG71" s="53">
        <f t="shared" si="207"/>
        <v>0</v>
      </c>
    </row>
    <row r="72" spans="1:163" ht="15.75" hidden="1" x14ac:dyDescent="0.25">
      <c r="A72" s="52" t="s">
        <v>114</v>
      </c>
      <c r="B72" s="24">
        <f t="shared" ref="B72:Q72" si="209">B29/B40*100</f>
        <v>1.1729755649696483</v>
      </c>
      <c r="C72" s="24">
        <f t="shared" si="209"/>
        <v>1.52551516816017</v>
      </c>
      <c r="D72" s="24">
        <f t="shared" si="209"/>
        <v>1.8106014616264678</v>
      </c>
      <c r="E72" s="24">
        <f t="shared" si="209"/>
        <v>1.8747804414556164</v>
      </c>
      <c r="F72" s="25">
        <f t="shared" si="209"/>
        <v>1.8445852487170789</v>
      </c>
      <c r="G72" s="25">
        <f t="shared" si="209"/>
        <v>1.8438987294479199</v>
      </c>
      <c r="H72" s="24">
        <f t="shared" si="209"/>
        <v>1.8626193319134829</v>
      </c>
      <c r="I72" s="24">
        <f t="shared" si="209"/>
        <v>0.22928720038760797</v>
      </c>
      <c r="J72" s="8">
        <f t="shared" si="209"/>
        <v>0.24756187033190069</v>
      </c>
      <c r="K72" s="8">
        <f t="shared" si="209"/>
        <v>0.27205507891294262</v>
      </c>
      <c r="L72" s="8">
        <f t="shared" si="209"/>
        <v>0.24086382247076191</v>
      </c>
      <c r="M72" s="2">
        <f t="shared" si="209"/>
        <v>0.23938269904679807</v>
      </c>
      <c r="N72" s="8">
        <f t="shared" si="209"/>
        <v>0.21373267864856685</v>
      </c>
      <c r="O72" s="8">
        <f t="shared" si="209"/>
        <v>0.19878021707118373</v>
      </c>
      <c r="P72" s="8">
        <f t="shared" si="209"/>
        <v>0.19244202212165301</v>
      </c>
      <c r="Q72" s="8">
        <f t="shared" si="209"/>
        <v>0.19704863432823375</v>
      </c>
      <c r="R72" s="8">
        <v>0.18830536029101633</v>
      </c>
      <c r="S72" s="8">
        <f t="shared" ref="S72:CF72" si="210">S29/S40*100</f>
        <v>0.16770675003229396</v>
      </c>
      <c r="T72" s="8">
        <f>T29/T40*100</f>
        <v>0.16401851089851338</v>
      </c>
      <c r="U72" s="9">
        <f>U29/U40*100</f>
        <v>0.13335167274785686</v>
      </c>
      <c r="V72" s="7">
        <f t="shared" si="210"/>
        <v>0.30315255966666005</v>
      </c>
      <c r="W72" s="8">
        <f t="shared" si="210"/>
        <v>0.30427041828699042</v>
      </c>
      <c r="X72" s="8">
        <f t="shared" si="210"/>
        <v>0.30258668840019554</v>
      </c>
      <c r="Y72" s="8">
        <f t="shared" si="210"/>
        <v>0.30056319818717858</v>
      </c>
      <c r="Z72" s="8">
        <f t="shared" si="210"/>
        <v>0.29969892857493874</v>
      </c>
      <c r="AA72" s="8">
        <f t="shared" si="210"/>
        <v>0.29900920441674561</v>
      </c>
      <c r="AB72" s="8">
        <f t="shared" si="210"/>
        <v>0.29405215927794659</v>
      </c>
      <c r="AC72" s="8">
        <f t="shared" si="210"/>
        <v>0.29394960998530867</v>
      </c>
      <c r="AD72" s="8">
        <f t="shared" si="210"/>
        <v>0.29094771602482355</v>
      </c>
      <c r="AE72" s="8">
        <f t="shared" si="210"/>
        <v>0.28918984879293808</v>
      </c>
      <c r="AF72" s="8">
        <f t="shared" si="210"/>
        <v>0.29146605781995966</v>
      </c>
      <c r="AG72" s="8">
        <f t="shared" si="210"/>
        <v>0.29051597068006413</v>
      </c>
      <c r="AH72" s="8">
        <f t="shared" si="210"/>
        <v>0.2928531003423076</v>
      </c>
      <c r="AI72" s="8">
        <f t="shared" si="210"/>
        <v>0.29258949967337344</v>
      </c>
      <c r="AJ72" s="8">
        <f t="shared" si="210"/>
        <v>0.29354465336321933</v>
      </c>
      <c r="AK72" s="8">
        <f t="shared" si="210"/>
        <v>0.26470610540668105</v>
      </c>
      <c r="AL72" s="8">
        <f t="shared" si="210"/>
        <v>0.28827382994909756</v>
      </c>
      <c r="AM72" s="8">
        <f t="shared" si="210"/>
        <v>0.26138957076325997</v>
      </c>
      <c r="AN72" s="8">
        <f t="shared" si="210"/>
        <v>0.2785727117507063</v>
      </c>
      <c r="AO72" s="8">
        <f t="shared" si="210"/>
        <v>0.27804521571551388</v>
      </c>
      <c r="AP72" s="8">
        <f t="shared" si="210"/>
        <v>0.2581892417946885</v>
      </c>
      <c r="AQ72" s="8">
        <f t="shared" si="210"/>
        <v>0.25744907096489922</v>
      </c>
      <c r="AR72" s="8">
        <f t="shared" si="210"/>
        <v>0.24102089794075041</v>
      </c>
      <c r="AS72" s="8">
        <f t="shared" si="210"/>
        <v>0.24086382247076191</v>
      </c>
      <c r="AT72" s="8">
        <f t="shared" si="210"/>
        <v>0.24099599321879875</v>
      </c>
      <c r="AU72" s="8">
        <f t="shared" si="210"/>
        <v>0.24060370485284732</v>
      </c>
      <c r="AV72" s="8">
        <f t="shared" si="210"/>
        <v>0.2390134618590519</v>
      </c>
      <c r="AW72" s="8">
        <f t="shared" si="210"/>
        <v>0.23850625162739697</v>
      </c>
      <c r="AX72" s="8">
        <f t="shared" si="210"/>
        <v>0.23828498041481272</v>
      </c>
      <c r="AY72" s="8">
        <f t="shared" si="210"/>
        <v>0.23843690908355894</v>
      </c>
      <c r="AZ72" s="8">
        <f t="shared" si="210"/>
        <v>0.23775149300436496</v>
      </c>
      <c r="BA72" s="8">
        <f t="shared" si="210"/>
        <v>0.23816912230221968</v>
      </c>
      <c r="BB72" s="8">
        <f t="shared" si="210"/>
        <v>0.23816965936929502</v>
      </c>
      <c r="BC72" s="8">
        <f t="shared" si="210"/>
        <v>0.23918727146924851</v>
      </c>
      <c r="BD72" s="8">
        <f t="shared" si="210"/>
        <v>0.23957962518740328</v>
      </c>
      <c r="BE72" s="8">
        <f t="shared" si="210"/>
        <v>0.23938269904679807</v>
      </c>
      <c r="BF72" s="8">
        <f t="shared" si="210"/>
        <v>0.23487822130830474</v>
      </c>
      <c r="BG72" s="8">
        <f t="shared" si="210"/>
        <v>0.22845832434177896</v>
      </c>
      <c r="BH72" s="8">
        <f t="shared" si="210"/>
        <v>0.2274470455893973</v>
      </c>
      <c r="BI72" s="8">
        <f t="shared" si="210"/>
        <v>0.22496826150707486</v>
      </c>
      <c r="BJ72" s="8">
        <f t="shared" si="210"/>
        <v>0.22616534333771388</v>
      </c>
      <c r="BK72" s="8">
        <f t="shared" si="210"/>
        <v>0.22516102884315561</v>
      </c>
      <c r="BL72" s="8">
        <f t="shared" si="210"/>
        <v>0.22508807578901524</v>
      </c>
      <c r="BM72" s="8">
        <f t="shared" si="210"/>
        <v>0.21986389342623197</v>
      </c>
      <c r="BN72" s="8">
        <f t="shared" si="210"/>
        <v>0.21879854368160781</v>
      </c>
      <c r="BO72" s="8">
        <f t="shared" si="210"/>
        <v>0.21750680513414741</v>
      </c>
      <c r="BP72" s="8">
        <f t="shared" si="210"/>
        <v>0.2152586965782603</v>
      </c>
      <c r="BQ72" s="8">
        <f t="shared" si="210"/>
        <v>0.21373267864856685</v>
      </c>
      <c r="BR72" s="8">
        <f t="shared" si="210"/>
        <v>0.21278210932895261</v>
      </c>
      <c r="BS72" s="8">
        <f t="shared" si="210"/>
        <v>0.21035504026764856</v>
      </c>
      <c r="BT72" s="8">
        <f t="shared" si="210"/>
        <v>0.20978854225256438</v>
      </c>
      <c r="BU72" s="8">
        <f t="shared" si="210"/>
        <v>0.20864290259412191</v>
      </c>
      <c r="BV72" s="8">
        <f t="shared" si="210"/>
        <v>0.20818717843805365</v>
      </c>
      <c r="BW72" s="8">
        <f t="shared" si="210"/>
        <v>0.20578942464358538</v>
      </c>
      <c r="BX72" s="8">
        <f t="shared" si="210"/>
        <v>0.2068417344273058</v>
      </c>
      <c r="BY72" s="8">
        <f t="shared" si="210"/>
        <v>0.20660998850830273</v>
      </c>
      <c r="BZ72" s="8">
        <f t="shared" si="210"/>
        <v>0.20655437948716199</v>
      </c>
      <c r="CA72" s="8">
        <f t="shared" si="210"/>
        <v>0.20675594265674169</v>
      </c>
      <c r="CB72" s="8">
        <f t="shared" si="210"/>
        <v>0.20587240854974626</v>
      </c>
      <c r="CC72" s="8">
        <f t="shared" si="210"/>
        <v>0.19878021707118373</v>
      </c>
      <c r="CD72" s="8">
        <f t="shared" si="210"/>
        <v>0.19962219437560327</v>
      </c>
      <c r="CE72" s="8">
        <f t="shared" si="210"/>
        <v>0.19921168509925349</v>
      </c>
      <c r="CF72" s="8">
        <f t="shared" si="210"/>
        <v>0.19434164162856052</v>
      </c>
      <c r="CG72" s="8">
        <f t="shared" ref="CG72:DZ72" si="211">CG29/CG40*100</f>
        <v>0.19568059212220207</v>
      </c>
      <c r="CH72" s="8">
        <f t="shared" si="211"/>
        <v>0.19595204250900428</v>
      </c>
      <c r="CI72" s="8">
        <f t="shared" si="211"/>
        <v>0.19528975467857801</v>
      </c>
      <c r="CJ72" s="8">
        <f t="shared" si="211"/>
        <v>0.19449405386682972</v>
      </c>
      <c r="CK72" s="8">
        <f t="shared" si="211"/>
        <v>0.1949244622710162</v>
      </c>
      <c r="CL72" s="8">
        <f t="shared" si="211"/>
        <v>0.19478274799560888</v>
      </c>
      <c r="CM72" s="8">
        <f t="shared" si="211"/>
        <v>0.19495063423310943</v>
      </c>
      <c r="CN72" s="8">
        <f t="shared" si="211"/>
        <v>0.19381265373880069</v>
      </c>
      <c r="CO72" s="8">
        <f t="shared" si="211"/>
        <v>0.19244202212165301</v>
      </c>
      <c r="CP72" s="8">
        <f t="shared" si="211"/>
        <v>0.19212873705430605</v>
      </c>
      <c r="CQ72" s="8">
        <f t="shared" si="211"/>
        <v>0.19240595314196504</v>
      </c>
      <c r="CR72" s="8">
        <f t="shared" si="211"/>
        <v>0.19451484117144519</v>
      </c>
      <c r="CS72" s="8">
        <f t="shared" si="211"/>
        <v>0.18851892382245816</v>
      </c>
      <c r="CT72" s="8">
        <f t="shared" si="211"/>
        <v>0.19404431054788032</v>
      </c>
      <c r="CU72" s="8">
        <f t="shared" si="211"/>
        <v>0.19426033987133318</v>
      </c>
      <c r="CV72" s="8">
        <f t="shared" si="211"/>
        <v>0.1951787598138493</v>
      </c>
      <c r="CW72" s="8">
        <f t="shared" si="211"/>
        <v>0.19574420178859123</v>
      </c>
      <c r="CX72" s="8">
        <f t="shared" si="211"/>
        <v>0.1967186803491752</v>
      </c>
      <c r="CY72" s="8">
        <f t="shared" si="211"/>
        <v>0.19632178665864208</v>
      </c>
      <c r="CZ72" s="8">
        <f t="shared" si="211"/>
        <v>0.19634391661843123</v>
      </c>
      <c r="DA72" s="8">
        <f t="shared" si="211"/>
        <v>0.19704863432823375</v>
      </c>
      <c r="DB72" s="8">
        <f t="shared" si="211"/>
        <v>0.19797466783779893</v>
      </c>
      <c r="DC72" s="8">
        <f t="shared" si="211"/>
        <v>0.19994017346673126</v>
      </c>
      <c r="DD72" s="8">
        <f t="shared" si="211"/>
        <v>0.19903155243721091</v>
      </c>
      <c r="DE72" s="8">
        <f t="shared" si="211"/>
        <v>0.19697070256608046</v>
      </c>
      <c r="DF72" s="8">
        <f t="shared" si="211"/>
        <v>0.19415600025059573</v>
      </c>
      <c r="DG72" s="8">
        <f t="shared" si="211"/>
        <v>0.19265665532575732</v>
      </c>
      <c r="DH72" s="8">
        <f t="shared" si="211"/>
        <v>0.1911300945461005</v>
      </c>
      <c r="DI72" s="8">
        <f t="shared" si="211"/>
        <v>0.19059585523724268</v>
      </c>
      <c r="DJ72" s="8">
        <f t="shared" si="211"/>
        <v>0.19113203106419757</v>
      </c>
      <c r="DK72" s="8">
        <f t="shared" si="211"/>
        <v>0.19040308369205206</v>
      </c>
      <c r="DL72" s="8">
        <f t="shared" si="211"/>
        <v>0.18890558036004929</v>
      </c>
      <c r="DM72" s="8">
        <f t="shared" si="211"/>
        <v>0.18830536029101633</v>
      </c>
      <c r="DN72" s="8">
        <f t="shared" si="211"/>
        <v>0.18480282602170939</v>
      </c>
      <c r="DO72" s="9">
        <f t="shared" si="211"/>
        <v>0.18531480005488959</v>
      </c>
      <c r="DP72" s="46">
        <f t="shared" si="211"/>
        <v>0.18515853448536271</v>
      </c>
      <c r="DQ72" s="102">
        <f t="shared" si="211"/>
        <v>0.17982849461811115</v>
      </c>
      <c r="DR72" s="9">
        <f t="shared" si="211"/>
        <v>0.17167692448818839</v>
      </c>
      <c r="DS72" s="8">
        <f t="shared" si="211"/>
        <v>0.17106214609883255</v>
      </c>
      <c r="DT72" s="46">
        <f t="shared" si="211"/>
        <v>0.16883802860360989</v>
      </c>
      <c r="DU72" s="9">
        <f t="shared" si="211"/>
        <v>0.1676582164108083</v>
      </c>
      <c r="DV72" s="8">
        <f t="shared" si="211"/>
        <v>0.16856764688737991</v>
      </c>
      <c r="DW72" s="2">
        <f t="shared" si="211"/>
        <v>0.16765353613624767</v>
      </c>
      <c r="DX72" s="7">
        <f t="shared" si="211"/>
        <v>0.16808463557663791</v>
      </c>
      <c r="DY72" s="46">
        <f t="shared" si="211"/>
        <v>0.16770675003229396</v>
      </c>
      <c r="DZ72" s="8">
        <f t="shared" si="211"/>
        <v>0.16665626364143676</v>
      </c>
      <c r="EA72" s="46">
        <f>EA29/EA40*100</f>
        <v>0.16561954546475691</v>
      </c>
      <c r="EB72" s="102">
        <f t="shared" ref="EB72:EV72" si="212">EB29/EB40*100</f>
        <v>0.1657613118686829</v>
      </c>
      <c r="EC72" s="102">
        <f t="shared" si="212"/>
        <v>0.16514502114884125</v>
      </c>
      <c r="ED72" s="9">
        <f t="shared" si="212"/>
        <v>0.16483780471620257</v>
      </c>
      <c r="EE72" s="46">
        <f t="shared" si="212"/>
        <v>0.16544726594217352</v>
      </c>
      <c r="EF72" s="102">
        <f t="shared" si="212"/>
        <v>0.16519180772029032</v>
      </c>
      <c r="EG72" s="102">
        <f t="shared" si="212"/>
        <v>0.16615367267137335</v>
      </c>
      <c r="EH72" s="8">
        <f t="shared" si="212"/>
        <v>0.16588903109535874</v>
      </c>
      <c r="EI72" s="8">
        <f t="shared" si="212"/>
        <v>0.16416929142692621</v>
      </c>
      <c r="EJ72" s="46">
        <f t="shared" si="212"/>
        <v>0.1637288234262517</v>
      </c>
      <c r="EK72" s="8">
        <f t="shared" si="212"/>
        <v>0.16401851089851338</v>
      </c>
      <c r="EL72" s="46">
        <f t="shared" si="212"/>
        <v>0.16406321301961124</v>
      </c>
      <c r="EM72" s="46">
        <f t="shared" si="212"/>
        <v>0.16366183024536277</v>
      </c>
      <c r="EN72" s="46">
        <f t="shared" si="212"/>
        <v>0.1624805344931449</v>
      </c>
      <c r="EO72" s="46">
        <f t="shared" si="212"/>
        <v>0.16227300154884539</v>
      </c>
      <c r="EP72" s="46">
        <f t="shared" si="212"/>
        <v>0.16237343366897034</v>
      </c>
      <c r="EQ72" s="2">
        <f t="shared" si="212"/>
        <v>0.16119398051257156</v>
      </c>
      <c r="ER72" s="46">
        <f t="shared" si="212"/>
        <v>0.16095393178629008</v>
      </c>
      <c r="ES72" s="2">
        <f t="shared" si="212"/>
        <v>0.1566259571584708</v>
      </c>
      <c r="ET72" s="2">
        <f t="shared" si="212"/>
        <v>0.15491539972593116</v>
      </c>
      <c r="EU72" s="46">
        <f t="shared" si="212"/>
        <v>0.13513344435329</v>
      </c>
      <c r="EV72" s="46">
        <f t="shared" si="212"/>
        <v>0.13414114618350326</v>
      </c>
      <c r="EW72" s="46">
        <f t="shared" ref="EW72:FG72" si="213">EW29/EW40*100</f>
        <v>0.13335167274785686</v>
      </c>
      <c r="EX72" s="46">
        <f t="shared" si="213"/>
        <v>0.13289614368440805</v>
      </c>
      <c r="EY72" s="46">
        <f t="shared" si="213"/>
        <v>0.13022932020674619</v>
      </c>
      <c r="EZ72" s="46">
        <f t="shared" si="213"/>
        <v>0.12912932180161521</v>
      </c>
      <c r="FA72" s="46">
        <f t="shared" si="213"/>
        <v>0.12826036657093948</v>
      </c>
      <c r="FB72" s="2">
        <f t="shared" ref="FB72:FF72" si="214">FB29/FB40*100</f>
        <v>0.12722804614781472</v>
      </c>
      <c r="FC72" s="46">
        <f t="shared" si="214"/>
        <v>0.12640432437334967</v>
      </c>
      <c r="FD72" s="46">
        <f t="shared" si="214"/>
        <v>0.12556756335242844</v>
      </c>
      <c r="FE72" s="46">
        <f t="shared" si="214"/>
        <v>0.12536956578448041</v>
      </c>
      <c r="FF72" s="46">
        <f t="shared" si="214"/>
        <v>0.12411308029317651</v>
      </c>
      <c r="FG72" s="46">
        <f t="shared" si="213"/>
        <v>0.12369252399949014</v>
      </c>
    </row>
    <row r="73" spans="1:163" ht="15.75" hidden="1" x14ac:dyDescent="0.25">
      <c r="A73" s="52" t="s">
        <v>110</v>
      </c>
      <c r="B73" s="26">
        <f t="shared" ref="B73:Q73" si="215">B30/B40*100</f>
        <v>8.4156163517587803</v>
      </c>
      <c r="C73" s="24">
        <f t="shared" si="215"/>
        <v>9.9295083467993468</v>
      </c>
      <c r="D73" s="24">
        <f t="shared" si="215"/>
        <v>11.943360515071564</v>
      </c>
      <c r="E73" s="24">
        <f t="shared" si="215"/>
        <v>13.060105379869464</v>
      </c>
      <c r="F73" s="25">
        <f t="shared" si="215"/>
        <v>14.104993559682846</v>
      </c>
      <c r="G73" s="25">
        <f t="shared" si="215"/>
        <v>14.250653313895265</v>
      </c>
      <c r="H73" s="24">
        <f t="shared" si="215"/>
        <v>14.244444974503789</v>
      </c>
      <c r="I73" s="24">
        <f t="shared" si="215"/>
        <v>22.883635677031378</v>
      </c>
      <c r="J73" s="8">
        <f t="shared" si="215"/>
        <v>26.36560659691969</v>
      </c>
      <c r="K73" s="8">
        <f t="shared" si="215"/>
        <v>31.775317741328536</v>
      </c>
      <c r="L73" s="8">
        <f t="shared" si="215"/>
        <v>30.928726058960077</v>
      </c>
      <c r="M73" s="2">
        <f t="shared" si="215"/>
        <v>30.443219583103932</v>
      </c>
      <c r="N73" s="8">
        <f t="shared" si="215"/>
        <v>28.74418652128422</v>
      </c>
      <c r="O73" s="8">
        <f t="shared" si="215"/>
        <v>26.872859296549439</v>
      </c>
      <c r="P73" s="8">
        <f t="shared" si="215"/>
        <v>28.312089534077682</v>
      </c>
      <c r="Q73" s="8">
        <f t="shared" si="215"/>
        <v>27.842512439236621</v>
      </c>
      <c r="R73" s="8">
        <v>26.237823437241531</v>
      </c>
      <c r="S73" s="8">
        <f t="shared" ref="S73:CF73" si="216">S30/S40*100</f>
        <v>22.774880982184136</v>
      </c>
      <c r="T73" s="8">
        <f>T30/T40*100</f>
        <v>21.511735006339443</v>
      </c>
      <c r="U73" s="9">
        <f>U30/U40*100</f>
        <v>29.162190167848902</v>
      </c>
      <c r="V73" s="7">
        <f t="shared" si="216"/>
        <v>28.737881501375938</v>
      </c>
      <c r="W73" s="8">
        <f t="shared" si="216"/>
        <v>28.734622717363496</v>
      </c>
      <c r="X73" s="8">
        <f t="shared" si="216"/>
        <v>28.985219292075019</v>
      </c>
      <c r="Y73" s="8">
        <f t="shared" si="216"/>
        <v>29.476672494351654</v>
      </c>
      <c r="Z73" s="8">
        <f t="shared" si="216"/>
        <v>29.473177589813517</v>
      </c>
      <c r="AA73" s="8">
        <f t="shared" si="216"/>
        <v>28.822544189957654</v>
      </c>
      <c r="AB73" s="8">
        <f t="shared" si="216"/>
        <v>28.385772569609902</v>
      </c>
      <c r="AC73" s="8">
        <f t="shared" si="216"/>
        <v>28.297732639278657</v>
      </c>
      <c r="AD73" s="8">
        <f t="shared" si="216"/>
        <v>28.618637978285978</v>
      </c>
      <c r="AE73" s="8">
        <f t="shared" si="216"/>
        <v>29.081803646133498</v>
      </c>
      <c r="AF73" s="8">
        <f t="shared" si="216"/>
        <v>28.619890064460328</v>
      </c>
      <c r="AG73" s="8">
        <f t="shared" si="216"/>
        <v>28.541115171346863</v>
      </c>
      <c r="AH73" s="8">
        <f t="shared" si="216"/>
        <v>28.887618660891039</v>
      </c>
      <c r="AI73" s="8">
        <f t="shared" si="216"/>
        <v>28.836081957993599</v>
      </c>
      <c r="AJ73" s="8">
        <f t="shared" si="216"/>
        <v>28.87451773333602</v>
      </c>
      <c r="AK73" s="8">
        <f t="shared" si="216"/>
        <v>32.106501437956283</v>
      </c>
      <c r="AL73" s="8">
        <f t="shared" si="216"/>
        <v>29.326837057207744</v>
      </c>
      <c r="AM73" s="8">
        <f t="shared" si="216"/>
        <v>32.605256737051</v>
      </c>
      <c r="AN73" s="8">
        <f t="shared" si="216"/>
        <v>29.993415994485222</v>
      </c>
      <c r="AO73" s="8">
        <f t="shared" si="216"/>
        <v>29.90569308876006</v>
      </c>
      <c r="AP73" s="8">
        <f t="shared" si="216"/>
        <v>32.576437599180977</v>
      </c>
      <c r="AQ73" s="8">
        <f t="shared" si="216"/>
        <v>32.484097492292378</v>
      </c>
      <c r="AR73" s="8">
        <f t="shared" si="216"/>
        <v>30.825324400469363</v>
      </c>
      <c r="AS73" s="8">
        <f t="shared" si="216"/>
        <v>30.928726058960077</v>
      </c>
      <c r="AT73" s="8">
        <f t="shared" si="216"/>
        <v>30.788560415762174</v>
      </c>
      <c r="AU73" s="8">
        <f t="shared" si="216"/>
        <v>30.777788388221992</v>
      </c>
      <c r="AV73" s="8">
        <f t="shared" si="216"/>
        <v>30.614386650583885</v>
      </c>
      <c r="AW73" s="8">
        <f t="shared" si="216"/>
        <v>30.520140755165365</v>
      </c>
      <c r="AX73" s="8">
        <f t="shared" si="216"/>
        <v>30.518172195325011</v>
      </c>
      <c r="AY73" s="8">
        <f t="shared" si="216"/>
        <v>30.420143642918042</v>
      </c>
      <c r="AZ73" s="8">
        <f t="shared" si="216"/>
        <v>30.568085826718683</v>
      </c>
      <c r="BA73" s="8">
        <f t="shared" si="216"/>
        <v>30.673462871456351</v>
      </c>
      <c r="BB73" s="8">
        <f t="shared" si="216"/>
        <v>30.607136811070156</v>
      </c>
      <c r="BC73" s="8">
        <f t="shared" si="216"/>
        <v>30.457838848882275</v>
      </c>
      <c r="BD73" s="8">
        <f t="shared" si="216"/>
        <v>30.55213895369867</v>
      </c>
      <c r="BE73" s="8">
        <f t="shared" si="216"/>
        <v>30.443219583103932</v>
      </c>
      <c r="BF73" s="8">
        <f t="shared" si="216"/>
        <v>29.880544872979453</v>
      </c>
      <c r="BG73" s="8">
        <f t="shared" si="216"/>
        <v>29.421750924861819</v>
      </c>
      <c r="BH73" s="8">
        <f t="shared" si="216"/>
        <v>29.65523178935377</v>
      </c>
      <c r="BI73" s="8">
        <f t="shared" si="216"/>
        <v>29.309113544748211</v>
      </c>
      <c r="BJ73" s="8">
        <f t="shared" si="216"/>
        <v>29.378691457411659</v>
      </c>
      <c r="BK73" s="8">
        <f t="shared" si="216"/>
        <v>29.526844854495359</v>
      </c>
      <c r="BL73" s="8">
        <f t="shared" si="216"/>
        <v>29.587883649456241</v>
      </c>
      <c r="BM73" s="8">
        <f t="shared" si="216"/>
        <v>29.271042510607394</v>
      </c>
      <c r="BN73" s="8">
        <f t="shared" si="216"/>
        <v>29.249929687621279</v>
      </c>
      <c r="BO73" s="8">
        <f t="shared" si="216"/>
        <v>29.079390231360986</v>
      </c>
      <c r="BP73" s="8">
        <f t="shared" si="216"/>
        <v>28.896144604194685</v>
      </c>
      <c r="BQ73" s="8">
        <f t="shared" si="216"/>
        <v>28.74418652128422</v>
      </c>
      <c r="BR73" s="8">
        <f t="shared" si="216"/>
        <v>28.738038230791329</v>
      </c>
      <c r="BS73" s="8">
        <f t="shared" si="216"/>
        <v>28.457623646816316</v>
      </c>
      <c r="BT73" s="8">
        <f t="shared" si="216"/>
        <v>28.444992321723252</v>
      </c>
      <c r="BU73" s="8">
        <f t="shared" si="216"/>
        <v>28.269120599642577</v>
      </c>
      <c r="BV73" s="8">
        <f t="shared" si="216"/>
        <v>28.006979076207056</v>
      </c>
      <c r="BW73" s="8">
        <f t="shared" si="216"/>
        <v>27.662722635642005</v>
      </c>
      <c r="BX73" s="8">
        <f t="shared" si="216"/>
        <v>27.766147123752798</v>
      </c>
      <c r="BY73" s="8">
        <f t="shared" si="216"/>
        <v>27.724007373828385</v>
      </c>
      <c r="BZ73" s="8">
        <f t="shared" si="216"/>
        <v>27.966892479544359</v>
      </c>
      <c r="CA73" s="8">
        <f t="shared" si="216"/>
        <v>27.878126867667525</v>
      </c>
      <c r="CB73" s="8">
        <f t="shared" si="216"/>
        <v>27.849666094462428</v>
      </c>
      <c r="CC73" s="8">
        <f t="shared" si="216"/>
        <v>26.872859296549439</v>
      </c>
      <c r="CD73" s="8">
        <f t="shared" si="216"/>
        <v>26.956149376689442</v>
      </c>
      <c r="CE73" s="8">
        <f t="shared" si="216"/>
        <v>26.839967732029109</v>
      </c>
      <c r="CF73" s="8">
        <f t="shared" si="216"/>
        <v>28.644139226038924</v>
      </c>
      <c r="CG73" s="8">
        <f t="shared" ref="CG73:DZ73" si="217">CG30/CG40*100</f>
        <v>28.679739138870413</v>
      </c>
      <c r="CH73" s="8">
        <f t="shared" si="217"/>
        <v>28.701089871408985</v>
      </c>
      <c r="CI73" s="8">
        <f t="shared" si="217"/>
        <v>28.628205612436762</v>
      </c>
      <c r="CJ73" s="8">
        <f t="shared" si="217"/>
        <v>28.576662312230106</v>
      </c>
      <c r="CK73" s="8">
        <f t="shared" si="217"/>
        <v>28.58775503536345</v>
      </c>
      <c r="CL73" s="8">
        <f t="shared" si="217"/>
        <v>28.476213474546181</v>
      </c>
      <c r="CM73" s="8">
        <f t="shared" si="217"/>
        <v>28.44226063230742</v>
      </c>
      <c r="CN73" s="8">
        <f t="shared" si="217"/>
        <v>28.381776113070107</v>
      </c>
      <c r="CO73" s="8">
        <f t="shared" si="217"/>
        <v>28.312089534077689</v>
      </c>
      <c r="CP73" s="8">
        <f t="shared" si="217"/>
        <v>28.184002245702981</v>
      </c>
      <c r="CQ73" s="8">
        <f t="shared" si="217"/>
        <v>28.160965989768368</v>
      </c>
      <c r="CR73" s="8">
        <f t="shared" si="217"/>
        <v>28.365402117004717</v>
      </c>
      <c r="CS73" s="8">
        <f t="shared" si="217"/>
        <v>27.810704455946635</v>
      </c>
      <c r="CT73" s="8">
        <f t="shared" si="217"/>
        <v>28.024854427482627</v>
      </c>
      <c r="CU73" s="8">
        <f t="shared" si="217"/>
        <v>27.966981386957634</v>
      </c>
      <c r="CV73" s="8">
        <f t="shared" si="217"/>
        <v>27.965106897251239</v>
      </c>
      <c r="CW73" s="8">
        <f t="shared" si="217"/>
        <v>27.925513679100728</v>
      </c>
      <c r="CX73" s="8">
        <f t="shared" si="217"/>
        <v>27.935166988033906</v>
      </c>
      <c r="CY73" s="8">
        <f t="shared" si="217"/>
        <v>27.768300496829024</v>
      </c>
      <c r="CZ73" s="8">
        <f t="shared" si="217"/>
        <v>27.782774756537094</v>
      </c>
      <c r="DA73" s="8">
        <f t="shared" si="217"/>
        <v>27.842512439236621</v>
      </c>
      <c r="DB73" s="8">
        <f t="shared" si="217"/>
        <v>27.785810609342061</v>
      </c>
      <c r="DC73" s="8">
        <f t="shared" si="217"/>
        <v>27.942787185141238</v>
      </c>
      <c r="DD73" s="8">
        <f t="shared" si="217"/>
        <v>27.720993546935503</v>
      </c>
      <c r="DE73" s="8">
        <f t="shared" si="217"/>
        <v>27.312260488907192</v>
      </c>
      <c r="DF73" s="8">
        <f t="shared" si="217"/>
        <v>27.047040578733128</v>
      </c>
      <c r="DG73" s="8">
        <f t="shared" si="217"/>
        <v>26.8435110229006</v>
      </c>
      <c r="DH73" s="8">
        <f t="shared" si="217"/>
        <v>26.682232439543597</v>
      </c>
      <c r="DI73" s="8">
        <f t="shared" si="217"/>
        <v>26.650945291155537</v>
      </c>
      <c r="DJ73" s="8">
        <f t="shared" si="217"/>
        <v>26.545786743185921</v>
      </c>
      <c r="DK73" s="8">
        <f t="shared" si="217"/>
        <v>26.493096082370936</v>
      </c>
      <c r="DL73" s="8">
        <f t="shared" si="217"/>
        <v>26.324770525368656</v>
      </c>
      <c r="DM73" s="8">
        <f t="shared" si="217"/>
        <v>26.237823437241531</v>
      </c>
      <c r="DN73" s="8">
        <f t="shared" si="217"/>
        <v>25.653280097095355</v>
      </c>
      <c r="DO73" s="9">
        <f t="shared" si="217"/>
        <v>25.649428197179503</v>
      </c>
      <c r="DP73" s="46">
        <f t="shared" si="217"/>
        <v>25.538547557533693</v>
      </c>
      <c r="DQ73" s="102">
        <f t="shared" si="217"/>
        <v>24.799611580927767</v>
      </c>
      <c r="DR73" s="9">
        <f t="shared" si="217"/>
        <v>23.643403196768009</v>
      </c>
      <c r="DS73" s="8">
        <f t="shared" si="217"/>
        <v>23.543710332080028</v>
      </c>
      <c r="DT73" s="46">
        <f t="shared" si="217"/>
        <v>23.149130552311576</v>
      </c>
      <c r="DU73" s="9">
        <f t="shared" si="217"/>
        <v>23.018344048684813</v>
      </c>
      <c r="DV73" s="8">
        <f t="shared" si="217"/>
        <v>22.973245202265886</v>
      </c>
      <c r="DW73" s="2">
        <f t="shared" si="217"/>
        <v>22.832086157800283</v>
      </c>
      <c r="DX73" s="7">
        <f t="shared" si="217"/>
        <v>22.844076147059155</v>
      </c>
      <c r="DY73" s="46">
        <f t="shared" si="217"/>
        <v>22.774880982184136</v>
      </c>
      <c r="DZ73" s="8">
        <f t="shared" si="217"/>
        <v>22.577801172148053</v>
      </c>
      <c r="EA73" s="46">
        <f>EA30/EA40*100</f>
        <v>22.434619016839594</v>
      </c>
      <c r="EB73" s="102">
        <f t="shared" ref="EB73:EV73" si="218">EB30/EB40*100</f>
        <v>22.415938837156844</v>
      </c>
      <c r="EC73" s="102">
        <f t="shared" si="218"/>
        <v>22.220405724281544</v>
      </c>
      <c r="ED73" s="9">
        <f t="shared" si="218"/>
        <v>22.143637218129058</v>
      </c>
      <c r="EE73" s="46">
        <f t="shared" si="218"/>
        <v>22.146455656243276</v>
      </c>
      <c r="EF73" s="102">
        <f t="shared" si="218"/>
        <v>22.163486819035423</v>
      </c>
      <c r="EG73" s="102">
        <f t="shared" si="218"/>
        <v>22.144965485673037</v>
      </c>
      <c r="EH73" s="8">
        <f t="shared" si="218"/>
        <v>21.936101428406356</v>
      </c>
      <c r="EI73" s="8">
        <f t="shared" si="218"/>
        <v>21.633108247947742</v>
      </c>
      <c r="EJ73" s="46">
        <f t="shared" si="218"/>
        <v>21.54405279774403</v>
      </c>
      <c r="EK73" s="8">
        <f t="shared" si="218"/>
        <v>21.511735006339443</v>
      </c>
      <c r="EL73" s="46">
        <f t="shared" si="218"/>
        <v>21.49814759137228</v>
      </c>
      <c r="EM73" s="46">
        <f t="shared" si="218"/>
        <v>21.287209896059551</v>
      </c>
      <c r="EN73" s="46">
        <f t="shared" si="218"/>
        <v>21.128657831464078</v>
      </c>
      <c r="EO73" s="46">
        <f t="shared" si="218"/>
        <v>21.064531902538906</v>
      </c>
      <c r="EP73" s="46">
        <f t="shared" si="218"/>
        <v>21.006596307258636</v>
      </c>
      <c r="EQ73" s="2">
        <f t="shared" si="218"/>
        <v>20.87102769296062</v>
      </c>
      <c r="ER73" s="46">
        <f t="shared" si="218"/>
        <v>20.781589237685754</v>
      </c>
      <c r="ES73" s="2">
        <f t="shared" si="218"/>
        <v>20.231974816722726</v>
      </c>
      <c r="ET73" s="2">
        <f t="shared" si="218"/>
        <v>19.878417005295315</v>
      </c>
      <c r="EU73" s="46">
        <f t="shared" si="218"/>
        <v>29.428155958529324</v>
      </c>
      <c r="EV73" s="46">
        <f t="shared" si="218"/>
        <v>29.29497176571364</v>
      </c>
      <c r="EW73" s="46">
        <f t="shared" ref="EW73:FG73" si="219">EW30/EW40*100</f>
        <v>29.162190167848902</v>
      </c>
      <c r="EX73" s="46">
        <f t="shared" si="219"/>
        <v>29.005060010902252</v>
      </c>
      <c r="EY73" s="46">
        <f t="shared" si="219"/>
        <v>28.363801546169292</v>
      </c>
      <c r="EZ73" s="46">
        <f t="shared" si="219"/>
        <v>28.208926404053358</v>
      </c>
      <c r="FA73" s="46">
        <f t="shared" si="219"/>
        <v>28.096026382780032</v>
      </c>
      <c r="FB73" s="2">
        <f t="shared" ref="FB73:FF73" si="220">FB30/FB40*100</f>
        <v>28.176597553832512</v>
      </c>
      <c r="FC73" s="46">
        <f t="shared" si="220"/>
        <v>27.950790924830375</v>
      </c>
      <c r="FD73" s="46">
        <f t="shared" si="220"/>
        <v>27.935878432788581</v>
      </c>
      <c r="FE73" s="46">
        <f t="shared" si="220"/>
        <v>27.907927065109199</v>
      </c>
      <c r="FF73" s="46">
        <f t="shared" si="220"/>
        <v>27.835440613161033</v>
      </c>
      <c r="FG73" s="46">
        <f t="shared" si="219"/>
        <v>27.768690587258021</v>
      </c>
    </row>
    <row r="74" spans="1:163" ht="15.75" hidden="1" x14ac:dyDescent="0.25">
      <c r="A74" s="51"/>
      <c r="N74" s="7"/>
      <c r="O74" s="8"/>
      <c r="P74" s="8"/>
      <c r="Q74" s="8"/>
      <c r="R74" s="14"/>
      <c r="S74" s="14"/>
      <c r="T74" s="14"/>
      <c r="U74" s="15"/>
      <c r="V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5"/>
      <c r="DP74" s="13"/>
      <c r="DQ74" s="14"/>
      <c r="DR74" s="15"/>
      <c r="DS74" s="14"/>
      <c r="DT74" s="13"/>
      <c r="DU74" s="15"/>
      <c r="DV74" s="14"/>
      <c r="DW74" s="13"/>
      <c r="DX74" s="14"/>
      <c r="DY74" s="3"/>
      <c r="DZ74" s="13"/>
      <c r="EA74" s="47"/>
      <c r="EB74" s="103"/>
      <c r="EC74" s="103"/>
      <c r="ED74" s="15"/>
      <c r="EE74" s="47"/>
      <c r="EF74" s="103"/>
      <c r="EG74" s="103"/>
      <c r="EH74" s="14"/>
      <c r="EI74" s="14"/>
      <c r="EJ74" s="47"/>
      <c r="EK74" s="14"/>
      <c r="EL74" s="47"/>
      <c r="EM74" s="47"/>
      <c r="EN74" s="47"/>
      <c r="EO74" s="47"/>
      <c r="EP74" s="47"/>
      <c r="EQ74" s="3"/>
      <c r="ER74" s="47"/>
      <c r="ES74" s="47"/>
      <c r="ET74" s="3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</row>
    <row r="75" spans="1:163" ht="15.75" hidden="1" x14ac:dyDescent="0.25">
      <c r="A75" s="110" t="s">
        <v>19</v>
      </c>
      <c r="B75" s="143">
        <f t="shared" ref="B75:BO75" si="221">B55+B60+B65+B68</f>
        <v>99.95624200919417</v>
      </c>
      <c r="C75" s="38">
        <f t="shared" si="221"/>
        <v>99.957036497686829</v>
      </c>
      <c r="D75" s="38">
        <f t="shared" si="221"/>
        <v>99.959030388288312</v>
      </c>
      <c r="E75" s="38">
        <f t="shared" si="221"/>
        <v>99.960151045988724</v>
      </c>
      <c r="F75" s="38">
        <f t="shared" si="221"/>
        <v>99.961354883328738</v>
      </c>
      <c r="G75" s="38">
        <f t="shared" si="221"/>
        <v>99.961730863566203</v>
      </c>
      <c r="H75" s="39">
        <f t="shared" si="221"/>
        <v>99.969807876304898</v>
      </c>
      <c r="I75" s="39">
        <f t="shared" si="221"/>
        <v>100</v>
      </c>
      <c r="J75" s="56">
        <f t="shared" si="221"/>
        <v>100.00000266020976</v>
      </c>
      <c r="K75" s="56">
        <f t="shared" si="221"/>
        <v>100.00000000000001</v>
      </c>
      <c r="L75" s="56">
        <f t="shared" si="221"/>
        <v>100.00000000000001</v>
      </c>
      <c r="M75" s="76">
        <f t="shared" si="221"/>
        <v>99.999999999999986</v>
      </c>
      <c r="N75" s="56">
        <f t="shared" si="221"/>
        <v>99.999999999999986</v>
      </c>
      <c r="O75" s="56">
        <f t="shared" si="221"/>
        <v>100</v>
      </c>
      <c r="P75" s="56">
        <f t="shared" si="221"/>
        <v>99.999999999999986</v>
      </c>
      <c r="Q75" s="56">
        <f>Q55+Q60+Q65+Q68</f>
        <v>99.999999999999986</v>
      </c>
      <c r="R75" s="56">
        <f t="shared" si="221"/>
        <v>100</v>
      </c>
      <c r="S75" s="56">
        <f t="shared" si="221"/>
        <v>99.999999999999972</v>
      </c>
      <c r="T75" s="56">
        <f t="shared" si="221"/>
        <v>100</v>
      </c>
      <c r="U75" s="76">
        <f>U55+U60+U65+U68</f>
        <v>100</v>
      </c>
      <c r="V75" s="166">
        <f t="shared" si="221"/>
        <v>100</v>
      </c>
      <c r="W75" s="56">
        <f t="shared" si="221"/>
        <v>99.999999999999986</v>
      </c>
      <c r="X75" s="56">
        <f t="shared" si="221"/>
        <v>100</v>
      </c>
      <c r="Y75" s="56">
        <f t="shared" si="221"/>
        <v>99.999999999999986</v>
      </c>
      <c r="Z75" s="56">
        <f t="shared" si="221"/>
        <v>100</v>
      </c>
      <c r="AA75" s="56">
        <f t="shared" si="221"/>
        <v>100</v>
      </c>
      <c r="AB75" s="56">
        <f t="shared" si="221"/>
        <v>99.999999999999986</v>
      </c>
      <c r="AC75" s="56">
        <f t="shared" si="221"/>
        <v>100</v>
      </c>
      <c r="AD75" s="56">
        <f t="shared" si="221"/>
        <v>100</v>
      </c>
      <c r="AE75" s="56">
        <f t="shared" si="221"/>
        <v>100.00000000000001</v>
      </c>
      <c r="AF75" s="56">
        <f t="shared" si="221"/>
        <v>99.999999999999972</v>
      </c>
      <c r="AG75" s="56">
        <f t="shared" si="221"/>
        <v>99.999999999999986</v>
      </c>
      <c r="AH75" s="56">
        <f t="shared" si="221"/>
        <v>100</v>
      </c>
      <c r="AI75" s="56">
        <f t="shared" si="221"/>
        <v>100</v>
      </c>
      <c r="AJ75" s="56">
        <f t="shared" si="221"/>
        <v>99.999999999999972</v>
      </c>
      <c r="AK75" s="56">
        <f t="shared" si="221"/>
        <v>100</v>
      </c>
      <c r="AL75" s="56">
        <f t="shared" si="221"/>
        <v>100</v>
      </c>
      <c r="AM75" s="56">
        <f t="shared" si="221"/>
        <v>100</v>
      </c>
      <c r="AN75" s="56">
        <f t="shared" si="221"/>
        <v>99.999999999999986</v>
      </c>
      <c r="AO75" s="56">
        <f t="shared" si="221"/>
        <v>100</v>
      </c>
      <c r="AP75" s="56">
        <f t="shared" si="221"/>
        <v>100</v>
      </c>
      <c r="AQ75" s="56">
        <f t="shared" si="221"/>
        <v>99.999999999999972</v>
      </c>
      <c r="AR75" s="56">
        <f t="shared" si="221"/>
        <v>100</v>
      </c>
      <c r="AS75" s="56">
        <f t="shared" si="221"/>
        <v>100.00000000000001</v>
      </c>
      <c r="AT75" s="56">
        <f t="shared" si="221"/>
        <v>100.00000000000003</v>
      </c>
      <c r="AU75" s="56">
        <f t="shared" si="221"/>
        <v>100</v>
      </c>
      <c r="AV75" s="56">
        <f t="shared" si="221"/>
        <v>100</v>
      </c>
      <c r="AW75" s="56">
        <f t="shared" si="221"/>
        <v>100</v>
      </c>
      <c r="AX75" s="56">
        <f t="shared" si="221"/>
        <v>100.00000000000001</v>
      </c>
      <c r="AY75" s="56">
        <f t="shared" si="221"/>
        <v>100.00000000000003</v>
      </c>
      <c r="AZ75" s="56">
        <f t="shared" si="221"/>
        <v>100</v>
      </c>
      <c r="BA75" s="56">
        <f t="shared" si="221"/>
        <v>100.00000000000001</v>
      </c>
      <c r="BB75" s="56">
        <f t="shared" si="221"/>
        <v>100.00000000000001</v>
      </c>
      <c r="BC75" s="56">
        <f t="shared" si="221"/>
        <v>100</v>
      </c>
      <c r="BD75" s="56">
        <f t="shared" si="221"/>
        <v>100</v>
      </c>
      <c r="BE75" s="56">
        <f t="shared" si="221"/>
        <v>99.999999999999986</v>
      </c>
      <c r="BF75" s="56">
        <f t="shared" si="221"/>
        <v>100</v>
      </c>
      <c r="BG75" s="56">
        <f t="shared" si="221"/>
        <v>100.00000000000001</v>
      </c>
      <c r="BH75" s="56">
        <f t="shared" si="221"/>
        <v>100</v>
      </c>
      <c r="BI75" s="56">
        <f t="shared" si="221"/>
        <v>99.999999999999986</v>
      </c>
      <c r="BJ75" s="56">
        <f t="shared" si="221"/>
        <v>100</v>
      </c>
      <c r="BK75" s="56">
        <f t="shared" si="221"/>
        <v>100.00000000000001</v>
      </c>
      <c r="BL75" s="56">
        <f t="shared" si="221"/>
        <v>100</v>
      </c>
      <c r="BM75" s="56">
        <f t="shared" si="221"/>
        <v>100</v>
      </c>
      <c r="BN75" s="56">
        <f t="shared" si="221"/>
        <v>100</v>
      </c>
      <c r="BO75" s="56">
        <f t="shared" si="221"/>
        <v>100</v>
      </c>
      <c r="BP75" s="56">
        <f t="shared" ref="BP75:DO75" si="222">BP55+BP60+BP65+BP68</f>
        <v>100</v>
      </c>
      <c r="BQ75" s="56">
        <f t="shared" si="222"/>
        <v>99.999999999999986</v>
      </c>
      <c r="BR75" s="56">
        <f t="shared" si="222"/>
        <v>99.999999999999972</v>
      </c>
      <c r="BS75" s="56">
        <f t="shared" si="222"/>
        <v>100</v>
      </c>
      <c r="BT75" s="56">
        <f t="shared" si="222"/>
        <v>100</v>
      </c>
      <c r="BU75" s="56">
        <f t="shared" si="222"/>
        <v>100</v>
      </c>
      <c r="BV75" s="56">
        <f t="shared" si="222"/>
        <v>100.00000000000001</v>
      </c>
      <c r="BW75" s="56">
        <f t="shared" si="222"/>
        <v>100</v>
      </c>
      <c r="BX75" s="56">
        <f t="shared" si="222"/>
        <v>99.999999999999986</v>
      </c>
      <c r="BY75" s="56">
        <f t="shared" si="222"/>
        <v>99.999999999999986</v>
      </c>
      <c r="BZ75" s="56">
        <f t="shared" si="222"/>
        <v>100</v>
      </c>
      <c r="CA75" s="56">
        <f t="shared" si="222"/>
        <v>100</v>
      </c>
      <c r="CB75" s="56">
        <f t="shared" si="222"/>
        <v>99.999999999999986</v>
      </c>
      <c r="CC75" s="56">
        <f t="shared" si="222"/>
        <v>100.00000000000001</v>
      </c>
      <c r="CD75" s="56">
        <f t="shared" si="222"/>
        <v>99.999999999999986</v>
      </c>
      <c r="CE75" s="56">
        <f t="shared" si="222"/>
        <v>100</v>
      </c>
      <c r="CF75" s="56">
        <f t="shared" si="222"/>
        <v>100</v>
      </c>
      <c r="CG75" s="56">
        <f t="shared" si="222"/>
        <v>100</v>
      </c>
      <c r="CH75" s="56">
        <f t="shared" si="222"/>
        <v>100.00000000000001</v>
      </c>
      <c r="CI75" s="56">
        <f t="shared" si="222"/>
        <v>100.00000000000001</v>
      </c>
      <c r="CJ75" s="56">
        <f t="shared" si="222"/>
        <v>99.999999999999986</v>
      </c>
      <c r="CK75" s="56">
        <f t="shared" si="222"/>
        <v>100</v>
      </c>
      <c r="CL75" s="56">
        <f t="shared" si="222"/>
        <v>100</v>
      </c>
      <c r="CM75" s="56">
        <f t="shared" si="222"/>
        <v>100</v>
      </c>
      <c r="CN75" s="56">
        <f t="shared" si="222"/>
        <v>100.00000000000001</v>
      </c>
      <c r="CO75" s="56">
        <f t="shared" si="222"/>
        <v>99.999999999999986</v>
      </c>
      <c r="CP75" s="56">
        <f t="shared" si="222"/>
        <v>100</v>
      </c>
      <c r="CQ75" s="56">
        <f t="shared" si="222"/>
        <v>100.00000000000001</v>
      </c>
      <c r="CR75" s="56">
        <f t="shared" si="222"/>
        <v>100.00000000000001</v>
      </c>
      <c r="CS75" s="56">
        <f t="shared" si="222"/>
        <v>99.999999999999986</v>
      </c>
      <c r="CT75" s="56">
        <f t="shared" si="222"/>
        <v>100</v>
      </c>
      <c r="CU75" s="56">
        <f t="shared" si="222"/>
        <v>100</v>
      </c>
      <c r="CV75" s="56">
        <f t="shared" si="222"/>
        <v>99.999999999999986</v>
      </c>
      <c r="CW75" s="56">
        <f t="shared" si="222"/>
        <v>100</v>
      </c>
      <c r="CX75" s="56">
        <f t="shared" si="222"/>
        <v>100</v>
      </c>
      <c r="CY75" s="56">
        <f t="shared" si="222"/>
        <v>100</v>
      </c>
      <c r="CZ75" s="56">
        <f t="shared" si="222"/>
        <v>100</v>
      </c>
      <c r="DA75" s="56">
        <f t="shared" si="222"/>
        <v>99.999999999999986</v>
      </c>
      <c r="DB75" s="56">
        <f t="shared" si="222"/>
        <v>99.999999999999986</v>
      </c>
      <c r="DC75" s="56">
        <f t="shared" si="222"/>
        <v>100</v>
      </c>
      <c r="DD75" s="56">
        <f t="shared" si="222"/>
        <v>100</v>
      </c>
      <c r="DE75" s="56">
        <f t="shared" si="222"/>
        <v>100</v>
      </c>
      <c r="DF75" s="56">
        <f t="shared" si="222"/>
        <v>100</v>
      </c>
      <c r="DG75" s="56">
        <f t="shared" si="222"/>
        <v>100</v>
      </c>
      <c r="DH75" s="56">
        <f t="shared" si="222"/>
        <v>100.00000000000001</v>
      </c>
      <c r="DI75" s="56">
        <f t="shared" si="222"/>
        <v>100</v>
      </c>
      <c r="DJ75" s="56">
        <f t="shared" si="222"/>
        <v>99.999999999999986</v>
      </c>
      <c r="DK75" s="56">
        <f t="shared" si="222"/>
        <v>100.00000000000001</v>
      </c>
      <c r="DL75" s="56">
        <f t="shared" si="222"/>
        <v>100.00000000000001</v>
      </c>
      <c r="DM75" s="56">
        <f t="shared" si="222"/>
        <v>100</v>
      </c>
      <c r="DN75" s="56">
        <f t="shared" si="222"/>
        <v>100</v>
      </c>
      <c r="DO75" s="56">
        <f t="shared" si="222"/>
        <v>100</v>
      </c>
      <c r="DP75" s="111">
        <f t="shared" ref="DP75:DZ75" si="223">DP55+DP60+DP65+DP68</f>
        <v>100</v>
      </c>
      <c r="DQ75" s="111">
        <f t="shared" si="223"/>
        <v>100</v>
      </c>
      <c r="DR75" s="111">
        <f t="shared" si="223"/>
        <v>100.00000000000001</v>
      </c>
      <c r="DS75" s="56">
        <f t="shared" si="223"/>
        <v>100.00000000000001</v>
      </c>
      <c r="DT75" s="165">
        <f t="shared" si="223"/>
        <v>100</v>
      </c>
      <c r="DU75" s="76">
        <f t="shared" si="223"/>
        <v>100</v>
      </c>
      <c r="DV75" s="56">
        <f t="shared" si="223"/>
        <v>99.999999999999986</v>
      </c>
      <c r="DW75" s="170">
        <f t="shared" si="223"/>
        <v>100</v>
      </c>
      <c r="DX75" s="166">
        <f t="shared" si="223"/>
        <v>99.999999999999986</v>
      </c>
      <c r="DY75" s="170">
        <f t="shared" si="223"/>
        <v>99.999999999999972</v>
      </c>
      <c r="DZ75" s="166">
        <f t="shared" si="223"/>
        <v>100</v>
      </c>
      <c r="EA75" s="165">
        <f>EA55+EA60+EA65+EA68</f>
        <v>100.00000000000001</v>
      </c>
      <c r="EB75" s="111">
        <f t="shared" ref="EB75:EV75" si="224">EB55+EB60+EB65+EB68</f>
        <v>100</v>
      </c>
      <c r="EC75" s="111">
        <f t="shared" si="224"/>
        <v>100</v>
      </c>
      <c r="ED75" s="76">
        <f t="shared" si="224"/>
        <v>100</v>
      </c>
      <c r="EE75" s="165">
        <f t="shared" si="224"/>
        <v>100</v>
      </c>
      <c r="EF75" s="111">
        <f t="shared" si="224"/>
        <v>100.00000000000003</v>
      </c>
      <c r="EG75" s="111">
        <f t="shared" si="224"/>
        <v>100</v>
      </c>
      <c r="EH75" s="56">
        <f t="shared" si="224"/>
        <v>100</v>
      </c>
      <c r="EI75" s="56">
        <f t="shared" si="224"/>
        <v>100</v>
      </c>
      <c r="EJ75" s="165">
        <f t="shared" si="224"/>
        <v>100</v>
      </c>
      <c r="EK75" s="56">
        <f t="shared" si="224"/>
        <v>100</v>
      </c>
      <c r="EL75" s="165">
        <f t="shared" si="224"/>
        <v>99.999999999999972</v>
      </c>
      <c r="EM75" s="165">
        <f t="shared" si="224"/>
        <v>100.00000000000001</v>
      </c>
      <c r="EN75" s="165">
        <f t="shared" si="224"/>
        <v>100.00000000000001</v>
      </c>
      <c r="EO75" s="165">
        <f t="shared" si="224"/>
        <v>100</v>
      </c>
      <c r="EP75" s="165">
        <f t="shared" si="224"/>
        <v>99.999999999999986</v>
      </c>
      <c r="EQ75" s="170">
        <f t="shared" si="224"/>
        <v>100</v>
      </c>
      <c r="ER75" s="165">
        <f t="shared" si="224"/>
        <v>100.00000000000001</v>
      </c>
      <c r="ES75" s="170">
        <f t="shared" si="224"/>
        <v>100.00000000000001</v>
      </c>
      <c r="ET75" s="170">
        <f t="shared" si="224"/>
        <v>100</v>
      </c>
      <c r="EU75" s="165">
        <f t="shared" si="224"/>
        <v>100.00000000000001</v>
      </c>
      <c r="EV75" s="165">
        <f t="shared" si="224"/>
        <v>100</v>
      </c>
      <c r="EW75" s="165">
        <f t="shared" ref="EW75:FG75" si="225">EW55+EW60+EW65+EW68</f>
        <v>100</v>
      </c>
      <c r="EX75" s="165">
        <f t="shared" si="225"/>
        <v>100</v>
      </c>
      <c r="EY75" s="165">
        <f t="shared" si="225"/>
        <v>100</v>
      </c>
      <c r="EZ75" s="165">
        <f t="shared" si="225"/>
        <v>100.00000000000001</v>
      </c>
      <c r="FA75" s="165">
        <f t="shared" si="225"/>
        <v>100.00000000000001</v>
      </c>
      <c r="FB75" s="170">
        <f t="shared" ref="FB75:FF75" si="226">FB55+FB60+FB65+FB68</f>
        <v>99.999999999999986</v>
      </c>
      <c r="FC75" s="165">
        <f t="shared" si="226"/>
        <v>99.999999999999986</v>
      </c>
      <c r="FD75" s="165">
        <f t="shared" si="226"/>
        <v>100.00000000000003</v>
      </c>
      <c r="FE75" s="165">
        <f t="shared" si="226"/>
        <v>99.999999999999972</v>
      </c>
      <c r="FF75" s="165">
        <f t="shared" si="226"/>
        <v>99.999999999999986</v>
      </c>
      <c r="FG75" s="165">
        <f t="shared" si="225"/>
        <v>100.00000000000003</v>
      </c>
    </row>
    <row r="76" spans="1:163" ht="15.75" hidden="1" x14ac:dyDescent="0.25">
      <c r="A76" s="86"/>
      <c r="B76" s="14"/>
      <c r="C76" s="15"/>
      <c r="D76" s="15"/>
      <c r="E76" s="15"/>
      <c r="F76" s="15"/>
      <c r="G76" s="15"/>
      <c r="H76" s="14"/>
      <c r="I76" s="15"/>
      <c r="J76" s="14"/>
      <c r="K76" s="14"/>
      <c r="L76" s="14"/>
      <c r="M76" s="15"/>
      <c r="N76" s="14"/>
      <c r="O76" s="14"/>
      <c r="P76" s="14"/>
      <c r="Q76" s="14"/>
      <c r="R76" s="14"/>
      <c r="S76" s="14"/>
      <c r="T76" s="14"/>
      <c r="U76" s="3"/>
      <c r="V76" s="148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6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5"/>
      <c r="BZ76" s="147"/>
      <c r="CA76" s="147"/>
      <c r="CB76" s="148"/>
      <c r="CC76" s="145"/>
      <c r="CD76" s="145"/>
      <c r="CE76" s="145"/>
      <c r="CF76" s="148"/>
      <c r="CG76" s="146"/>
      <c r="CH76" s="145"/>
      <c r="CI76" s="147"/>
      <c r="CJ76" s="147"/>
      <c r="CK76" s="149"/>
      <c r="CL76" s="149"/>
      <c r="CM76" s="149"/>
      <c r="CN76" s="149"/>
      <c r="CO76" s="149"/>
      <c r="CP76" s="149"/>
      <c r="CQ76" s="149"/>
      <c r="CR76" s="149"/>
      <c r="CS76" s="147"/>
      <c r="CT76" s="145"/>
      <c r="CU76" s="147"/>
      <c r="CV76" s="149"/>
      <c r="CW76" s="150"/>
      <c r="CX76" s="145"/>
      <c r="CY76" s="149"/>
      <c r="CZ76" s="146"/>
      <c r="DA76" s="149"/>
      <c r="DB76" s="145"/>
      <c r="DC76" s="145"/>
      <c r="DD76" s="14"/>
      <c r="DE76" s="14"/>
      <c r="DF76" s="14"/>
      <c r="DG76" s="147"/>
      <c r="DH76" s="14"/>
      <c r="DI76" s="15"/>
      <c r="DJ76" s="14"/>
      <c r="DK76" s="14"/>
      <c r="DL76" s="14"/>
      <c r="DM76" s="14"/>
      <c r="DN76" s="15"/>
      <c r="DO76" s="13"/>
      <c r="DP76" s="2"/>
      <c r="DQ76" s="8"/>
      <c r="DR76" s="9"/>
      <c r="DS76" s="14"/>
      <c r="DT76" s="2"/>
      <c r="DU76" s="9"/>
      <c r="DV76" s="14"/>
      <c r="DW76" s="3"/>
      <c r="DX76" s="13"/>
      <c r="DY76" s="3"/>
      <c r="DZ76" s="13"/>
      <c r="EA76" s="47"/>
      <c r="EB76" s="103"/>
      <c r="EC76" s="103"/>
      <c r="ED76" s="15"/>
      <c r="EE76" s="47"/>
      <c r="EF76" s="103"/>
      <c r="EG76" s="103"/>
      <c r="EH76" s="14"/>
      <c r="EI76" s="14"/>
      <c r="EJ76" s="47"/>
      <c r="EK76" s="14"/>
      <c r="EL76" s="47"/>
      <c r="EM76" s="47"/>
      <c r="EN76" s="47"/>
      <c r="EO76" s="47"/>
      <c r="EP76" s="47"/>
      <c r="EQ76" s="3"/>
      <c r="ER76" s="47"/>
      <c r="ES76" s="3"/>
      <c r="ET76" s="47"/>
      <c r="EU76" s="47"/>
      <c r="EV76" s="47"/>
      <c r="EW76" s="47"/>
      <c r="EX76" s="47"/>
      <c r="EY76" s="47"/>
      <c r="EZ76" s="47"/>
      <c r="FA76" s="47"/>
      <c r="FB76" s="3"/>
      <c r="FC76" s="47"/>
      <c r="FD76" s="47"/>
      <c r="FE76" s="47"/>
      <c r="FF76" s="47"/>
      <c r="FG76" s="47"/>
    </row>
    <row r="77" spans="1:163" ht="15.75" hidden="1" x14ac:dyDescent="0.25">
      <c r="A77" s="69" t="s">
        <v>197</v>
      </c>
      <c r="B77" s="2"/>
      <c r="C77" s="2"/>
      <c r="D77" s="2"/>
      <c r="E77" s="5"/>
      <c r="F77" s="5"/>
      <c r="G77" s="2"/>
      <c r="H77" s="5"/>
      <c r="I77" s="5"/>
      <c r="J77" s="5"/>
      <c r="K77" s="4"/>
      <c r="L77" s="5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13"/>
      <c r="Y77" s="13"/>
      <c r="Z77" s="3"/>
      <c r="AA77" s="13"/>
      <c r="AB77" s="3"/>
      <c r="AC77" s="3"/>
      <c r="AD77" s="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47"/>
      <c r="CL77" s="47"/>
      <c r="CM77" s="47"/>
      <c r="CN77" s="47"/>
      <c r="CO77" s="3"/>
      <c r="CP77" s="47"/>
      <c r="CQ77" s="47"/>
      <c r="CR77" s="47"/>
      <c r="CS77" s="3"/>
      <c r="CT77" s="3"/>
      <c r="CU77" s="3"/>
      <c r="CV77" s="47"/>
      <c r="CW77" s="47"/>
      <c r="CX77" s="3"/>
      <c r="CY77" s="47"/>
      <c r="CZ77" s="3"/>
      <c r="DA77" s="47"/>
      <c r="DB77" s="3"/>
      <c r="DC77" s="3"/>
      <c r="DD77" s="2"/>
      <c r="DE77" s="2"/>
      <c r="DF77" s="2"/>
      <c r="DG77" s="13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5"/>
      <c r="DW77" s="2"/>
      <c r="DX77" s="2"/>
      <c r="DY77" s="2"/>
      <c r="DZ77" s="5"/>
      <c r="EA77" s="5"/>
      <c r="EB77" s="5"/>
      <c r="EC77" s="46"/>
      <c r="ED77" s="2"/>
      <c r="EE77" s="117"/>
      <c r="EF77" s="117"/>
      <c r="EG77" s="117"/>
      <c r="EH77" s="5"/>
      <c r="EI77" s="5"/>
      <c r="EJ77" s="117"/>
      <c r="EK77" s="5"/>
      <c r="EL77" s="117"/>
      <c r="EM77" s="117"/>
      <c r="EN77" s="117"/>
      <c r="EO77" s="117"/>
      <c r="EP77" s="117"/>
      <c r="EQ77" s="5"/>
      <c r="ER77" s="117"/>
      <c r="ES77" s="5"/>
      <c r="ET77" s="117"/>
      <c r="EU77" s="117"/>
      <c r="EV77" s="117"/>
      <c r="EW77" s="117"/>
      <c r="EX77" s="117"/>
      <c r="EY77" s="117"/>
      <c r="EZ77" s="117"/>
      <c r="FA77" s="117"/>
      <c r="FB77" s="5"/>
      <c r="FC77" s="117"/>
      <c r="FD77" s="117"/>
      <c r="FE77" s="117"/>
      <c r="FF77" s="117"/>
      <c r="FG77" s="117"/>
    </row>
    <row r="78" spans="1:163" ht="16.5" hidden="1" thickBot="1" x14ac:dyDescent="0.3">
      <c r="A78" s="70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6"/>
      <c r="Y78" s="66"/>
      <c r="Z78" s="63"/>
      <c r="AA78" s="63"/>
      <c r="AB78" s="63"/>
      <c r="AC78" s="63"/>
      <c r="AD78" s="63"/>
      <c r="AE78" s="66"/>
      <c r="AF78" s="66"/>
      <c r="AG78" s="63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4"/>
      <c r="CO78" s="63"/>
      <c r="CP78" s="64"/>
      <c r="CQ78" s="64"/>
      <c r="CR78" s="64"/>
      <c r="CS78" s="63"/>
      <c r="CT78" s="63"/>
      <c r="CU78" s="63"/>
      <c r="CV78" s="64"/>
      <c r="CW78" s="64"/>
      <c r="CX78" s="63"/>
      <c r="CY78" s="64"/>
      <c r="CZ78" s="63"/>
      <c r="DA78" s="64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4"/>
      <c r="DZ78" s="63"/>
      <c r="EA78" s="63"/>
      <c r="EB78" s="63"/>
      <c r="EC78" s="64"/>
      <c r="ED78" s="63"/>
      <c r="EE78" s="64"/>
      <c r="EF78" s="64"/>
      <c r="EG78" s="64"/>
      <c r="EH78" s="63"/>
      <c r="EI78" s="63"/>
      <c r="EJ78" s="64"/>
      <c r="EK78" s="63"/>
      <c r="EL78" s="64"/>
      <c r="EM78" s="64"/>
      <c r="EN78" s="64"/>
      <c r="EO78" s="64"/>
      <c r="EP78" s="64"/>
      <c r="EQ78" s="63"/>
      <c r="ER78" s="64"/>
      <c r="ES78" s="63"/>
      <c r="ET78" s="64"/>
      <c r="EU78" s="64"/>
      <c r="EV78" s="64"/>
      <c r="EW78" s="64"/>
      <c r="EX78" s="64"/>
      <c r="EY78" s="64"/>
      <c r="EZ78" s="64"/>
      <c r="FA78" s="64"/>
      <c r="FB78" s="63"/>
      <c r="FC78" s="64"/>
      <c r="FD78" s="64"/>
      <c r="FE78" s="64"/>
      <c r="FF78" s="64"/>
      <c r="FG78" s="64"/>
    </row>
    <row r="79" spans="1:163" ht="15.75" hidden="1" x14ac:dyDescent="0.25">
      <c r="A79" s="161"/>
      <c r="K79" s="2"/>
      <c r="L79" s="2"/>
      <c r="U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DS79" s="2"/>
      <c r="DV79" s="2"/>
      <c r="DZ79" s="2"/>
      <c r="EB79" s="2"/>
      <c r="ED79" s="2"/>
      <c r="EH79" s="2"/>
      <c r="EI79" s="2"/>
      <c r="EK79" s="2"/>
      <c r="EQ79" s="2"/>
      <c r="FC79" s="2"/>
      <c r="FD79" s="2"/>
      <c r="FE79" s="2"/>
      <c r="FF79" s="2"/>
      <c r="FG79" s="2"/>
    </row>
    <row r="80" spans="1:163" ht="129.75" customHeight="1" x14ac:dyDescent="0.25">
      <c r="K80" s="2"/>
      <c r="L80" s="2"/>
      <c r="U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DS80" s="2"/>
      <c r="DV80" s="2"/>
      <c r="ED80" s="2"/>
      <c r="EQ80" s="2"/>
      <c r="FC80" s="2"/>
      <c r="FD80" s="2"/>
      <c r="FE80" s="2"/>
      <c r="FF80" s="2"/>
      <c r="FG80" s="2"/>
    </row>
    <row r="81" spans="11:52" ht="129.75" customHeight="1" x14ac:dyDescent="0.25">
      <c r="K81" s="2"/>
      <c r="L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1:52" ht="129.75" customHeight="1" x14ac:dyDescent="0.25">
      <c r="K82" s="2"/>
      <c r="L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1:52" ht="129.75" customHeight="1" x14ac:dyDescent="0.25">
      <c r="K83" s="2"/>
      <c r="L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1:52" ht="129.75" customHeight="1" x14ac:dyDescent="0.25">
      <c r="K84" s="2"/>
      <c r="L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1:52" ht="129.75" customHeight="1" x14ac:dyDescent="0.25">
      <c r="K85" s="2"/>
      <c r="L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1:52" ht="129.75" customHeight="1" x14ac:dyDescent="0.25">
      <c r="K86" s="2"/>
      <c r="L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1:52" ht="129.75" customHeight="1" x14ac:dyDescent="0.25">
      <c r="K87" s="2"/>
      <c r="L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1:52" ht="129.75" customHeight="1" x14ac:dyDescent="0.25">
      <c r="K88" s="2"/>
      <c r="L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1:52" ht="129.75" customHeight="1" x14ac:dyDescent="0.25">
      <c r="K89" s="2"/>
      <c r="L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1:52" ht="129.75" customHeight="1" x14ac:dyDescent="0.25">
      <c r="K90" s="2"/>
      <c r="L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1:52" ht="129.75" customHeight="1" x14ac:dyDescent="0.25">
      <c r="K91" s="2"/>
      <c r="L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1:52" ht="129.75" customHeight="1" x14ac:dyDescent="0.25">
      <c r="K92" s="2"/>
      <c r="L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1:52" ht="129.75" customHeight="1" x14ac:dyDescent="0.25">
      <c r="K93" s="2"/>
      <c r="L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1:52" ht="129.75" customHeight="1" x14ac:dyDescent="0.25">
      <c r="K94" s="2"/>
      <c r="L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1:52" ht="129.75" customHeight="1" x14ac:dyDescent="0.25">
      <c r="K95" s="2"/>
      <c r="L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1:52" ht="129.75" customHeight="1" x14ac:dyDescent="0.25">
      <c r="K96" s="2"/>
      <c r="L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1:52" ht="129.75" customHeight="1" x14ac:dyDescent="0.25">
      <c r="K97" s="2"/>
      <c r="L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1:52" ht="129.75" customHeight="1" x14ac:dyDescent="0.25">
      <c r="K98" s="2"/>
      <c r="L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1:52" ht="129.75" customHeight="1" x14ac:dyDescent="0.25">
      <c r="K99" s="2"/>
      <c r="L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1:52" ht="129.75" customHeight="1" x14ac:dyDescent="0.25">
      <c r="K100" s="2"/>
      <c r="L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1:52" ht="129.75" customHeight="1" x14ac:dyDescent="0.25">
      <c r="K101" s="2"/>
      <c r="L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1:52" ht="129.75" customHeight="1" x14ac:dyDescent="0.25">
      <c r="K102" s="2"/>
      <c r="L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1:52" ht="129.75" customHeight="1" x14ac:dyDescent="0.25">
      <c r="K103" s="2"/>
      <c r="L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1:52" ht="129.75" customHeight="1" x14ac:dyDescent="0.25">
      <c r="K104" s="2"/>
      <c r="L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1:52" ht="129.75" customHeight="1" x14ac:dyDescent="0.25">
      <c r="K105" s="2"/>
      <c r="L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1:52" ht="129.75" customHeight="1" x14ac:dyDescent="0.25">
      <c r="K106" s="2"/>
      <c r="L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1:52" ht="129.75" customHeight="1" x14ac:dyDescent="0.25">
      <c r="K107" s="2"/>
      <c r="L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1:52" ht="129.75" customHeight="1" x14ac:dyDescent="0.25">
      <c r="K108" s="2"/>
      <c r="L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1:52" ht="129.75" customHeight="1" x14ac:dyDescent="0.25">
      <c r="K109" s="2"/>
      <c r="L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1:52" ht="129.75" customHeight="1" x14ac:dyDescent="0.25">
      <c r="K110" s="2"/>
      <c r="L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1:52" ht="129.75" customHeight="1" x14ac:dyDescent="0.25">
      <c r="K111" s="2"/>
      <c r="L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1:52" ht="129.75" customHeight="1" x14ac:dyDescent="0.25">
      <c r="K112" s="2"/>
      <c r="L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1:52" ht="129.75" customHeight="1" x14ac:dyDescent="0.25">
      <c r="K113" s="2"/>
      <c r="L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1:52" ht="129.75" customHeight="1" x14ac:dyDescent="0.25">
      <c r="K114" s="2"/>
      <c r="L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1:52" ht="129.75" customHeight="1" x14ac:dyDescent="0.25">
      <c r="K115" s="2"/>
      <c r="L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1:52" ht="129.75" customHeight="1" x14ac:dyDescent="0.25">
      <c r="K116" s="2"/>
      <c r="L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1:52" ht="129.75" customHeight="1" x14ac:dyDescent="0.25">
      <c r="K117" s="2"/>
      <c r="L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1:52" ht="129.75" customHeight="1" x14ac:dyDescent="0.25">
      <c r="K118" s="2"/>
      <c r="L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1:52" ht="129.75" customHeight="1" x14ac:dyDescent="0.25">
      <c r="K119" s="2"/>
      <c r="L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1:52" ht="129.75" customHeight="1" x14ac:dyDescent="0.25">
      <c r="K120" s="2"/>
      <c r="L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1:52" ht="129.75" customHeight="1" x14ac:dyDescent="0.25">
      <c r="K121" s="2"/>
      <c r="L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1:52" ht="129.75" customHeight="1" x14ac:dyDescent="0.25">
      <c r="K122" s="2"/>
      <c r="L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1:52" ht="129.75" customHeight="1" x14ac:dyDescent="0.25">
      <c r="K123" s="2"/>
      <c r="L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1:52" ht="129.75" customHeight="1" x14ac:dyDescent="0.25">
      <c r="K124" s="2"/>
      <c r="L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1:52" ht="129.75" customHeight="1" x14ac:dyDescent="0.25">
      <c r="K125" s="2"/>
      <c r="L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1:52" ht="129.75" customHeight="1" x14ac:dyDescent="0.25">
      <c r="K126" s="2"/>
      <c r="L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1:52" ht="129.75" customHeight="1" x14ac:dyDescent="0.25">
      <c r="K127" s="2"/>
      <c r="L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1:52" ht="129.75" customHeight="1" x14ac:dyDescent="0.25">
      <c r="K128" s="2"/>
      <c r="L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1:52" ht="129.75" customHeight="1" x14ac:dyDescent="0.25">
      <c r="K129" s="2"/>
      <c r="L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1:52" ht="129.75" customHeight="1" x14ac:dyDescent="0.25">
      <c r="K130" s="2"/>
      <c r="L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1:52" ht="129.75" customHeight="1" x14ac:dyDescent="0.25">
      <c r="K131" s="2"/>
      <c r="L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1:52" ht="129.75" customHeight="1" x14ac:dyDescent="0.25">
      <c r="K132" s="2"/>
      <c r="L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1:52" ht="129.75" customHeight="1" x14ac:dyDescent="0.25">
      <c r="K133" s="2"/>
      <c r="L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1:52" ht="129.75" customHeight="1" x14ac:dyDescent="0.25">
      <c r="K134" s="2"/>
      <c r="L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1:52" ht="129.75" customHeight="1" x14ac:dyDescent="0.25">
      <c r="K135" s="2"/>
      <c r="L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1:52" ht="129.75" customHeight="1" x14ac:dyDescent="0.25">
      <c r="K136" s="2"/>
      <c r="L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1:52" ht="129.75" customHeight="1" x14ac:dyDescent="0.25">
      <c r="K137" s="2"/>
      <c r="L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1:52" ht="129.75" customHeight="1" x14ac:dyDescent="0.25">
      <c r="K138" s="2"/>
      <c r="L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</sheetData>
  <mergeCells count="1">
    <mergeCell ref="A48:CS48"/>
  </mergeCells>
  <phoneticPr fontId="0" type="noConversion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Tableau III.8</vt:lpstr>
      <vt:lpstr>'Tableau III.8'!Zone_d_impression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2020-10-06T13:59:37Z</cp:lastPrinted>
  <dcterms:created xsi:type="dcterms:W3CDTF">2000-07-27T09:00:10Z</dcterms:created>
  <dcterms:modified xsi:type="dcterms:W3CDTF">2023-01-06T13:16:37Z</dcterms:modified>
</cp:coreProperties>
</file>