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atistiques des Finances Publiques-Mars 2021\Tableaux des Statistiques des Finances Publiques-Janvier2020 (Version Française)\"/>
    </mc:Choice>
  </mc:AlternateContent>
  <bookViews>
    <workbookView xWindow="0" yWindow="0" windowWidth="20490" windowHeight="7455"/>
  </bookViews>
  <sheets>
    <sheet name="Tableau III.9" sheetId="2" r:id="rId1"/>
  </sheets>
  <calcPr calcId="152511"/>
</workbook>
</file>

<file path=xl/calcChain.xml><?xml version="1.0" encoding="utf-8"?>
<calcChain xmlns="http://schemas.openxmlformats.org/spreadsheetml/2006/main">
  <c r="F9" i="2" l="1"/>
  <c r="F8" i="2"/>
  <c r="F4" i="2"/>
  <c r="H22" i="2"/>
  <c r="H20" i="2"/>
  <c r="H19" i="2"/>
  <c r="H16" i="2"/>
  <c r="H13" i="2"/>
  <c r="H11" i="2"/>
  <c r="H10" i="2"/>
  <c r="H7" i="2"/>
  <c r="H5" i="2"/>
  <c r="I5" i="2"/>
  <c r="J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H6" i="2" l="1"/>
  <c r="H8" i="2"/>
  <c r="H9" i="2"/>
  <c r="H12" i="2"/>
  <c r="H14" i="2"/>
  <c r="H15" i="2"/>
  <c r="H17" i="2"/>
  <c r="H18" i="2"/>
  <c r="H21" i="2"/>
  <c r="F5" i="2"/>
  <c r="F6" i="2"/>
  <c r="F7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3" i="2" l="1"/>
  <c r="F23" i="2" s="1"/>
  <c r="H4" i="2" l="1"/>
  <c r="I4" i="2"/>
  <c r="J4" i="2" s="1"/>
  <c r="H3" i="2" l="1"/>
  <c r="H23" i="2" s="1"/>
  <c r="I3" i="2" l="1"/>
  <c r="J3" i="2" s="1"/>
  <c r="J23" i="2" s="1"/>
</calcChain>
</file>

<file path=xl/sharedStrings.xml><?xml version="1.0" encoding="utf-8"?>
<sst xmlns="http://schemas.openxmlformats.org/spreadsheetml/2006/main" count="75" uniqueCount="35">
  <si>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</si>
  <si>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</si>
  <si>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</si>
  <si>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</si>
  <si>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</si>
  <si>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</si>
  <si>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</si>
  <si>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</si>
  <si>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</si>
  <si>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C/V en MBIF</t>
  </si>
  <si>
    <t>Total</t>
  </si>
  <si>
    <t>Source: Ministère des Finances,du Budget et de la Coopération au Développement Economique</t>
  </si>
  <si>
    <t>USD</t>
  </si>
  <si>
    <t>SDR</t>
  </si>
  <si>
    <t>01/03/21</t>
  </si>
  <si>
    <t>15/03/21</t>
  </si>
  <si>
    <t>21/03/21</t>
  </si>
  <si>
    <t>31/03/21</t>
  </si>
  <si>
    <t>DEVLPMT SECTEUR TRANSPORT</t>
  </si>
  <si>
    <t>ALLEGEMENT DE LA DETTE</t>
  </si>
  <si>
    <t xml:space="preserve">PJET D'ELECTRIFICATION RURALE </t>
  </si>
  <si>
    <t xml:space="preserve"> BUJUMBURA-NYAMITANGA COMPLE</t>
  </si>
  <si>
    <t>REAMENAGEMENT PRETS SAOUDIEN</t>
  </si>
  <si>
    <t>ACTION SOCIALE 2 TWITEZIMBERE</t>
  </si>
  <si>
    <t>COMPL REGIONAL TRADE FACILIT.</t>
  </si>
  <si>
    <t>TRAVAUX PUBL &amp; CREAT. D'EMPLOI</t>
  </si>
  <si>
    <t>RENFORCEMENT COMMERCE REGIONAL</t>
  </si>
  <si>
    <t>PRODEFI II</t>
  </si>
  <si>
    <t>RUMONGE-NYANZA LAC ROAD</t>
  </si>
  <si>
    <t>BUJA Metropolitan Network Proj</t>
  </si>
  <si>
    <t>Burund Digital Television Proj</t>
  </si>
  <si>
    <t>CAMEBU</t>
  </si>
  <si>
    <t>SAR</t>
  </si>
  <si>
    <t>CNY</t>
  </si>
  <si>
    <r>
      <t xml:space="preserve"> </t>
    </r>
    <r>
      <rPr>
        <b/>
        <sz val="13"/>
        <rFont val="Calibri"/>
        <family val="2"/>
        <scheme val="minor"/>
      </rPr>
      <t>ECHEANCIER DU SERVICE DE LA DETTE EXTERIEURE POUR MARS 2021</t>
    </r>
    <r>
      <rPr>
        <sz val="13"/>
        <rFont val="Calibri"/>
        <family val="2"/>
        <scheme val="minor"/>
      </rPr>
      <t xml:space="preserve">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</si>
</sst>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"/>
    <numFmt numFmtId="165" formatCode="#,##0.0000"/>
    <numFmt numFmtId="166" formatCode="[$-40C]mmm\-yy;@"/>
    <numFmt numFmtId="167" formatCode="_-* #,##0.00\ _€_-;\-* #,##0.00\ _€_-;_-* &quot;-&quot;\ _€_-;_-@_-"/>
  </numFmts>
  <fonts count="4" x14ac:knownFonts="1"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4" fontId="1" fillId="0" borderId="1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43" fontId="1" fillId="0" borderId="0" xfId="1" applyFont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" xfId="0" applyFont="1" applyBorder="1" applyProtection="1"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K22" sqref="K22"/>
    </sheetView>
  </sheetViews>
  <sheetFormatPr baseColWidth="10" defaultRowHeight="17.25" x14ac:dyDescent="0.3"/>
  <cols>
    <col min="1" max="1" width="9.5703125" style="11" bestFit="1" customWidth="1"/>
    <col min="2" max="2" width="13.5703125" style="11" bestFit="1" customWidth="1"/>
    <col min="3" max="3" width="12" style="11" customWidth="1"/>
    <col min="4" max="4" width="37.140625" style="11" customWidth="1"/>
    <col min="5" max="5" width="17" style="11" bestFit="1" customWidth="1"/>
    <col min="6" max="6" width="12.42578125" style="11" bestFit="1" customWidth="1"/>
    <col min="7" max="7" width="20.5703125" style="11" customWidth="1"/>
    <col min="8" max="8" width="13.7109375" style="11" bestFit="1" customWidth="1"/>
    <col min="9" max="9" width="18" style="11" bestFit="1" customWidth="1"/>
    <col min="10" max="10" width="13.7109375" style="11" bestFit="1" customWidth="1"/>
    <col min="11" max="11" width="12.7109375" style="11" bestFit="1" customWidth="1"/>
    <col min="12" max="12" width="18" style="11" bestFit="1" customWidth="1"/>
    <col min="13" max="16384" width="11.42578125" style="11"/>
  </cols>
  <sheetData>
    <row r="1" spans="1:11" s="2" customFormat="1" ht="29.25" customHeight="1" x14ac:dyDescent="0.3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2"/>
      <c r="K1" s="1" t="s">
        <v>0</v>
      </c>
    </row>
    <row r="2" spans="1:11" s="2" customFormat="1" ht="62.25" customHeight="1" x14ac:dyDescent="0.3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9</v>
      </c>
      <c r="G2" s="6" t="s">
        <v>6</v>
      </c>
      <c r="H2" s="6" t="s">
        <v>9</v>
      </c>
      <c r="I2" s="6" t="s">
        <v>7</v>
      </c>
      <c r="J2" s="6" t="s">
        <v>9</v>
      </c>
      <c r="K2" s="7" t="s">
        <v>8</v>
      </c>
    </row>
    <row r="3" spans="1:11" s="2" customFormat="1" x14ac:dyDescent="0.3">
      <c r="A3" s="15">
        <v>44256</v>
      </c>
      <c r="B3" s="18" t="s">
        <v>14</v>
      </c>
      <c r="C3" s="6" t="s">
        <v>13</v>
      </c>
      <c r="D3" s="19" t="s">
        <v>18</v>
      </c>
      <c r="E3" s="17">
        <v>341365.79700000002</v>
      </c>
      <c r="F3" s="12">
        <f>(E3*K3)/1000000</f>
        <v>807.22673327961991</v>
      </c>
      <c r="G3" s="17">
        <v>0</v>
      </c>
      <c r="H3" s="13">
        <f>G3*K3/1000000</f>
        <v>0</v>
      </c>
      <c r="I3" s="12">
        <f t="shared" ref="I3:I22" si="0">E3+G3</f>
        <v>341365.79700000002</v>
      </c>
      <c r="J3" s="12">
        <f t="shared" ref="J3:J22" si="1">I3*K3/1000000</f>
        <v>807.22673327961991</v>
      </c>
      <c r="K3" s="14">
        <v>2364.6971675947366</v>
      </c>
    </row>
    <row r="4" spans="1:11" s="2" customFormat="1" x14ac:dyDescent="0.3">
      <c r="A4" s="15"/>
      <c r="B4" s="18" t="s">
        <v>14</v>
      </c>
      <c r="C4" s="6" t="s">
        <v>13</v>
      </c>
      <c r="D4" s="19" t="s">
        <v>18</v>
      </c>
      <c r="E4" s="17">
        <v>0</v>
      </c>
      <c r="F4" s="13">
        <f>E4*K4/1000000</f>
        <v>0</v>
      </c>
      <c r="G4" s="17">
        <v>111370.59</v>
      </c>
      <c r="H4" s="12">
        <f t="shared" ref="H4:H21" si="2">G4*K4/1000000</f>
        <v>263.35771872635468</v>
      </c>
      <c r="I4" s="12">
        <f t="shared" si="0"/>
        <v>111370.59</v>
      </c>
      <c r="J4" s="12">
        <f t="shared" si="1"/>
        <v>263.35771872635468</v>
      </c>
      <c r="K4" s="14">
        <v>2364.6971675947366</v>
      </c>
    </row>
    <row r="5" spans="1:11" s="2" customFormat="1" x14ac:dyDescent="0.3">
      <c r="A5" s="15"/>
      <c r="B5" s="18" t="s">
        <v>14</v>
      </c>
      <c r="C5" s="6" t="s">
        <v>12</v>
      </c>
      <c r="D5" s="19" t="s">
        <v>19</v>
      </c>
      <c r="E5" s="17">
        <v>344730</v>
      </c>
      <c r="F5" s="12">
        <f t="shared" ref="F5:F22" si="3">(E5*K5)/1000000</f>
        <v>6.3940004597820508</v>
      </c>
      <c r="G5" s="17">
        <v>0</v>
      </c>
      <c r="H5" s="13">
        <f>G5*K5/1000000</f>
        <v>0</v>
      </c>
      <c r="I5" s="12">
        <f t="shared" si="0"/>
        <v>344730</v>
      </c>
      <c r="J5" s="12">
        <f t="shared" si="1"/>
        <v>6.3940004597820508</v>
      </c>
      <c r="K5" s="14">
        <v>18.54785037502408</v>
      </c>
    </row>
    <row r="6" spans="1:11" s="2" customFormat="1" x14ac:dyDescent="0.3">
      <c r="A6" s="15"/>
      <c r="B6" s="18" t="s">
        <v>14</v>
      </c>
      <c r="C6" s="6" t="s">
        <v>12</v>
      </c>
      <c r="D6" s="19" t="s">
        <v>20</v>
      </c>
      <c r="E6" s="17">
        <v>0</v>
      </c>
      <c r="F6" s="13">
        <f t="shared" si="3"/>
        <v>0</v>
      </c>
      <c r="G6" s="17">
        <v>58000</v>
      </c>
      <c r="H6" s="12">
        <f t="shared" si="2"/>
        <v>1.0757753217513966</v>
      </c>
      <c r="I6" s="12">
        <f t="shared" si="0"/>
        <v>58000</v>
      </c>
      <c r="J6" s="12">
        <f t="shared" si="1"/>
        <v>1.0757753217513966</v>
      </c>
      <c r="K6" s="14">
        <v>18.54785037502408</v>
      </c>
    </row>
    <row r="7" spans="1:11" s="2" customFormat="1" x14ac:dyDescent="0.3">
      <c r="A7" s="15"/>
      <c r="B7" s="18" t="s">
        <v>14</v>
      </c>
      <c r="C7" s="6" t="s">
        <v>12</v>
      </c>
      <c r="D7" s="19" t="s">
        <v>21</v>
      </c>
      <c r="E7" s="17">
        <v>0</v>
      </c>
      <c r="F7" s="13">
        <f t="shared" si="3"/>
        <v>0</v>
      </c>
      <c r="G7" s="17">
        <v>40111.11</v>
      </c>
      <c r="H7" s="13">
        <f>G7*K7/1000000</f>
        <v>94.850628206080913</v>
      </c>
      <c r="I7" s="12">
        <f t="shared" si="0"/>
        <v>40111.11</v>
      </c>
      <c r="J7" s="12">
        <f t="shared" si="1"/>
        <v>94.850628206080913</v>
      </c>
      <c r="K7" s="14">
        <v>2364.6971675947366</v>
      </c>
    </row>
    <row r="8" spans="1:11" s="2" customFormat="1" x14ac:dyDescent="0.3">
      <c r="A8" s="15"/>
      <c r="B8" s="18" t="s">
        <v>14</v>
      </c>
      <c r="C8" s="6" t="s">
        <v>32</v>
      </c>
      <c r="D8" s="19" t="s">
        <v>22</v>
      </c>
      <c r="E8" s="17">
        <v>290870</v>
      </c>
      <c r="F8" s="13">
        <f t="shared" si="3"/>
        <v>687.81946513828098</v>
      </c>
      <c r="G8" s="17">
        <v>0</v>
      </c>
      <c r="H8" s="13">
        <f t="shared" si="2"/>
        <v>0</v>
      </c>
      <c r="I8" s="12">
        <f t="shared" si="0"/>
        <v>290870</v>
      </c>
      <c r="J8" s="12">
        <f t="shared" si="1"/>
        <v>687.81946513828098</v>
      </c>
      <c r="K8" s="14">
        <v>2364.6971675947366</v>
      </c>
    </row>
    <row r="9" spans="1:11" s="2" customFormat="1" x14ac:dyDescent="0.3">
      <c r="A9" s="15"/>
      <c r="B9" s="18" t="s">
        <v>14</v>
      </c>
      <c r="C9" s="6" t="s">
        <v>32</v>
      </c>
      <c r="D9" s="19" t="s">
        <v>22</v>
      </c>
      <c r="E9" s="17">
        <v>0</v>
      </c>
      <c r="F9" s="13">
        <f t="shared" si="3"/>
        <v>0</v>
      </c>
      <c r="G9" s="17">
        <v>605463.31999999995</v>
      </c>
      <c r="H9" s="12">
        <f t="shared" si="2"/>
        <v>11.230043066925322</v>
      </c>
      <c r="I9" s="12">
        <f t="shared" si="0"/>
        <v>605463.31999999995</v>
      </c>
      <c r="J9" s="12">
        <f t="shared" si="1"/>
        <v>11.230043066925322</v>
      </c>
      <c r="K9" s="14">
        <v>18.54785037502408</v>
      </c>
    </row>
    <row r="10" spans="1:11" s="2" customFormat="1" x14ac:dyDescent="0.3">
      <c r="A10" s="15"/>
      <c r="B10" s="18" t="s">
        <v>15</v>
      </c>
      <c r="C10" s="6" t="s">
        <v>13</v>
      </c>
      <c r="D10" s="19" t="s">
        <v>23</v>
      </c>
      <c r="E10" s="17">
        <v>13206.138000000001</v>
      </c>
      <c r="F10" s="12">
        <f t="shared" si="3"/>
        <v>0.24494547165591976</v>
      </c>
      <c r="G10" s="17">
        <v>0</v>
      </c>
      <c r="H10" s="13">
        <f>G10*K10/1000000</f>
        <v>0</v>
      </c>
      <c r="I10" s="12">
        <f t="shared" si="0"/>
        <v>13206.138000000001</v>
      </c>
      <c r="J10" s="12">
        <f t="shared" si="1"/>
        <v>0.24494547165591976</v>
      </c>
      <c r="K10" s="14">
        <v>18.54785037502408</v>
      </c>
    </row>
    <row r="11" spans="1:11" s="2" customFormat="1" x14ac:dyDescent="0.3">
      <c r="A11" s="15"/>
      <c r="B11" s="18" t="s">
        <v>15</v>
      </c>
      <c r="C11" s="6" t="s">
        <v>13</v>
      </c>
      <c r="D11" s="19" t="s">
        <v>23</v>
      </c>
      <c r="E11" s="17">
        <v>0</v>
      </c>
      <c r="F11" s="13">
        <f t="shared" si="3"/>
        <v>0</v>
      </c>
      <c r="G11" s="17">
        <v>1881.87</v>
      </c>
      <c r="H11" s="13">
        <f>G11*K11/1000000</f>
        <v>3.6753673847999999</v>
      </c>
      <c r="I11" s="12">
        <f t="shared" si="0"/>
        <v>1881.87</v>
      </c>
      <c r="J11" s="12">
        <f t="shared" si="1"/>
        <v>3.6753673847999999</v>
      </c>
      <c r="K11" s="14">
        <v>1953.0400000000002</v>
      </c>
    </row>
    <row r="12" spans="1:11" s="2" customFormat="1" x14ac:dyDescent="0.3">
      <c r="A12" s="15"/>
      <c r="B12" s="18" t="s">
        <v>15</v>
      </c>
      <c r="C12" s="6" t="s">
        <v>13</v>
      </c>
      <c r="D12" s="19" t="s">
        <v>24</v>
      </c>
      <c r="E12" s="17">
        <v>0</v>
      </c>
      <c r="F12" s="13">
        <f t="shared" si="3"/>
        <v>0</v>
      </c>
      <c r="G12" s="17">
        <v>16353.75</v>
      </c>
      <c r="H12" s="12">
        <f t="shared" si="2"/>
        <v>31.939527900000002</v>
      </c>
      <c r="I12" s="12">
        <f t="shared" si="0"/>
        <v>16353.75</v>
      </c>
      <c r="J12" s="12">
        <f t="shared" si="1"/>
        <v>31.939527900000002</v>
      </c>
      <c r="K12" s="14">
        <v>1953.0400000000002</v>
      </c>
    </row>
    <row r="13" spans="1:11" s="2" customFormat="1" x14ac:dyDescent="0.3">
      <c r="A13" s="15"/>
      <c r="B13" s="18" t="s">
        <v>15</v>
      </c>
      <c r="C13" s="6" t="s">
        <v>13</v>
      </c>
      <c r="D13" s="19" t="s">
        <v>24</v>
      </c>
      <c r="E13" s="17">
        <v>49000</v>
      </c>
      <c r="F13" s="12">
        <f t="shared" si="3"/>
        <v>95.698960000000014</v>
      </c>
      <c r="G13" s="17">
        <v>0</v>
      </c>
      <c r="H13" s="13">
        <f>G13*K13/1000000</f>
        <v>0</v>
      </c>
      <c r="I13" s="12">
        <f t="shared" si="0"/>
        <v>49000</v>
      </c>
      <c r="J13" s="12">
        <f t="shared" si="1"/>
        <v>95.698960000000014</v>
      </c>
      <c r="K13" s="14">
        <v>1953.0400000000002</v>
      </c>
    </row>
    <row r="14" spans="1:11" s="2" customFormat="1" x14ac:dyDescent="0.3">
      <c r="A14" s="15"/>
      <c r="B14" s="18" t="s">
        <v>15</v>
      </c>
      <c r="C14" s="6" t="s">
        <v>13</v>
      </c>
      <c r="D14" s="19" t="s">
        <v>25</v>
      </c>
      <c r="E14" s="17">
        <v>0</v>
      </c>
      <c r="F14" s="13">
        <f t="shared" si="3"/>
        <v>0</v>
      </c>
      <c r="G14" s="17">
        <v>57798.15</v>
      </c>
      <c r="H14" s="12">
        <f t="shared" si="2"/>
        <v>112.88209887600001</v>
      </c>
      <c r="I14" s="12">
        <f t="shared" si="0"/>
        <v>57798.15</v>
      </c>
      <c r="J14" s="12">
        <f t="shared" si="1"/>
        <v>112.88209887600001</v>
      </c>
      <c r="K14" s="14">
        <v>1953.0400000000002</v>
      </c>
    </row>
    <row r="15" spans="1:11" s="2" customFormat="1" x14ac:dyDescent="0.3">
      <c r="A15" s="15"/>
      <c r="B15" s="18" t="s">
        <v>15</v>
      </c>
      <c r="C15" s="6" t="s">
        <v>13</v>
      </c>
      <c r="D15" s="19" t="s">
        <v>25</v>
      </c>
      <c r="E15" s="17">
        <v>385321.00900000002</v>
      </c>
      <c r="F15" s="13">
        <f t="shared" si="3"/>
        <v>2486.9804683004513</v>
      </c>
      <c r="G15" s="17">
        <v>0</v>
      </c>
      <c r="H15" s="13">
        <f t="shared" si="2"/>
        <v>0</v>
      </c>
      <c r="I15" s="12">
        <f t="shared" si="0"/>
        <v>385321.00900000002</v>
      </c>
      <c r="J15" s="12">
        <f t="shared" si="1"/>
        <v>2486.9804683004513</v>
      </c>
      <c r="K15" s="14">
        <v>6454.3079931062139</v>
      </c>
    </row>
    <row r="16" spans="1:11" s="2" customFormat="1" x14ac:dyDescent="0.3">
      <c r="A16" s="15"/>
      <c r="B16" s="18" t="s">
        <v>15</v>
      </c>
      <c r="C16" s="6" t="s">
        <v>13</v>
      </c>
      <c r="D16" s="19" t="s">
        <v>26</v>
      </c>
      <c r="E16" s="17">
        <v>0</v>
      </c>
      <c r="F16" s="13">
        <f t="shared" si="3"/>
        <v>0</v>
      </c>
      <c r="G16" s="17">
        <v>8458.01</v>
      </c>
      <c r="H16" s="13">
        <f>G16*K16/1000000</f>
        <v>23.794731086816057</v>
      </c>
      <c r="I16" s="12">
        <f t="shared" si="0"/>
        <v>8458.01</v>
      </c>
      <c r="J16" s="12">
        <f t="shared" si="1"/>
        <v>23.794731086816057</v>
      </c>
      <c r="K16" s="14">
        <v>2813.2777197965074</v>
      </c>
    </row>
    <row r="17" spans="1:12" s="2" customFormat="1" x14ac:dyDescent="0.3">
      <c r="A17" s="15"/>
      <c r="B17" s="18" t="s">
        <v>15</v>
      </c>
      <c r="C17" s="6" t="s">
        <v>13</v>
      </c>
      <c r="D17" s="19" t="s">
        <v>26</v>
      </c>
      <c r="E17" s="17">
        <v>27845.288</v>
      </c>
      <c r="F17" s="13">
        <f t="shared" si="3"/>
        <v>78.336528331717062</v>
      </c>
      <c r="G17" s="17">
        <v>0</v>
      </c>
      <c r="H17" s="13">
        <f t="shared" si="2"/>
        <v>0</v>
      </c>
      <c r="I17" s="12">
        <f t="shared" si="0"/>
        <v>27845.288</v>
      </c>
      <c r="J17" s="12">
        <f t="shared" si="1"/>
        <v>78.336528331717062</v>
      </c>
      <c r="K17" s="14">
        <v>2813.2777197965074</v>
      </c>
    </row>
    <row r="18" spans="1:12" s="2" customFormat="1" x14ac:dyDescent="0.3">
      <c r="A18" s="15"/>
      <c r="B18" s="18" t="s">
        <v>15</v>
      </c>
      <c r="C18" s="6" t="s">
        <v>12</v>
      </c>
      <c r="D18" s="19" t="s">
        <v>27</v>
      </c>
      <c r="E18" s="17">
        <v>0</v>
      </c>
      <c r="F18" s="13">
        <f t="shared" si="3"/>
        <v>0</v>
      </c>
      <c r="G18" s="17">
        <v>41296.18</v>
      </c>
      <c r="H18" s="12">
        <f t="shared" si="2"/>
        <v>116.17762310670612</v>
      </c>
      <c r="I18" s="12">
        <f t="shared" si="0"/>
        <v>41296.18</v>
      </c>
      <c r="J18" s="12">
        <f t="shared" si="1"/>
        <v>116.17762310670612</v>
      </c>
      <c r="K18" s="14">
        <v>2813.2777197965074</v>
      </c>
    </row>
    <row r="19" spans="1:12" s="2" customFormat="1" x14ac:dyDescent="0.3">
      <c r="A19" s="15"/>
      <c r="B19" s="18" t="s">
        <v>15</v>
      </c>
      <c r="C19" s="6" t="s">
        <v>12</v>
      </c>
      <c r="D19" s="19" t="s">
        <v>28</v>
      </c>
      <c r="E19" s="17">
        <v>0</v>
      </c>
      <c r="F19" s="13">
        <f t="shared" si="3"/>
        <v>0</v>
      </c>
      <c r="G19" s="17">
        <v>91287.67</v>
      </c>
      <c r="H19" s="13">
        <f>G19*K19/1000000</f>
        <v>256.81756810313601</v>
      </c>
      <c r="I19" s="12">
        <f t="shared" si="0"/>
        <v>91287.67</v>
      </c>
      <c r="J19" s="12">
        <f t="shared" si="1"/>
        <v>256.81756810313601</v>
      </c>
      <c r="K19" s="14">
        <v>2813.2777197965074</v>
      </c>
    </row>
    <row r="20" spans="1:12" s="2" customFormat="1" x14ac:dyDescent="0.3">
      <c r="A20" s="15"/>
      <c r="B20" s="18" t="s">
        <v>16</v>
      </c>
      <c r="C20" s="6" t="s">
        <v>33</v>
      </c>
      <c r="D20" s="19" t="s">
        <v>29</v>
      </c>
      <c r="E20" s="17">
        <v>0</v>
      </c>
      <c r="F20" s="13">
        <f t="shared" si="3"/>
        <v>0</v>
      </c>
      <c r="G20" s="17">
        <v>498100.44</v>
      </c>
      <c r="H20" s="13">
        <f>G20*K20/1000000</f>
        <v>972.81008333760008</v>
      </c>
      <c r="I20" s="12">
        <f t="shared" si="0"/>
        <v>498100.44</v>
      </c>
      <c r="J20" s="12">
        <f t="shared" si="1"/>
        <v>972.81008333760008</v>
      </c>
      <c r="K20" s="14">
        <v>1953.0400000000002</v>
      </c>
    </row>
    <row r="21" spans="1:12" s="2" customFormat="1" x14ac:dyDescent="0.3">
      <c r="A21" s="15"/>
      <c r="B21" s="18" t="s">
        <v>16</v>
      </c>
      <c r="C21" s="6" t="s">
        <v>33</v>
      </c>
      <c r="D21" s="19" t="s">
        <v>30</v>
      </c>
      <c r="E21" s="17">
        <v>0</v>
      </c>
      <c r="F21" s="13">
        <f t="shared" si="3"/>
        <v>0</v>
      </c>
      <c r="G21" s="17">
        <v>2042921.79</v>
      </c>
      <c r="H21" s="12">
        <f t="shared" si="2"/>
        <v>3989.9079727416006</v>
      </c>
      <c r="I21" s="12">
        <f t="shared" si="0"/>
        <v>2042921.79</v>
      </c>
      <c r="J21" s="12">
        <f t="shared" si="1"/>
        <v>3989.9079727416006</v>
      </c>
      <c r="K21" s="14">
        <v>1953.0400000000002</v>
      </c>
    </row>
    <row r="22" spans="1:12" s="2" customFormat="1" x14ac:dyDescent="0.3">
      <c r="A22" s="15"/>
      <c r="B22" s="18" t="s">
        <v>17</v>
      </c>
      <c r="C22" s="6" t="s">
        <v>12</v>
      </c>
      <c r="D22" s="19" t="s">
        <v>31</v>
      </c>
      <c r="E22" s="17">
        <v>0</v>
      </c>
      <c r="F22" s="13">
        <f t="shared" si="3"/>
        <v>0</v>
      </c>
      <c r="G22" s="17">
        <v>98368.76</v>
      </c>
      <c r="H22" s="13">
        <f>G22*K22/1000000</f>
        <v>192.1181230304</v>
      </c>
      <c r="I22" s="12">
        <f t="shared" si="0"/>
        <v>98368.76</v>
      </c>
      <c r="J22" s="12">
        <f t="shared" si="1"/>
        <v>192.1181230304</v>
      </c>
      <c r="K22" s="14">
        <v>1953.0400000000002</v>
      </c>
    </row>
    <row r="23" spans="1:12" s="10" customFormat="1" ht="24" customHeight="1" x14ac:dyDescent="0.25">
      <c r="A23" s="23" t="s">
        <v>10</v>
      </c>
      <c r="B23" s="24"/>
      <c r="C23" s="24"/>
      <c r="D23" s="25"/>
      <c r="E23" s="8"/>
      <c r="F23" s="8">
        <f>SUM(F3:F22)</f>
        <v>4162.7011009815069</v>
      </c>
      <c r="G23" s="8"/>
      <c r="H23" s="8">
        <f>SUM(H3:H22)</f>
        <v>6070.6372608881711</v>
      </c>
      <c r="I23" s="8"/>
      <c r="J23" s="8">
        <f>SUM(J3:J22)</f>
        <v>10233.338361869677</v>
      </c>
      <c r="K23" s="9"/>
    </row>
    <row r="24" spans="1:12" s="2" customFormat="1" x14ac:dyDescent="0.3">
      <c r="A24" s="26" t="s">
        <v>11</v>
      </c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16"/>
    </row>
    <row r="25" spans="1:12" s="2" customFormat="1" ht="12" customHeight="1" thickBot="1" x14ac:dyDescent="0.3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1"/>
    </row>
  </sheetData>
  <sortState ref="A3:K12">
    <sortCondition ref="B3:B12"/>
  </sortState>
  <mergeCells count="3">
    <mergeCell ref="A1:J1"/>
    <mergeCell ref="A23:D23"/>
    <mergeCell ref="A24:K25"/>
  </mergeCells>
  <pageMargins left="0.23622047244094491" right="0.23622047244094491" top="0.74803149606299213" bottom="0.74803149606299213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III.9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KEZAMUTIMA Jean Pacifique</cp:lastModifiedBy>
  <cp:lastPrinted>2019-12-30T14:58:26Z</cp:lastPrinted>
  <dcterms:created xsi:type="dcterms:W3CDTF">2013-04-17T11:58:49Z</dcterms:created>
  <dcterms:modified xsi:type="dcterms:W3CDTF">2021-07-02T08:06:59Z</dcterms:modified>
</cp:coreProperties>
</file>