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'A'!$A$2:$H$280</definedName>
    <definedName name="Zone_impres_MI">'A'!$A$21:$A$219</definedName>
  </definedNames>
  <calcPr fullCalcOnLoad="1"/>
</workbook>
</file>

<file path=xl/sharedStrings.xml><?xml version="1.0" encoding="utf-8"?>
<sst xmlns="http://schemas.openxmlformats.org/spreadsheetml/2006/main" count="275" uniqueCount="99">
  <si>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</si>
  <si>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</si>
  <si>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</si>
  <si>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</si>
  <si>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</si>
  <si>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</si>
  <si>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</si>
  <si>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</si>
  <si>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</si>
  <si>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</si>
  <si>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</si>
  <si>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</si>
  <si>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</si>
  <si>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</si>
  <si>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</si>
  <si>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</si>
  <si>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</si>
  <si>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</si>
  <si>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</si>
  <si>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</si>
  <si>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</si>
  <si>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</si>
  <si>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</si>
  <si>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</si>
  <si>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</si>
  <si>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</si>
  <si>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</si>
  <si>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</si>
  <si>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</si>
  <si>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</si>
  <si>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</si>
  <si>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</si>
  <si>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</si>
  <si>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</si>
  <si>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</si>
  <si>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</si>
  <si>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</si>
  <si>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</si>
  <si>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</si>
  <si>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</si>
  <si>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</si>
  <si>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</si>
  <si>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</si>
  <si>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</si>
  <si>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</si>
  <si>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</si>
  <si>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</si>
  <si>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</si>
  <si>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</si>
  <si>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</si>
  <si>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</si>
  <si>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</si>
  <si>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</si>
  <si>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</si>
  <si>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</si>
  <si>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</si>
  <si>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</si>
  <si>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</si>
  <si>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</si>
  <si>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</si>
  <si>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</si>
  <si>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</si>
  <si>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</si>
  <si>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</si>
  <si>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</si>
  <si>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</si>
  <si>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</si>
  <si>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</si>
  <si>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</si>
  <si>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</si>
  <si>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</si>
  <si>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</si>
  <si>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</si>
  <si>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</si>
  <si>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</si>
  <si>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</si>
  <si>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</si>
  <si>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</si>
  <si>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</si>
  <si>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</si>
  <si>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</si>
  <si>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</si>
  <si>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</si>
  <si>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 xml:space="preserve">       Septembre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</si>
  <si>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</si>
  <si>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</si>
  <si>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</si>
  <si>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</si>
  <si>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</si>
  <si>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</si>
  <si>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</si>
  <si>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</si>
  <si>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</si>
  <si>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</si>
  <si>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</si>
  <si>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</si>
  <si>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</si>
  <si>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</si>
  <si>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 xml:space="preserve">2016  Février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</si>
</sst>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 horizontal="fill"/>
    </xf>
    <xf numFmtId="198" fontId="5" fillId="0" borderId="14" xfId="0" applyFont="1" applyBorder="1" applyAlignment="1">
      <alignment horizontal="fill"/>
    </xf>
    <xf numFmtId="198" fontId="5" fillId="0" borderId="15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7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16" xfId="0" applyFont="1" applyBorder="1" applyAlignment="1">
      <alignment horizontal="right"/>
    </xf>
    <xf numFmtId="198" fontId="5" fillId="0" borderId="19" xfId="0" applyFont="1" applyBorder="1" applyAlignment="1">
      <alignment/>
    </xf>
    <xf numFmtId="198" fontId="5" fillId="0" borderId="17" xfId="0" applyFont="1" applyBorder="1" applyAlignment="1">
      <alignment horizontal="center"/>
    </xf>
    <xf numFmtId="198" fontId="5" fillId="0" borderId="17" xfId="0" applyFont="1" applyBorder="1" applyAlignment="1">
      <alignment horizontal="right"/>
    </xf>
    <xf numFmtId="198" fontId="5" fillId="0" borderId="20" xfId="0" applyFont="1" applyBorder="1" applyAlignment="1">
      <alignment/>
    </xf>
    <xf numFmtId="198" fontId="5" fillId="0" borderId="14" xfId="0" applyFont="1" applyBorder="1" applyAlignment="1">
      <alignment/>
    </xf>
    <xf numFmtId="203" fontId="5" fillId="0" borderId="17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2" applyNumberFormat="1" applyFont="1" applyBorder="1" applyAlignment="1">
      <alignment/>
    </xf>
    <xf numFmtId="203" fontId="5" fillId="0" borderId="17" xfId="42" applyNumberFormat="1" applyFont="1" applyBorder="1" applyAlignment="1">
      <alignment/>
    </xf>
    <xf numFmtId="198" fontId="5" fillId="0" borderId="0" xfId="0" applyFont="1" applyFill="1" applyBorder="1" applyAlignment="1">
      <alignment/>
    </xf>
    <xf numFmtId="203" fontId="5" fillId="0" borderId="16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7" xfId="0" applyNumberFormat="1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200" fontId="5" fillId="0" borderId="0" xfId="42" applyNumberFormat="1" applyFont="1" applyBorder="1" applyAlignment="1">
      <alignment horizontal="fill"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2" applyNumberFormat="1" applyFont="1" applyAlignment="1">
      <alignment/>
    </xf>
    <xf numFmtId="200" fontId="4" fillId="0" borderId="17" xfId="42" applyNumberFormat="1" applyFont="1" applyBorder="1" applyAlignment="1">
      <alignment/>
    </xf>
    <xf numFmtId="197" fontId="5" fillId="0" borderId="12" xfId="0" applyNumberFormat="1" applyFont="1" applyBorder="1" applyAlignment="1" applyProtection="1">
      <alignment/>
      <protection/>
    </xf>
    <xf numFmtId="200" fontId="5" fillId="0" borderId="12" xfId="42" applyNumberFormat="1" applyFont="1" applyBorder="1" applyAlignment="1">
      <alignment horizontal="fill"/>
    </xf>
    <xf numFmtId="200" fontId="4" fillId="0" borderId="16" xfId="42" applyNumberFormat="1" applyFont="1" applyBorder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200" fontId="5" fillId="0" borderId="17" xfId="42" applyNumberFormat="1" applyFont="1" applyBorder="1" applyAlignment="1">
      <alignment horizontal="fill"/>
    </xf>
    <xf numFmtId="200" fontId="5" fillId="0" borderId="20" xfId="42" applyNumberFormat="1" applyFont="1" applyBorder="1" applyAlignment="1">
      <alignment horizontal="fill"/>
    </xf>
    <xf numFmtId="203" fontId="5" fillId="0" borderId="19" xfId="0" applyNumberFormat="1" applyFont="1" applyBorder="1" applyAlignment="1">
      <alignment/>
    </xf>
    <xf numFmtId="203" fontId="5" fillId="0" borderId="19" xfId="42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195" fontId="5" fillId="0" borderId="17" xfId="42" applyFont="1" applyBorder="1" applyAlignment="1">
      <alignment/>
    </xf>
    <xf numFmtId="195" fontId="5" fillId="0" borderId="16" xfId="42" applyFont="1" applyBorder="1" applyAlignment="1">
      <alignment horizontal="right"/>
    </xf>
    <xf numFmtId="195" fontId="4" fillId="0" borderId="0" xfId="42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6" xfId="0" applyFont="1" applyBorder="1" applyAlignment="1">
      <alignment horizontal="center"/>
    </xf>
    <xf numFmtId="198" fontId="5" fillId="0" borderId="18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2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7" fontId="24" fillId="0" borderId="32" xfId="0" applyNumberFormat="1" applyFont="1" applyBorder="1" applyAlignment="1" applyProtection="1">
      <alignment/>
      <protection/>
    </xf>
    <xf numFmtId="200" fontId="5" fillId="0" borderId="33" xfId="42" applyNumberFormat="1" applyFont="1" applyBorder="1" applyAlignment="1">
      <alignment horizontal="fill"/>
    </xf>
    <xf numFmtId="197" fontId="5" fillId="0" borderId="34" xfId="0" applyNumberFormat="1" applyFont="1" applyBorder="1" applyAlignment="1" applyProtection="1">
      <alignment/>
      <protection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9" xfId="0" applyFont="1" applyBorder="1" applyAlignment="1">
      <alignment horizontal="center"/>
    </xf>
    <xf numFmtId="198" fontId="2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26"/>
  <sheetViews>
    <sheetView showGridLines="0" tabSelected="1" workbookViewId="0" topLeftCell="A11">
      <pane xSplit="1" ySplit="9" topLeftCell="B38" activePane="bottomRight" state="frozen"/>
      <selection pane="topLeft" activeCell="A11" sqref="A11"/>
      <selection pane="topRight" activeCell="B11" sqref="B11"/>
      <selection pane="bottomLeft" activeCell="A20" sqref="A20"/>
      <selection pane="bottomRight" activeCell="C96" sqref="C96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6.5" thickBot="1">
      <c r="A1" s="39"/>
      <c r="B1" s="40"/>
      <c r="C1" s="40"/>
      <c r="D1" s="40"/>
      <c r="E1" s="40"/>
      <c r="F1" s="40"/>
      <c r="G1" s="40"/>
      <c r="H1" s="56"/>
    </row>
    <row r="2" spans="1:8" ht="15.75">
      <c r="A2" s="57"/>
      <c r="B2" s="58"/>
      <c r="C2" s="58"/>
      <c r="D2" s="58"/>
      <c r="E2" s="58"/>
      <c r="F2" s="58"/>
      <c r="G2" s="58"/>
      <c r="H2" s="59" t="s">
        <v>13</v>
      </c>
    </row>
    <row r="3" spans="1:8" ht="15.75">
      <c r="A3" s="81" t="s">
        <v>27</v>
      </c>
      <c r="B3" s="82"/>
      <c r="C3" s="82"/>
      <c r="D3" s="82"/>
      <c r="E3" s="82"/>
      <c r="F3" s="82"/>
      <c r="G3" s="82"/>
      <c r="H3" s="83"/>
    </row>
    <row r="4" spans="1:8" ht="15.75">
      <c r="A4" s="81" t="s">
        <v>28</v>
      </c>
      <c r="B4" s="84"/>
      <c r="C4" s="84"/>
      <c r="D4" s="84"/>
      <c r="E4" s="84"/>
      <c r="F4" s="84"/>
      <c r="G4" s="84"/>
      <c r="H4" s="85"/>
    </row>
    <row r="5" spans="1:8" ht="15.75">
      <c r="A5" s="60"/>
      <c r="B5" s="1"/>
      <c r="C5" s="1"/>
      <c r="D5" s="1"/>
      <c r="E5" s="1"/>
      <c r="F5" s="1"/>
      <c r="G5" s="1"/>
      <c r="H5" s="61"/>
    </row>
    <row r="6" spans="1:8" ht="15.75">
      <c r="A6" s="62"/>
      <c r="B6" s="8"/>
      <c r="C6" s="8"/>
      <c r="D6" s="8"/>
      <c r="E6" s="8"/>
      <c r="F6" s="8"/>
      <c r="G6" s="8"/>
      <c r="H6" s="63"/>
    </row>
    <row r="7" spans="1:8" ht="15.75">
      <c r="A7" s="53" t="s">
        <v>53</v>
      </c>
      <c r="B7" s="8"/>
      <c r="C7" s="8"/>
      <c r="D7" s="8"/>
      <c r="E7" s="8"/>
      <c r="F7" s="8"/>
      <c r="G7" s="8"/>
      <c r="H7" s="63" t="s">
        <v>7</v>
      </c>
    </row>
    <row r="8" spans="1:8" ht="15.75">
      <c r="A8" s="53"/>
      <c r="B8" s="87" t="s">
        <v>29</v>
      </c>
      <c r="C8" s="84"/>
      <c r="D8" s="84"/>
      <c r="E8" s="84"/>
      <c r="F8" s="84"/>
      <c r="G8" s="84"/>
      <c r="H8" s="85"/>
    </row>
    <row r="9" spans="1:8" ht="15.75">
      <c r="A9" s="53"/>
      <c r="B9" s="87" t="s">
        <v>19</v>
      </c>
      <c r="C9" s="84"/>
      <c r="D9" s="84"/>
      <c r="E9" s="84"/>
      <c r="F9" s="84"/>
      <c r="G9" s="84"/>
      <c r="H9" s="85"/>
    </row>
    <row r="10" spans="1:8" ht="15.75">
      <c r="A10" s="53"/>
      <c r="B10" s="5"/>
      <c r="C10" s="1"/>
      <c r="D10" s="1"/>
      <c r="E10" s="1"/>
      <c r="F10" s="1"/>
      <c r="G10" s="1"/>
      <c r="H10" s="61"/>
    </row>
    <row r="11" spans="1:8" ht="15.75">
      <c r="A11" s="53"/>
      <c r="B11" s="8"/>
      <c r="C11" s="8"/>
      <c r="D11" s="4"/>
      <c r="E11" s="3"/>
      <c r="F11" s="4"/>
      <c r="G11" s="11"/>
      <c r="H11" s="63"/>
    </row>
    <row r="12" spans="1:8" ht="15.75">
      <c r="A12" s="53"/>
      <c r="B12" s="8"/>
      <c r="C12" s="8" t="s">
        <v>12</v>
      </c>
      <c r="D12" s="8"/>
      <c r="E12" s="86" t="s">
        <v>21</v>
      </c>
      <c r="F12" s="82"/>
      <c r="G12" s="9"/>
      <c r="H12" s="64" t="s">
        <v>0</v>
      </c>
    </row>
    <row r="13" spans="1:8" ht="15.75">
      <c r="A13" s="53"/>
      <c r="B13" s="8"/>
      <c r="C13" s="8"/>
      <c r="D13" s="8"/>
      <c r="E13" s="13"/>
      <c r="F13" s="8"/>
      <c r="G13" s="9"/>
      <c r="H13" s="64"/>
    </row>
    <row r="14" spans="1:8" ht="15.75">
      <c r="A14" s="53"/>
      <c r="B14" s="5"/>
      <c r="C14" s="1"/>
      <c r="D14" s="1"/>
      <c r="E14" s="5"/>
      <c r="F14" s="1"/>
      <c r="G14" s="6"/>
      <c r="H14" s="65"/>
    </row>
    <row r="15" spans="1:8" ht="15.75">
      <c r="A15" s="53"/>
      <c r="B15" s="7"/>
      <c r="C15" s="7"/>
      <c r="D15" s="8"/>
      <c r="E15" s="7"/>
      <c r="F15" s="11"/>
      <c r="G15" s="9"/>
      <c r="H15" s="63"/>
    </row>
    <row r="16" spans="1:8" ht="15.75">
      <c r="A16" s="53"/>
      <c r="B16" s="14" t="s">
        <v>14</v>
      </c>
      <c r="C16" s="14" t="s">
        <v>16</v>
      </c>
      <c r="D16" s="12" t="s">
        <v>1</v>
      </c>
      <c r="E16" s="14" t="s">
        <v>5</v>
      </c>
      <c r="F16" s="55" t="s">
        <v>5</v>
      </c>
      <c r="G16" s="12" t="s">
        <v>1</v>
      </c>
      <c r="H16" s="63"/>
    </row>
    <row r="17" spans="1:8" ht="15.75">
      <c r="A17" s="53"/>
      <c r="B17" s="15"/>
      <c r="C17" s="14" t="s">
        <v>15</v>
      </c>
      <c r="D17" s="9"/>
      <c r="E17" s="14" t="s">
        <v>8</v>
      </c>
      <c r="F17" s="55" t="s">
        <v>9</v>
      </c>
      <c r="G17" s="9"/>
      <c r="H17" s="63"/>
    </row>
    <row r="18" spans="1:8" ht="15.75">
      <c r="A18" s="66" t="s">
        <v>6</v>
      </c>
      <c r="B18" s="10"/>
      <c r="C18" s="10"/>
      <c r="D18" s="9"/>
      <c r="E18" s="10"/>
      <c r="F18" s="9"/>
      <c r="G18" s="9"/>
      <c r="H18" s="63"/>
    </row>
    <row r="19" spans="1:8" ht="15.75">
      <c r="A19" s="67"/>
      <c r="B19" s="16"/>
      <c r="C19" s="16"/>
      <c r="D19" s="17"/>
      <c r="E19" s="16"/>
      <c r="F19" s="9"/>
      <c r="G19" s="17"/>
      <c r="H19" s="68"/>
    </row>
    <row r="20" spans="1:8" ht="15.75">
      <c r="A20" s="66"/>
      <c r="B20" s="10"/>
      <c r="C20" s="10"/>
      <c r="D20" s="9"/>
      <c r="E20" s="13"/>
      <c r="F20" s="7"/>
      <c r="G20" s="9"/>
      <c r="H20" s="63"/>
    </row>
    <row r="21" spans="1:8" ht="15.75" hidden="1">
      <c r="A21" s="53" t="s">
        <v>3</v>
      </c>
      <c r="B21" s="10">
        <v>2223.7</v>
      </c>
      <c r="C21" s="10">
        <v>1478.9</v>
      </c>
      <c r="D21" s="9">
        <f>SUM(B21:C21)</f>
        <v>3702.6</v>
      </c>
      <c r="E21" s="13">
        <v>6801.3</v>
      </c>
      <c r="F21" s="10">
        <v>3673</v>
      </c>
      <c r="G21" s="9">
        <f>SUM(E21:F21)</f>
        <v>10474.3</v>
      </c>
      <c r="H21" s="63">
        <f aca="true" t="shared" si="0" ref="H21:H29">+D21+G21</f>
        <v>14176.9</v>
      </c>
    </row>
    <row r="22" spans="1:43" ht="15.75" hidden="1">
      <c r="A22" s="53" t="s">
        <v>4</v>
      </c>
      <c r="B22" s="10">
        <v>1973.4</v>
      </c>
      <c r="C22" s="10">
        <v>1650.3</v>
      </c>
      <c r="D22" s="9">
        <f>SUM(B22:C22)</f>
        <v>3623.7</v>
      </c>
      <c r="E22" s="13">
        <v>6693.6</v>
      </c>
      <c r="F22" s="10">
        <v>4661</v>
      </c>
      <c r="G22" s="9">
        <f>SUM(E22:F22)</f>
        <v>11354.6</v>
      </c>
      <c r="H22" s="63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69">
        <v>2000</v>
      </c>
      <c r="B23" s="10">
        <v>2784.1</v>
      </c>
      <c r="C23" s="10">
        <v>1700.1</v>
      </c>
      <c r="D23" s="9">
        <f>SUM(B23:C23)</f>
        <v>4484.2</v>
      </c>
      <c r="E23" s="13">
        <v>9593.6</v>
      </c>
      <c r="F23" s="10">
        <v>6281.2</v>
      </c>
      <c r="G23" s="9">
        <f>SUM(E23:F23)</f>
        <v>15874.8</v>
      </c>
      <c r="H23" s="63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69">
        <v>2001</v>
      </c>
      <c r="B24" s="10">
        <v>3750.8</v>
      </c>
      <c r="C24" s="10">
        <v>2659.2</v>
      </c>
      <c r="D24" s="9">
        <f>SUM(B24:C24)</f>
        <v>6410</v>
      </c>
      <c r="E24" s="13">
        <v>16350.6</v>
      </c>
      <c r="F24" s="10">
        <v>26808</v>
      </c>
      <c r="G24" s="9">
        <f>SUM(E24:F24)</f>
        <v>43158.6</v>
      </c>
      <c r="H24" s="63">
        <f t="shared" si="0"/>
        <v>49568.6</v>
      </c>
    </row>
    <row r="25" spans="1:10" ht="15.75" hidden="1">
      <c r="A25" s="69">
        <v>2002</v>
      </c>
      <c r="B25" s="18">
        <v>11501.6</v>
      </c>
      <c r="C25" s="18">
        <v>4199</v>
      </c>
      <c r="D25" s="18">
        <f>+B25+C25</f>
        <v>15700.6</v>
      </c>
      <c r="E25" s="43">
        <v>42499.1</v>
      </c>
      <c r="F25" s="18">
        <v>20516.3</v>
      </c>
      <c r="G25" s="26">
        <f>+E25+F25</f>
        <v>63015.399999999994</v>
      </c>
      <c r="H25" s="70">
        <f t="shared" si="0"/>
        <v>78716</v>
      </c>
      <c r="J25" s="19"/>
    </row>
    <row r="26" spans="1:9" ht="15.75" hidden="1">
      <c r="A26" s="69">
        <v>2003</v>
      </c>
      <c r="B26" s="18">
        <v>12120.1</v>
      </c>
      <c r="C26" s="18">
        <v>3250.2</v>
      </c>
      <c r="D26" s="18">
        <f>+B26+C26</f>
        <v>15370.3</v>
      </c>
      <c r="E26" s="43">
        <v>23527.4</v>
      </c>
      <c r="F26" s="18">
        <v>41756.1</v>
      </c>
      <c r="G26" s="26">
        <f>+E26+F26</f>
        <v>65283.5</v>
      </c>
      <c r="H26" s="70">
        <f t="shared" si="0"/>
        <v>80653.8</v>
      </c>
      <c r="I26" s="22"/>
    </row>
    <row r="27" spans="1:9" ht="15.75" hidden="1">
      <c r="A27" s="69">
        <v>2004</v>
      </c>
      <c r="B27" s="18">
        <v>10390.3</v>
      </c>
      <c r="C27" s="18">
        <v>3433.3</v>
      </c>
      <c r="D27" s="18">
        <f>+B27+C27</f>
        <v>13823.599999999999</v>
      </c>
      <c r="E27" s="20">
        <v>71500</v>
      </c>
      <c r="F27" s="21">
        <v>36900</v>
      </c>
      <c r="G27" s="26">
        <f>+E27+F27</f>
        <v>108400</v>
      </c>
      <c r="H27" s="70">
        <f t="shared" si="0"/>
        <v>122223.6</v>
      </c>
      <c r="I27" s="22"/>
    </row>
    <row r="28" spans="1:9" ht="15.75" hidden="1">
      <c r="A28" s="69">
        <v>2005</v>
      </c>
      <c r="B28" s="18">
        <v>12491.1</v>
      </c>
      <c r="C28" s="18">
        <v>5136</v>
      </c>
      <c r="D28" s="18">
        <f>+B28+C28</f>
        <v>17627.1</v>
      </c>
      <c r="E28" s="44">
        <v>79000</v>
      </c>
      <c r="F28" s="18">
        <v>24000</v>
      </c>
      <c r="G28" s="26">
        <f>+E28+F28</f>
        <v>103000</v>
      </c>
      <c r="H28" s="70">
        <f t="shared" si="0"/>
        <v>120627.1</v>
      </c>
      <c r="I28" s="22"/>
    </row>
    <row r="29" spans="1:10" ht="15.75" hidden="1">
      <c r="A29" s="69">
        <v>2006</v>
      </c>
      <c r="B29" s="23">
        <v>9603.4</v>
      </c>
      <c r="C29" s="23">
        <v>9786.3</v>
      </c>
      <c r="D29" s="18">
        <f>+B29+C29</f>
        <v>19389.699999999997</v>
      </c>
      <c r="E29" s="45">
        <v>71700</v>
      </c>
      <c r="F29" s="25">
        <v>32912.5</v>
      </c>
      <c r="G29" s="26">
        <f>+E29+F29</f>
        <v>104612.5</v>
      </c>
      <c r="H29" s="70">
        <f t="shared" si="0"/>
        <v>124002.2</v>
      </c>
      <c r="I29" s="22"/>
      <c r="J29" s="24"/>
    </row>
    <row r="30" spans="1:10" ht="15.75" hidden="1">
      <c r="A30" s="69">
        <v>2007</v>
      </c>
      <c r="B30" s="23">
        <f>SUM(B133:B144)</f>
        <v>8870.3</v>
      </c>
      <c r="C30" s="23">
        <f aca="true" t="shared" si="1" ref="C30:H30">SUM(C133:C144)</f>
        <v>7037.1</v>
      </c>
      <c r="D30" s="23">
        <f t="shared" si="1"/>
        <v>15907.400000000001</v>
      </c>
      <c r="E30" s="45">
        <f t="shared" si="1"/>
        <v>94517.40000000001</v>
      </c>
      <c r="F30" s="25">
        <f t="shared" si="1"/>
        <v>67147.4</v>
      </c>
      <c r="G30" s="23">
        <f t="shared" si="1"/>
        <v>161664.8</v>
      </c>
      <c r="H30" s="71">
        <f t="shared" si="1"/>
        <v>177572.19999999998</v>
      </c>
      <c r="I30" s="22"/>
      <c r="J30" s="24"/>
    </row>
    <row r="31" spans="1:10" ht="15.75" hidden="1">
      <c r="A31" s="69">
        <v>2008</v>
      </c>
      <c r="B31" s="23">
        <f>SUM(B146:B157)</f>
        <v>11863</v>
      </c>
      <c r="C31" s="23">
        <f aca="true" t="shared" si="2" ref="C31:H31">SUM(C146:C157)</f>
        <v>11201.800000000001</v>
      </c>
      <c r="D31" s="23">
        <f t="shared" si="2"/>
        <v>23064.800000000003</v>
      </c>
      <c r="E31" s="45">
        <f t="shared" si="2"/>
        <v>117085.1</v>
      </c>
      <c r="F31" s="25">
        <f t="shared" si="2"/>
        <v>20416.700000000004</v>
      </c>
      <c r="G31" s="23">
        <f t="shared" si="2"/>
        <v>137501.80000000002</v>
      </c>
      <c r="H31" s="71">
        <f t="shared" si="2"/>
        <v>160566.6</v>
      </c>
      <c r="I31" s="22"/>
      <c r="J31" s="24"/>
    </row>
    <row r="32" spans="1:10" ht="15.75" hidden="1">
      <c r="A32" s="69">
        <v>2009</v>
      </c>
      <c r="B32" s="23">
        <f>SUM(B159:B170)</f>
        <v>6393.900000000001</v>
      </c>
      <c r="C32" s="23">
        <f aca="true" t="shared" si="3" ref="C32:H32">SUM(C159:C170)</f>
        <v>14492.499</v>
      </c>
      <c r="D32" s="23">
        <f t="shared" si="3"/>
        <v>20886.398999999998</v>
      </c>
      <c r="E32" s="45">
        <f t="shared" si="3"/>
        <v>45884.3</v>
      </c>
      <c r="F32" s="25">
        <f t="shared" si="3"/>
        <v>17996.896999999997</v>
      </c>
      <c r="G32" s="23">
        <f t="shared" si="3"/>
        <v>63881.197</v>
      </c>
      <c r="H32" s="71">
        <f t="shared" si="3"/>
        <v>84767.59599999999</v>
      </c>
      <c r="I32" s="22"/>
      <c r="J32" s="24"/>
    </row>
    <row r="33" spans="1:10" ht="15.75" hidden="1">
      <c r="A33" s="69">
        <v>2010</v>
      </c>
      <c r="B33" s="23">
        <f>SUM(B172:B183)</f>
        <v>4231.8</v>
      </c>
      <c r="C33" s="23">
        <f aca="true" t="shared" si="4" ref="C33:H33">SUM(C172:C183)</f>
        <v>25733.400000000005</v>
      </c>
      <c r="D33" s="23">
        <f t="shared" si="4"/>
        <v>29965.2</v>
      </c>
      <c r="E33" s="45">
        <f t="shared" si="4"/>
        <v>67473.5</v>
      </c>
      <c r="F33" s="25">
        <f t="shared" si="4"/>
        <v>65365.3</v>
      </c>
      <c r="G33" s="23">
        <f t="shared" si="4"/>
        <v>132838.80000000002</v>
      </c>
      <c r="H33" s="71">
        <f t="shared" si="4"/>
        <v>162804</v>
      </c>
      <c r="I33" s="22"/>
      <c r="J33" s="24"/>
    </row>
    <row r="34" spans="1:10" ht="15.75" hidden="1">
      <c r="A34" s="69">
        <v>2011</v>
      </c>
      <c r="B34" s="23">
        <f>SUM(B185:B196)</f>
        <v>18311.315</v>
      </c>
      <c r="C34" s="23">
        <f aca="true" t="shared" si="5" ref="C34:H34">SUM(C185:C196)</f>
        <v>13872.675000000001</v>
      </c>
      <c r="D34" s="23">
        <f t="shared" si="5"/>
        <v>32183.989999999998</v>
      </c>
      <c r="E34" s="45">
        <f t="shared" si="5"/>
        <v>121144.431</v>
      </c>
      <c r="F34" s="25">
        <f t="shared" si="5"/>
        <v>83218.306434</v>
      </c>
      <c r="G34" s="23">
        <f t="shared" si="5"/>
        <v>204362.737434</v>
      </c>
      <c r="H34" s="71">
        <f t="shared" si="5"/>
        <v>236546.727434</v>
      </c>
      <c r="I34" s="22"/>
      <c r="J34" s="24"/>
    </row>
    <row r="35" spans="1:8" ht="15.75" hidden="1">
      <c r="A35" s="69">
        <v>2012</v>
      </c>
      <c r="B35" s="18">
        <f>SUM(B198:B209)</f>
        <v>14686.802117</v>
      </c>
      <c r="C35" s="18">
        <f aca="true" t="shared" si="6" ref="C35:H35">SUM(C198:C209)</f>
        <v>20192.876462999997</v>
      </c>
      <c r="D35" s="18">
        <f t="shared" si="6"/>
        <v>34879.67858</v>
      </c>
      <c r="E35" s="18">
        <f t="shared" si="6"/>
        <v>74684.92839886769</v>
      </c>
      <c r="F35" s="18">
        <f t="shared" si="6"/>
        <v>80264.60209179574</v>
      </c>
      <c r="G35" s="18">
        <f t="shared" si="6"/>
        <v>154949.5304906634</v>
      </c>
      <c r="H35" s="70">
        <f t="shared" si="6"/>
        <v>189829.20907066338</v>
      </c>
    </row>
    <row r="36" spans="1:8" ht="15.75">
      <c r="A36" s="69">
        <v>2013</v>
      </c>
      <c r="B36" s="18">
        <f>SUM(B211:B222)</f>
        <v>16124.148292000002</v>
      </c>
      <c r="C36" s="18">
        <f aca="true" t="shared" si="7" ref="C36:H36">SUM(C211:C222)</f>
        <v>21638.395076</v>
      </c>
      <c r="D36" s="18">
        <f t="shared" si="7"/>
        <v>37762.543368000006</v>
      </c>
      <c r="E36" s="18">
        <f t="shared" si="7"/>
        <v>118849.454706</v>
      </c>
      <c r="F36" s="18">
        <f t="shared" si="7"/>
        <v>155812.52849599748</v>
      </c>
      <c r="G36" s="18">
        <f t="shared" si="7"/>
        <v>274661.9832019975</v>
      </c>
      <c r="H36" s="70">
        <f t="shared" si="7"/>
        <v>312424.5265699974</v>
      </c>
    </row>
    <row r="37" spans="1:8" ht="15.75">
      <c r="A37" s="69">
        <v>2014</v>
      </c>
      <c r="B37" s="18">
        <f>SUM(B224:B235)</f>
        <v>21756.128075</v>
      </c>
      <c r="C37" s="18">
        <f aca="true" t="shared" si="8" ref="C37:H37">SUM(C224:C235)</f>
        <v>69248.67856500001</v>
      </c>
      <c r="D37" s="18">
        <f t="shared" si="8"/>
        <v>91004.80664</v>
      </c>
      <c r="E37" s="18">
        <f t="shared" si="8"/>
        <v>46942.430606</v>
      </c>
      <c r="F37" s="18">
        <f t="shared" si="8"/>
        <v>166886.07299470002</v>
      </c>
      <c r="G37" s="18">
        <f t="shared" si="8"/>
        <v>213828.50360070003</v>
      </c>
      <c r="H37" s="70">
        <f t="shared" si="8"/>
        <v>304833.31024069997</v>
      </c>
    </row>
    <row r="38" spans="1:8" ht="15.75">
      <c r="A38" s="69">
        <v>2015</v>
      </c>
      <c r="B38" s="18">
        <f>SUM(B237:B248)</f>
        <v>11059.527393</v>
      </c>
      <c r="C38" s="18">
        <f aca="true" t="shared" si="9" ref="C38:H38">SUM(C237:C248)</f>
        <v>45326.4366086</v>
      </c>
      <c r="D38" s="18">
        <f t="shared" si="9"/>
        <v>56385.96400160001</v>
      </c>
      <c r="E38" s="18">
        <f t="shared" si="9"/>
        <v>52028.800567000006</v>
      </c>
      <c r="F38" s="18">
        <f t="shared" si="9"/>
        <v>87637.68955850117</v>
      </c>
      <c r="G38" s="18">
        <f t="shared" si="9"/>
        <v>139666.49012550118</v>
      </c>
      <c r="H38" s="70">
        <f t="shared" si="9"/>
        <v>196052.4541271011</v>
      </c>
    </row>
    <row r="39" spans="1:8" ht="15.75">
      <c r="A39" s="69">
        <v>2016</v>
      </c>
      <c r="B39" s="18">
        <f>SUM(B250:B261)</f>
        <v>11924.571060999999</v>
      </c>
      <c r="C39" s="18">
        <f aca="true" t="shared" si="10" ref="C39:H39">SUM(C250:C261)</f>
        <v>41403.64309210295</v>
      </c>
      <c r="D39" s="18">
        <f t="shared" si="10"/>
        <v>53328.21415310295</v>
      </c>
      <c r="E39" s="50">
        <f t="shared" si="10"/>
        <v>0</v>
      </c>
      <c r="F39" s="18">
        <f t="shared" si="10"/>
        <v>119018.405882</v>
      </c>
      <c r="G39" s="18">
        <f t="shared" si="10"/>
        <v>119018.405882</v>
      </c>
      <c r="H39" s="70">
        <f t="shared" si="10"/>
        <v>172346.62003510294</v>
      </c>
    </row>
    <row r="40" spans="1:8" ht="15.75">
      <c r="A40" s="69">
        <v>2017</v>
      </c>
      <c r="B40" s="18">
        <f>SUM(B263:B274)</f>
        <v>10734.244546</v>
      </c>
      <c r="C40" s="18">
        <f aca="true" t="shared" si="11" ref="C40:H40">SUM(C263:C274)</f>
        <v>44317.477276</v>
      </c>
      <c r="D40" s="18">
        <f t="shared" si="11"/>
        <v>55051.72182200001</v>
      </c>
      <c r="E40" s="50">
        <f t="shared" si="11"/>
        <v>0</v>
      </c>
      <c r="F40" s="18">
        <f t="shared" si="11"/>
        <v>138512.862755</v>
      </c>
      <c r="G40" s="18">
        <f t="shared" si="11"/>
        <v>138512.862755</v>
      </c>
      <c r="H40" s="18">
        <f t="shared" si="11"/>
        <v>193564.584577</v>
      </c>
    </row>
    <row r="41" spans="1:8" ht="15.75">
      <c r="A41" s="69"/>
      <c r="B41" s="18"/>
      <c r="C41" s="18"/>
      <c r="D41" s="18"/>
      <c r="E41" s="43"/>
      <c r="F41" s="18"/>
      <c r="G41" s="26"/>
      <c r="H41" s="70"/>
    </row>
    <row r="42" spans="1:8" ht="15.75" hidden="1">
      <c r="A42" s="53" t="s">
        <v>77</v>
      </c>
      <c r="B42" s="18">
        <f>SUM(B107:B109)</f>
        <v>392.3</v>
      </c>
      <c r="C42" s="18">
        <f aca="true" t="shared" si="12" ref="C42:H42">SUM(C107:C109)</f>
        <v>1034.3</v>
      </c>
      <c r="D42" s="18">
        <f t="shared" si="12"/>
        <v>1426.6000000000001</v>
      </c>
      <c r="E42" s="18">
        <f t="shared" si="12"/>
        <v>23166.800000000003</v>
      </c>
      <c r="F42" s="18">
        <f t="shared" si="12"/>
        <v>9466.9</v>
      </c>
      <c r="G42" s="18">
        <f t="shared" si="12"/>
        <v>32633.699999999997</v>
      </c>
      <c r="H42" s="70">
        <f t="shared" si="12"/>
        <v>34060.299999999996</v>
      </c>
    </row>
    <row r="43" spans="1:8" ht="15.75" hidden="1">
      <c r="A43" s="53" t="s">
        <v>76</v>
      </c>
      <c r="B43" s="18">
        <f>SUM(B110:B112)</f>
        <v>5235.3</v>
      </c>
      <c r="C43" s="18">
        <f aca="true" t="shared" si="13" ref="C43:H43">SUM(C110:C112)</f>
        <v>1612.1</v>
      </c>
      <c r="D43" s="18">
        <f t="shared" si="13"/>
        <v>6847.4</v>
      </c>
      <c r="E43" s="18">
        <f t="shared" si="13"/>
        <v>8619.900000000001</v>
      </c>
      <c r="F43" s="18">
        <f t="shared" si="13"/>
        <v>13194.7</v>
      </c>
      <c r="G43" s="18">
        <f t="shared" si="13"/>
        <v>21814.600000000002</v>
      </c>
      <c r="H43" s="70">
        <f t="shared" si="13"/>
        <v>28662</v>
      </c>
    </row>
    <row r="44" spans="1:8" ht="15.75" hidden="1">
      <c r="A44" s="53" t="s">
        <v>37</v>
      </c>
      <c r="B44" s="18">
        <f>SUM(B113:B115)</f>
        <v>1440.3</v>
      </c>
      <c r="C44" s="18">
        <f aca="true" t="shared" si="14" ref="C44:H44">SUM(C113:C115)</f>
        <v>1315.6</v>
      </c>
      <c r="D44" s="18">
        <f t="shared" si="14"/>
        <v>2755.9</v>
      </c>
      <c r="E44" s="18">
        <f t="shared" si="14"/>
        <v>11801.7</v>
      </c>
      <c r="F44" s="18">
        <f t="shared" si="14"/>
        <v>9737.8</v>
      </c>
      <c r="G44" s="18">
        <f t="shared" si="14"/>
        <v>21539.5</v>
      </c>
      <c r="H44" s="70">
        <f t="shared" si="14"/>
        <v>24295.4</v>
      </c>
    </row>
    <row r="45" spans="1:8" ht="15.75" hidden="1">
      <c r="A45" s="53" t="s">
        <v>38</v>
      </c>
      <c r="B45" s="18">
        <f>SUM(B116:B118)</f>
        <v>1003</v>
      </c>
      <c r="C45" s="18">
        <f aca="true" t="shared" si="15" ref="C45:H45">SUM(C116:C118)</f>
        <v>5594.2</v>
      </c>
      <c r="D45" s="18">
        <f t="shared" si="15"/>
        <v>6597.200000000001</v>
      </c>
      <c r="E45" s="18">
        <f t="shared" si="15"/>
        <v>19791.5</v>
      </c>
      <c r="F45" s="18">
        <f t="shared" si="15"/>
        <v>7220.700000000001</v>
      </c>
      <c r="G45" s="18">
        <f t="shared" si="15"/>
        <v>27012.199999999997</v>
      </c>
      <c r="H45" s="70">
        <f t="shared" si="15"/>
        <v>33609.4</v>
      </c>
    </row>
    <row r="46" spans="1:8" ht="15.75" hidden="1">
      <c r="A46" s="53"/>
      <c r="B46" s="18"/>
      <c r="C46" s="18"/>
      <c r="D46" s="18"/>
      <c r="E46" s="43"/>
      <c r="F46" s="18"/>
      <c r="G46" s="26"/>
      <c r="H46" s="70"/>
    </row>
    <row r="47" spans="1:8" ht="15.75" hidden="1">
      <c r="A47" s="53" t="s">
        <v>78</v>
      </c>
      <c r="B47" s="18">
        <f>SUM(B120:B122)</f>
        <v>111.1</v>
      </c>
      <c r="C47" s="18">
        <f aca="true" t="shared" si="16" ref="C47:H47">SUM(C120:C122)</f>
        <v>1330.3</v>
      </c>
      <c r="D47" s="18">
        <f t="shared" si="16"/>
        <v>1441.4</v>
      </c>
      <c r="E47" s="18">
        <f t="shared" si="16"/>
        <v>0</v>
      </c>
      <c r="F47" s="18">
        <f t="shared" si="16"/>
        <v>8139.1</v>
      </c>
      <c r="G47" s="18">
        <f t="shared" si="16"/>
        <v>8139.1</v>
      </c>
      <c r="H47" s="70">
        <f t="shared" si="16"/>
        <v>9580.5</v>
      </c>
    </row>
    <row r="48" spans="1:8" ht="15.75" hidden="1">
      <c r="A48" s="53" t="s">
        <v>76</v>
      </c>
      <c r="B48" s="18">
        <f>SUM(B123:B125)</f>
        <v>8940.9</v>
      </c>
      <c r="C48" s="18">
        <f aca="true" t="shared" si="17" ref="C48:H48">SUM(C123:C125)</f>
        <v>1325.5</v>
      </c>
      <c r="D48" s="18">
        <f t="shared" si="17"/>
        <v>10266.4</v>
      </c>
      <c r="E48" s="18">
        <f t="shared" si="17"/>
        <v>4635.799999999999</v>
      </c>
      <c r="F48" s="18">
        <f t="shared" si="17"/>
        <v>9423.2</v>
      </c>
      <c r="G48" s="18">
        <f t="shared" si="17"/>
        <v>14059.000000000002</v>
      </c>
      <c r="H48" s="70">
        <f t="shared" si="17"/>
        <v>24325.4</v>
      </c>
    </row>
    <row r="49" spans="1:8" ht="15.75" hidden="1">
      <c r="A49" s="53" t="s">
        <v>37</v>
      </c>
      <c r="B49" s="18">
        <f>SUM(B126:B128)</f>
        <v>551.4</v>
      </c>
      <c r="C49" s="18">
        <f aca="true" t="shared" si="18" ref="C49:H49">SUM(C126:C128)</f>
        <v>1209</v>
      </c>
      <c r="D49" s="18">
        <f t="shared" si="18"/>
        <v>1760.4</v>
      </c>
      <c r="E49" s="18">
        <f t="shared" si="18"/>
        <v>2.7</v>
      </c>
      <c r="F49" s="18">
        <f t="shared" si="18"/>
        <v>15347.000000000002</v>
      </c>
      <c r="G49" s="18">
        <f t="shared" si="18"/>
        <v>15349.700000000003</v>
      </c>
      <c r="H49" s="70">
        <f t="shared" si="18"/>
        <v>17110.1</v>
      </c>
    </row>
    <row r="50" spans="1:8" ht="15.75" hidden="1">
      <c r="A50" s="53" t="s">
        <v>38</v>
      </c>
      <c r="B50" s="50">
        <f>SUM(B129:B131)</f>
        <v>0</v>
      </c>
      <c r="C50" s="50">
        <f aca="true" t="shared" si="19" ref="C50:H50">SUM(C129:C131)</f>
        <v>5921.5</v>
      </c>
      <c r="D50" s="50">
        <f t="shared" si="19"/>
        <v>5921.5</v>
      </c>
      <c r="E50" s="50">
        <f t="shared" si="19"/>
        <v>67061.5</v>
      </c>
      <c r="F50" s="50">
        <f t="shared" si="19"/>
        <v>3.2</v>
      </c>
      <c r="G50" s="50">
        <f t="shared" si="19"/>
        <v>67064.7</v>
      </c>
      <c r="H50" s="72">
        <f t="shared" si="19"/>
        <v>72986.2</v>
      </c>
    </row>
    <row r="51" spans="1:8" ht="15.75" hidden="1">
      <c r="A51" s="53"/>
      <c r="B51" s="23"/>
      <c r="C51" s="18"/>
      <c r="D51" s="18"/>
      <c r="E51" s="43"/>
      <c r="F51" s="18"/>
      <c r="G51" s="26"/>
      <c r="H51" s="70"/>
    </row>
    <row r="52" spans="1:8" ht="15.75" hidden="1">
      <c r="A52" s="53" t="s">
        <v>79</v>
      </c>
      <c r="B52" s="23">
        <f>SUM(B133:B135)</f>
        <v>135.2</v>
      </c>
      <c r="C52" s="23">
        <f aca="true" t="shared" si="20" ref="C52:H52">SUM(C133:C135)</f>
        <v>1247.4</v>
      </c>
      <c r="D52" s="23">
        <f t="shared" si="20"/>
        <v>1382.6</v>
      </c>
      <c r="E52" s="23">
        <f t="shared" si="20"/>
        <v>0</v>
      </c>
      <c r="F52" s="23">
        <f t="shared" si="20"/>
        <v>33822.600000000006</v>
      </c>
      <c r="G52" s="23">
        <f t="shared" si="20"/>
        <v>33822.600000000006</v>
      </c>
      <c r="H52" s="71">
        <f t="shared" si="20"/>
        <v>35205.2</v>
      </c>
    </row>
    <row r="53" spans="1:8" ht="15.75" hidden="1">
      <c r="A53" s="53" t="s">
        <v>76</v>
      </c>
      <c r="B53" s="23">
        <f>SUM(B136:B138)</f>
        <v>8092.1</v>
      </c>
      <c r="C53" s="23">
        <f aca="true" t="shared" si="21" ref="C53:H53">SUM(C136:C138)</f>
        <v>1474.4</v>
      </c>
      <c r="D53" s="23">
        <f t="shared" si="21"/>
        <v>9566.5</v>
      </c>
      <c r="E53" s="23">
        <f t="shared" si="21"/>
        <v>21568.4</v>
      </c>
      <c r="F53" s="23">
        <f t="shared" si="21"/>
        <v>7595.199999999999</v>
      </c>
      <c r="G53" s="23">
        <f t="shared" si="21"/>
        <v>29163.600000000002</v>
      </c>
      <c r="H53" s="71">
        <f t="shared" si="21"/>
        <v>38730.1</v>
      </c>
    </row>
    <row r="54" spans="1:8" ht="15.75" hidden="1">
      <c r="A54" s="53" t="s">
        <v>37</v>
      </c>
      <c r="B54" s="23">
        <f>SUM(B139:B141)</f>
        <v>400</v>
      </c>
      <c r="C54" s="23">
        <f aca="true" t="shared" si="22" ref="C54:H54">SUM(C139:C141)</f>
        <v>1490.4</v>
      </c>
      <c r="D54" s="23">
        <f t="shared" si="22"/>
        <v>1890.4</v>
      </c>
      <c r="E54" s="23">
        <f t="shared" si="22"/>
        <v>2606.7</v>
      </c>
      <c r="F54" s="23">
        <f t="shared" si="22"/>
        <v>10477.199999999999</v>
      </c>
      <c r="G54" s="23">
        <f t="shared" si="22"/>
        <v>13083.9</v>
      </c>
      <c r="H54" s="71">
        <f t="shared" si="22"/>
        <v>14974.3</v>
      </c>
    </row>
    <row r="55" spans="1:8" ht="15.75" hidden="1">
      <c r="A55" s="53" t="s">
        <v>38</v>
      </c>
      <c r="B55" s="23">
        <f>SUM(B142:B144)</f>
        <v>243</v>
      </c>
      <c r="C55" s="23">
        <f aca="true" t="shared" si="23" ref="C55:H55">SUM(C142:C144)</f>
        <v>2824.8999999999996</v>
      </c>
      <c r="D55" s="23">
        <f t="shared" si="23"/>
        <v>3067.8999999999996</v>
      </c>
      <c r="E55" s="23">
        <f t="shared" si="23"/>
        <v>70342.3</v>
      </c>
      <c r="F55" s="23">
        <f t="shared" si="23"/>
        <v>15252.4</v>
      </c>
      <c r="G55" s="23">
        <f t="shared" si="23"/>
        <v>85594.7</v>
      </c>
      <c r="H55" s="71">
        <f t="shared" si="23"/>
        <v>88662.6</v>
      </c>
    </row>
    <row r="56" spans="1:8" ht="15.75" hidden="1">
      <c r="A56" s="53"/>
      <c r="B56" s="23"/>
      <c r="C56" s="23"/>
      <c r="D56" s="23"/>
      <c r="E56" s="45"/>
      <c r="F56" s="25"/>
      <c r="G56" s="23"/>
      <c r="H56" s="71"/>
    </row>
    <row r="57" spans="1:8" ht="15.75" hidden="1">
      <c r="A57" s="53" t="s">
        <v>80</v>
      </c>
      <c r="B57" s="23">
        <f>SUM(B133:B135)</f>
        <v>135.2</v>
      </c>
      <c r="C57" s="23">
        <f aca="true" t="shared" si="24" ref="C57:H57">SUM(C133:C135)</f>
        <v>1247.4</v>
      </c>
      <c r="D57" s="23">
        <f t="shared" si="24"/>
        <v>1382.6</v>
      </c>
      <c r="E57" s="23">
        <f t="shared" si="24"/>
        <v>0</v>
      </c>
      <c r="F57" s="23">
        <f t="shared" si="24"/>
        <v>33822.600000000006</v>
      </c>
      <c r="G57" s="23">
        <f t="shared" si="24"/>
        <v>33822.600000000006</v>
      </c>
      <c r="H57" s="71">
        <f t="shared" si="24"/>
        <v>35205.2</v>
      </c>
    </row>
    <row r="58" spans="1:8" ht="15.75" hidden="1">
      <c r="A58" s="53" t="s">
        <v>76</v>
      </c>
      <c r="B58" s="23">
        <f>SUM(B149:B151)</f>
        <v>1687.3</v>
      </c>
      <c r="C58" s="23">
        <f aca="true" t="shared" si="25" ref="C58:H58">SUM(C149:C151)</f>
        <v>1435.3</v>
      </c>
      <c r="D58" s="23">
        <f t="shared" si="25"/>
        <v>3122.6000000000004</v>
      </c>
      <c r="E58" s="23">
        <f t="shared" si="25"/>
        <v>0</v>
      </c>
      <c r="F58" s="23">
        <f t="shared" si="25"/>
        <v>2006.3000000000002</v>
      </c>
      <c r="G58" s="23">
        <f t="shared" si="25"/>
        <v>2006.3000000000002</v>
      </c>
      <c r="H58" s="71">
        <f t="shared" si="25"/>
        <v>5128.9</v>
      </c>
    </row>
    <row r="59" spans="1:8" ht="15.75" hidden="1">
      <c r="A59" s="53" t="s">
        <v>37</v>
      </c>
      <c r="B59" s="23">
        <f>SUM(B139:B141)</f>
        <v>400</v>
      </c>
      <c r="C59" s="23">
        <f aca="true" t="shared" si="26" ref="C59:H59">SUM(C139:C141)</f>
        <v>1490.4</v>
      </c>
      <c r="D59" s="23">
        <f t="shared" si="26"/>
        <v>1890.4</v>
      </c>
      <c r="E59" s="23">
        <f t="shared" si="26"/>
        <v>2606.7</v>
      </c>
      <c r="F59" s="23">
        <f t="shared" si="26"/>
        <v>10477.199999999999</v>
      </c>
      <c r="G59" s="23">
        <f t="shared" si="26"/>
        <v>13083.9</v>
      </c>
      <c r="H59" s="71">
        <f t="shared" si="26"/>
        <v>14974.3</v>
      </c>
    </row>
    <row r="60" spans="1:8" ht="15.75" hidden="1">
      <c r="A60" s="53" t="s">
        <v>38</v>
      </c>
      <c r="B60" s="23">
        <f>SUM(B155:B157)</f>
        <v>805.2</v>
      </c>
      <c r="C60" s="23">
        <f aca="true" t="shared" si="27" ref="C60:H60">SUM(C155:C157)</f>
        <v>3744.2999999999997</v>
      </c>
      <c r="D60" s="23">
        <f t="shared" si="27"/>
        <v>4549.5</v>
      </c>
      <c r="E60" s="23">
        <f t="shared" si="27"/>
        <v>73995.70000000001</v>
      </c>
      <c r="F60" s="23">
        <f t="shared" si="27"/>
        <v>461.4</v>
      </c>
      <c r="G60" s="23">
        <f t="shared" si="27"/>
        <v>74457.1</v>
      </c>
      <c r="H60" s="71">
        <f t="shared" si="27"/>
        <v>79006.6</v>
      </c>
    </row>
    <row r="61" spans="1:8" ht="15.75" hidden="1">
      <c r="A61" s="53"/>
      <c r="B61" s="23"/>
      <c r="C61" s="23"/>
      <c r="D61" s="23"/>
      <c r="E61" s="45"/>
      <c r="F61" s="25"/>
      <c r="G61" s="23"/>
      <c r="H61" s="71"/>
    </row>
    <row r="62" spans="1:8" ht="15.75" hidden="1">
      <c r="A62" s="53" t="s">
        <v>75</v>
      </c>
      <c r="B62" s="23">
        <f>SUM(B159:B161)</f>
        <v>52</v>
      </c>
      <c r="C62" s="23">
        <f aca="true" t="shared" si="28" ref="C62:H62">SUM(C159:C161)</f>
        <v>1333.2</v>
      </c>
      <c r="D62" s="23">
        <f t="shared" si="28"/>
        <v>1385.1999999999998</v>
      </c>
      <c r="E62" s="23">
        <f t="shared" si="28"/>
        <v>17615.2</v>
      </c>
      <c r="F62" s="23">
        <f t="shared" si="28"/>
        <v>1957.7</v>
      </c>
      <c r="G62" s="23">
        <f t="shared" si="28"/>
        <v>19572.9</v>
      </c>
      <c r="H62" s="71">
        <f t="shared" si="28"/>
        <v>20958.1</v>
      </c>
    </row>
    <row r="63" spans="1:9" ht="15.75" hidden="1">
      <c r="A63" s="53" t="s">
        <v>76</v>
      </c>
      <c r="B63" s="8">
        <f>SUM(B162:B164)</f>
        <v>5768.6</v>
      </c>
      <c r="C63" s="8">
        <f aca="true" t="shared" si="29" ref="C63:H63">SUM(C162:C164)</f>
        <v>4430.829999999999</v>
      </c>
      <c r="D63" s="8">
        <f t="shared" si="29"/>
        <v>10199.43</v>
      </c>
      <c r="E63" s="8">
        <f t="shared" si="29"/>
        <v>3818.3999999999996</v>
      </c>
      <c r="F63" s="8">
        <f t="shared" si="29"/>
        <v>9094.396999999999</v>
      </c>
      <c r="G63" s="8">
        <f t="shared" si="29"/>
        <v>12912.797</v>
      </c>
      <c r="H63" s="63">
        <f t="shared" si="29"/>
        <v>23112.227</v>
      </c>
      <c r="I63" s="8"/>
    </row>
    <row r="64" spans="1:9" ht="15.75" hidden="1">
      <c r="A64" s="53" t="s">
        <v>37</v>
      </c>
      <c r="B64" s="8">
        <f>SUM(B165:B167)</f>
        <v>300</v>
      </c>
      <c r="C64" s="8">
        <f aca="true" t="shared" si="30" ref="C64:H64">SUM(C165:C167)</f>
        <v>1672.169</v>
      </c>
      <c r="D64" s="8">
        <f t="shared" si="30"/>
        <v>1972.169</v>
      </c>
      <c r="E64" s="8">
        <f t="shared" si="30"/>
        <v>446.5</v>
      </c>
      <c r="F64" s="8">
        <f t="shared" si="30"/>
        <v>2743.7</v>
      </c>
      <c r="G64" s="8">
        <f t="shared" si="30"/>
        <v>3190.2</v>
      </c>
      <c r="H64" s="63">
        <f t="shared" si="30"/>
        <v>5162.369</v>
      </c>
      <c r="I64" s="8"/>
    </row>
    <row r="65" spans="1:9" ht="15.75" hidden="1">
      <c r="A65" s="53" t="s">
        <v>38</v>
      </c>
      <c r="B65" s="10">
        <f>SUM(B168:B170)</f>
        <v>273.3</v>
      </c>
      <c r="C65" s="10">
        <f aca="true" t="shared" si="31" ref="C65:H65">SUM(C168:C170)</f>
        <v>7056.299999999999</v>
      </c>
      <c r="D65" s="10">
        <f t="shared" si="31"/>
        <v>7329.6</v>
      </c>
      <c r="E65" s="10">
        <f t="shared" si="31"/>
        <v>24004.2</v>
      </c>
      <c r="F65" s="10">
        <f t="shared" si="31"/>
        <v>4201.1</v>
      </c>
      <c r="G65" s="10">
        <f t="shared" si="31"/>
        <v>28205.3</v>
      </c>
      <c r="H65" s="73">
        <f t="shared" si="31"/>
        <v>35534.899999999994</v>
      </c>
      <c r="I65" s="8"/>
    </row>
    <row r="66" spans="1:8" ht="15.75" hidden="1">
      <c r="A66" s="53"/>
      <c r="B66" s="23"/>
      <c r="C66" s="23"/>
      <c r="D66" s="23"/>
      <c r="E66" s="45"/>
      <c r="F66" s="25"/>
      <c r="G66" s="23"/>
      <c r="H66" s="71"/>
    </row>
    <row r="67" spans="1:8" ht="15.75" hidden="1">
      <c r="A67" s="53" t="s">
        <v>39</v>
      </c>
      <c r="B67" s="23">
        <f>SUM(B172:B174)</f>
        <v>394.8</v>
      </c>
      <c r="C67" s="23">
        <f aca="true" t="shared" si="32" ref="C67:H67">SUM(C172:C174)</f>
        <v>2672.9</v>
      </c>
      <c r="D67" s="23">
        <f t="shared" si="32"/>
        <v>3067.7</v>
      </c>
      <c r="E67" s="23">
        <f t="shared" si="32"/>
        <v>24410.3</v>
      </c>
      <c r="F67" s="23">
        <f t="shared" si="32"/>
        <v>34313.4</v>
      </c>
      <c r="G67" s="23">
        <f t="shared" si="32"/>
        <v>58723.700000000004</v>
      </c>
      <c r="H67" s="71">
        <f t="shared" si="32"/>
        <v>61791.4</v>
      </c>
    </row>
    <row r="68" spans="1:8" ht="15.75" hidden="1">
      <c r="A68" s="53" t="s">
        <v>76</v>
      </c>
      <c r="B68" s="23">
        <f>SUM(B175:B177)</f>
        <v>1078.1</v>
      </c>
      <c r="C68" s="23">
        <f aca="true" t="shared" si="33" ref="C68:H68">SUM(C175:C177)</f>
        <v>17970</v>
      </c>
      <c r="D68" s="23">
        <f t="shared" si="33"/>
        <v>19048.1</v>
      </c>
      <c r="E68" s="51">
        <f t="shared" si="33"/>
        <v>0</v>
      </c>
      <c r="F68" s="23">
        <f t="shared" si="33"/>
        <v>4197.4</v>
      </c>
      <c r="G68" s="23">
        <f t="shared" si="33"/>
        <v>4197.4</v>
      </c>
      <c r="H68" s="71">
        <f t="shared" si="33"/>
        <v>23245.5</v>
      </c>
    </row>
    <row r="69" spans="1:8" ht="15.75" hidden="1">
      <c r="A69" s="53" t="s">
        <v>37</v>
      </c>
      <c r="B69" s="23">
        <f>SUM(B178:B180)</f>
        <v>2175.1</v>
      </c>
      <c r="C69" s="23">
        <f aca="true" t="shared" si="34" ref="C69:H69">SUM(C178:C180)</f>
        <v>2465.3</v>
      </c>
      <c r="D69" s="23">
        <f t="shared" si="34"/>
        <v>4640.4</v>
      </c>
      <c r="E69" s="23">
        <f t="shared" si="34"/>
        <v>12836.6</v>
      </c>
      <c r="F69" s="23">
        <f t="shared" si="34"/>
        <v>14293.9</v>
      </c>
      <c r="G69" s="23">
        <f t="shared" si="34"/>
        <v>27130.5</v>
      </c>
      <c r="H69" s="71">
        <f t="shared" si="34"/>
        <v>31770.9</v>
      </c>
    </row>
    <row r="70" spans="1:8" ht="15.75" hidden="1">
      <c r="A70" s="53" t="s">
        <v>38</v>
      </c>
      <c r="B70" s="23">
        <f>SUM(B181:B183)</f>
        <v>583.8</v>
      </c>
      <c r="C70" s="23">
        <f aca="true" t="shared" si="35" ref="C70:H70">SUM(C181:C183)</f>
        <v>2625.2000000000003</v>
      </c>
      <c r="D70" s="23">
        <f t="shared" si="35"/>
        <v>3209</v>
      </c>
      <c r="E70" s="23">
        <f t="shared" si="35"/>
        <v>30226.6</v>
      </c>
      <c r="F70" s="23">
        <f t="shared" si="35"/>
        <v>12560.6</v>
      </c>
      <c r="G70" s="23">
        <f t="shared" si="35"/>
        <v>42787.2</v>
      </c>
      <c r="H70" s="71">
        <f t="shared" si="35"/>
        <v>45996.2</v>
      </c>
    </row>
    <row r="71" spans="1:8" ht="15.75" hidden="1">
      <c r="A71" s="53"/>
      <c r="B71" s="23"/>
      <c r="C71" s="23"/>
      <c r="D71" s="23"/>
      <c r="E71" s="45"/>
      <c r="F71" s="25"/>
      <c r="G71" s="23"/>
      <c r="H71" s="71"/>
    </row>
    <row r="72" spans="1:8" ht="15.75" hidden="1">
      <c r="A72" s="53" t="s">
        <v>35</v>
      </c>
      <c r="B72" s="23">
        <f>SUM(B185:B187)</f>
        <v>690.4399999999999</v>
      </c>
      <c r="C72" s="23">
        <f aca="true" t="shared" si="36" ref="C72:H72">SUM(C185:C187)</f>
        <v>2872.8250000000003</v>
      </c>
      <c r="D72" s="23">
        <f t="shared" si="36"/>
        <v>3563.2650000000003</v>
      </c>
      <c r="E72" s="45">
        <f t="shared" si="36"/>
        <v>31416.489999999998</v>
      </c>
      <c r="F72" s="25">
        <f t="shared" si="36"/>
        <v>25174.505434</v>
      </c>
      <c r="G72" s="23">
        <f t="shared" si="36"/>
        <v>56590.995434000004</v>
      </c>
      <c r="H72" s="71">
        <f t="shared" si="36"/>
        <v>60154.260434</v>
      </c>
    </row>
    <row r="73" spans="1:8" ht="15.75" hidden="1">
      <c r="A73" s="53" t="s">
        <v>76</v>
      </c>
      <c r="B73" s="23">
        <f>SUM(B188:B190)</f>
        <v>7709.383</v>
      </c>
      <c r="C73" s="23">
        <f aca="true" t="shared" si="37" ref="C73:H73">SUM(C188:C190)</f>
        <v>3723.2329999999993</v>
      </c>
      <c r="D73" s="23">
        <f t="shared" si="37"/>
        <v>11432.616</v>
      </c>
      <c r="E73" s="45">
        <f t="shared" si="37"/>
        <v>11699.424</v>
      </c>
      <c r="F73" s="25">
        <f t="shared" si="37"/>
        <v>18598.921000000002</v>
      </c>
      <c r="G73" s="23">
        <f t="shared" si="37"/>
        <v>30298.345</v>
      </c>
      <c r="H73" s="71">
        <f t="shared" si="37"/>
        <v>41730.961</v>
      </c>
    </row>
    <row r="74" spans="1:8" ht="15.75" hidden="1">
      <c r="A74" s="53" t="s">
        <v>37</v>
      </c>
      <c r="B74" s="23">
        <f>+B191+B192+B193</f>
        <v>6390.383</v>
      </c>
      <c r="C74" s="23">
        <f aca="true" t="shared" si="38" ref="C74:H74">+C191+C192+C193</f>
        <v>3863.5750000000003</v>
      </c>
      <c r="D74" s="23">
        <f t="shared" si="38"/>
        <v>10253.958</v>
      </c>
      <c r="E74" s="45">
        <f t="shared" si="38"/>
        <v>9109.109</v>
      </c>
      <c r="F74" s="25">
        <f t="shared" si="38"/>
        <v>11622.722</v>
      </c>
      <c r="G74" s="23">
        <f t="shared" si="38"/>
        <v>20731.831000000002</v>
      </c>
      <c r="H74" s="71">
        <f t="shared" si="38"/>
        <v>30985.789000000004</v>
      </c>
    </row>
    <row r="75" spans="1:8" ht="15.75" hidden="1">
      <c r="A75" s="53" t="s">
        <v>38</v>
      </c>
      <c r="B75" s="23">
        <f>+B194+B195+B196</f>
        <v>3521.1090000000004</v>
      </c>
      <c r="C75" s="23">
        <f aca="true" t="shared" si="39" ref="C75:H75">+C194+C195+C196</f>
        <v>3413.0419999999995</v>
      </c>
      <c r="D75" s="23">
        <f t="shared" si="39"/>
        <v>6934.151</v>
      </c>
      <c r="E75" s="45">
        <f t="shared" si="39"/>
        <v>68919.408</v>
      </c>
      <c r="F75" s="25">
        <f t="shared" si="39"/>
        <v>27822.158000000003</v>
      </c>
      <c r="G75" s="23">
        <f t="shared" si="39"/>
        <v>96741.566</v>
      </c>
      <c r="H75" s="71">
        <f t="shared" si="39"/>
        <v>103675.717</v>
      </c>
    </row>
    <row r="76" spans="1:8" ht="15.75" hidden="1">
      <c r="A76" s="53"/>
      <c r="B76" s="23"/>
      <c r="C76" s="23"/>
      <c r="D76" s="23"/>
      <c r="E76" s="45"/>
      <c r="F76" s="25"/>
      <c r="G76" s="23"/>
      <c r="H76" s="71"/>
    </row>
    <row r="77" spans="1:8" ht="15.75" hidden="1">
      <c r="A77" s="53" t="s">
        <v>36</v>
      </c>
      <c r="B77" s="23">
        <f>SUM(B120:B122)</f>
        <v>111.1</v>
      </c>
      <c r="C77" s="23">
        <f aca="true" t="shared" si="40" ref="C77:H77">SUM(C120:C122)</f>
        <v>1330.3</v>
      </c>
      <c r="D77" s="23">
        <f t="shared" si="40"/>
        <v>1441.4</v>
      </c>
      <c r="E77" s="23">
        <f t="shared" si="40"/>
        <v>0</v>
      </c>
      <c r="F77" s="23">
        <f t="shared" si="40"/>
        <v>8139.1</v>
      </c>
      <c r="G77" s="23">
        <f t="shared" si="40"/>
        <v>8139.1</v>
      </c>
      <c r="H77" s="71">
        <f t="shared" si="40"/>
        <v>9580.5</v>
      </c>
    </row>
    <row r="78" spans="1:8" ht="15.75" hidden="1">
      <c r="A78" s="53" t="s">
        <v>76</v>
      </c>
      <c r="B78" s="23">
        <f>SUM(B123:B125)</f>
        <v>8940.9</v>
      </c>
      <c r="C78" s="23">
        <f aca="true" t="shared" si="41" ref="C78:H78">SUM(C123:C125)</f>
        <v>1325.5</v>
      </c>
      <c r="D78" s="23">
        <f t="shared" si="41"/>
        <v>10266.4</v>
      </c>
      <c r="E78" s="23">
        <f t="shared" si="41"/>
        <v>4635.799999999999</v>
      </c>
      <c r="F78" s="23">
        <f t="shared" si="41"/>
        <v>9423.2</v>
      </c>
      <c r="G78" s="23">
        <f t="shared" si="41"/>
        <v>14059.000000000002</v>
      </c>
      <c r="H78" s="71">
        <f t="shared" si="41"/>
        <v>24325.4</v>
      </c>
    </row>
    <row r="79" spans="1:8" ht="15.75" hidden="1">
      <c r="A79" s="53" t="s">
        <v>37</v>
      </c>
      <c r="B79" s="23">
        <f>SUM(B126:B128)</f>
        <v>551.4</v>
      </c>
      <c r="C79" s="23">
        <f aca="true" t="shared" si="42" ref="C79:H79">SUM(C126:C128)</f>
        <v>1209</v>
      </c>
      <c r="D79" s="23">
        <f t="shared" si="42"/>
        <v>1760.4</v>
      </c>
      <c r="E79" s="23">
        <f t="shared" si="42"/>
        <v>2.7</v>
      </c>
      <c r="F79" s="23">
        <f t="shared" si="42"/>
        <v>15347.000000000002</v>
      </c>
      <c r="G79" s="23">
        <f t="shared" si="42"/>
        <v>15349.700000000003</v>
      </c>
      <c r="H79" s="71">
        <f t="shared" si="42"/>
        <v>17110.1</v>
      </c>
    </row>
    <row r="80" spans="1:8" ht="15.75" hidden="1">
      <c r="A80" s="53" t="s">
        <v>38</v>
      </c>
      <c r="B80" s="23">
        <f>SUM(B129:B131)</f>
        <v>0</v>
      </c>
      <c r="C80" s="23">
        <f aca="true" t="shared" si="43" ref="C80:H80">SUM(C129:C131)</f>
        <v>5921.5</v>
      </c>
      <c r="D80" s="23">
        <f t="shared" si="43"/>
        <v>5921.5</v>
      </c>
      <c r="E80" s="23">
        <f t="shared" si="43"/>
        <v>67061.5</v>
      </c>
      <c r="F80" s="23">
        <f t="shared" si="43"/>
        <v>3.2</v>
      </c>
      <c r="G80" s="23">
        <f t="shared" si="43"/>
        <v>67064.7</v>
      </c>
      <c r="H80" s="71">
        <f t="shared" si="43"/>
        <v>72986.2</v>
      </c>
    </row>
    <row r="81" spans="1:8" ht="18" hidden="1">
      <c r="A81" s="53"/>
      <c r="B81" s="23"/>
      <c r="C81" s="23"/>
      <c r="D81" s="23"/>
      <c r="E81" s="47"/>
      <c r="F81" s="25"/>
      <c r="G81" s="23"/>
      <c r="H81" s="71"/>
    </row>
    <row r="82" spans="1:8" ht="15.75" hidden="1">
      <c r="A82" s="53" t="s">
        <v>41</v>
      </c>
      <c r="B82" s="23">
        <f>SUM(B211:B213)</f>
        <v>2228.6314620000003</v>
      </c>
      <c r="C82" s="23">
        <f aca="true" t="shared" si="44" ref="C82:H82">SUM(C211:C213)</f>
        <v>4722.820017</v>
      </c>
      <c r="D82" s="23">
        <f t="shared" si="44"/>
        <v>6951.451479</v>
      </c>
      <c r="E82" s="23">
        <f t="shared" si="44"/>
        <v>42118.752732</v>
      </c>
      <c r="F82" s="23">
        <f t="shared" si="44"/>
        <v>11398.504400859903</v>
      </c>
      <c r="G82" s="23">
        <f t="shared" si="44"/>
        <v>53517.2571328599</v>
      </c>
      <c r="H82" s="71">
        <f t="shared" si="44"/>
        <v>60468.7086118599</v>
      </c>
    </row>
    <row r="83" spans="1:8" ht="15.75" hidden="1">
      <c r="A83" s="53" t="s">
        <v>76</v>
      </c>
      <c r="B83" s="23">
        <f>SUM(B214:B216)</f>
        <v>1387.8560000000002</v>
      </c>
      <c r="C83" s="23">
        <f aca="true" t="shared" si="45" ref="C83:H83">SUM(C214:C216)</f>
        <v>6851.673747000001</v>
      </c>
      <c r="D83" s="23">
        <f t="shared" si="45"/>
        <v>8239.529747</v>
      </c>
      <c r="E83" s="23">
        <f t="shared" si="45"/>
        <v>36728.1</v>
      </c>
      <c r="F83" s="23">
        <f t="shared" si="45"/>
        <v>28396.976749137575</v>
      </c>
      <c r="G83" s="23">
        <f t="shared" si="45"/>
        <v>65125.076749137574</v>
      </c>
      <c r="H83" s="71">
        <f t="shared" si="45"/>
        <v>73364.60649613758</v>
      </c>
    </row>
    <row r="84" spans="1:8" ht="15.75" hidden="1">
      <c r="A84" s="53" t="s">
        <v>37</v>
      </c>
      <c r="B84" s="23">
        <f>SUM(B217:B219)</f>
        <v>5939.712892</v>
      </c>
      <c r="C84" s="23">
        <f aca="true" t="shared" si="46" ref="C84:H84">SUM(C217:C219)</f>
        <v>4947.359248000001</v>
      </c>
      <c r="D84" s="23">
        <f t="shared" si="46"/>
        <v>10887.07214</v>
      </c>
      <c r="E84" s="23">
        <f t="shared" si="46"/>
        <v>0</v>
      </c>
      <c r="F84" s="23">
        <f t="shared" si="46"/>
        <v>49457.38</v>
      </c>
      <c r="G84" s="23">
        <f t="shared" si="46"/>
        <v>49457.38</v>
      </c>
      <c r="H84" s="71">
        <f t="shared" si="46"/>
        <v>60344.45214</v>
      </c>
    </row>
    <row r="85" spans="1:8" ht="15.75" hidden="1">
      <c r="A85" s="53" t="s">
        <v>38</v>
      </c>
      <c r="B85" s="23">
        <f>SUM(B220:B222)</f>
        <v>6567.947938</v>
      </c>
      <c r="C85" s="23">
        <f aca="true" t="shared" si="47" ref="C85:H85">SUM(C220:C222)</f>
        <v>5116.542064</v>
      </c>
      <c r="D85" s="23">
        <f t="shared" si="47"/>
        <v>11684.490002</v>
      </c>
      <c r="E85" s="23">
        <f t="shared" si="47"/>
        <v>40002.601974000005</v>
      </c>
      <c r="F85" s="23">
        <f t="shared" si="47"/>
        <v>66559.667346</v>
      </c>
      <c r="G85" s="23">
        <f t="shared" si="47"/>
        <v>106562.26931999999</v>
      </c>
      <c r="H85" s="71">
        <f t="shared" si="47"/>
        <v>118246.759322</v>
      </c>
    </row>
    <row r="86" spans="1:8" ht="15.75" hidden="1">
      <c r="A86" s="53"/>
      <c r="B86" s="23"/>
      <c r="C86" s="23"/>
      <c r="D86" s="23"/>
      <c r="E86" s="45"/>
      <c r="F86" s="25"/>
      <c r="G86" s="23"/>
      <c r="H86" s="71"/>
    </row>
    <row r="87" spans="1:8" ht="15.75" hidden="1">
      <c r="A87" s="53" t="s">
        <v>44</v>
      </c>
      <c r="B87" s="23">
        <f>SUM(B224:B226)</f>
        <v>6962.965</v>
      </c>
      <c r="C87" s="23">
        <f aca="true" t="shared" si="48" ref="C87:H87">SUM(C224:C226)</f>
        <v>9198.630104</v>
      </c>
      <c r="D87" s="23">
        <f t="shared" si="48"/>
        <v>16161.595104</v>
      </c>
      <c r="E87" s="23">
        <f t="shared" si="48"/>
        <v>6279.984</v>
      </c>
      <c r="F87" s="23">
        <f t="shared" si="48"/>
        <v>41185.990826</v>
      </c>
      <c r="G87" s="23">
        <f t="shared" si="48"/>
        <v>47465.974826000005</v>
      </c>
      <c r="H87" s="71">
        <f t="shared" si="48"/>
        <v>63627.56993</v>
      </c>
    </row>
    <row r="88" spans="1:8" ht="18" hidden="1">
      <c r="A88" s="53" t="s">
        <v>87</v>
      </c>
      <c r="B88" s="23">
        <f>SUM(B227:B229)</f>
        <v>375.9</v>
      </c>
      <c r="C88" s="23">
        <f aca="true" t="shared" si="49" ref="C88:H88">SUM(C227:C229)</f>
        <v>26383.2</v>
      </c>
      <c r="D88" s="23">
        <f t="shared" si="49"/>
        <v>26759.100000000002</v>
      </c>
      <c r="E88" s="23">
        <f t="shared" si="49"/>
        <v>0</v>
      </c>
      <c r="F88" s="23">
        <f t="shared" si="49"/>
        <v>53527.4</v>
      </c>
      <c r="G88" s="23">
        <f t="shared" si="49"/>
        <v>53527.4</v>
      </c>
      <c r="H88" s="71">
        <f t="shared" si="49"/>
        <v>80286.5</v>
      </c>
    </row>
    <row r="89" spans="1:8" ht="18" hidden="1">
      <c r="A89" s="53" t="s">
        <v>94</v>
      </c>
      <c r="B89" s="23">
        <f>SUM(B230:B232)</f>
        <v>6736.75</v>
      </c>
      <c r="C89" s="23">
        <f aca="true" t="shared" si="50" ref="C89:H89">SUM(C230:C232)</f>
        <v>9826.75</v>
      </c>
      <c r="D89" s="23">
        <f t="shared" si="50"/>
        <v>16563.5</v>
      </c>
      <c r="E89" s="23">
        <f t="shared" si="50"/>
        <v>31234.1</v>
      </c>
      <c r="F89" s="23">
        <f t="shared" si="50"/>
        <v>31153.5</v>
      </c>
      <c r="G89" s="23">
        <f t="shared" si="50"/>
        <v>62387.6</v>
      </c>
      <c r="H89" s="71">
        <f t="shared" si="50"/>
        <v>78951.1</v>
      </c>
    </row>
    <row r="90" spans="1:8" ht="18" hidden="1">
      <c r="A90" s="53" t="s">
        <v>96</v>
      </c>
      <c r="B90" s="23">
        <f>SUM(B233:B235)</f>
        <v>7680.513075</v>
      </c>
      <c r="C90" s="23">
        <f aca="true" t="shared" si="51" ref="C90:H90">SUM(C233:C235)</f>
        <v>23840.098461</v>
      </c>
      <c r="D90" s="23">
        <f t="shared" si="51"/>
        <v>31520.611536</v>
      </c>
      <c r="E90" s="23">
        <f t="shared" si="51"/>
        <v>9428.346606</v>
      </c>
      <c r="F90" s="23">
        <f t="shared" si="51"/>
        <v>41019.182168700005</v>
      </c>
      <c r="G90" s="23">
        <f t="shared" si="51"/>
        <v>50447.5287747</v>
      </c>
      <c r="H90" s="71">
        <f t="shared" si="51"/>
        <v>81968.1403107</v>
      </c>
    </row>
    <row r="91" spans="1:8" ht="18" hidden="1">
      <c r="A91" s="54"/>
      <c r="B91" s="23"/>
      <c r="C91" s="23"/>
      <c r="D91" s="26"/>
      <c r="E91" s="47"/>
      <c r="F91" s="25"/>
      <c r="G91" s="26"/>
      <c r="H91" s="74"/>
    </row>
    <row r="92" spans="1:8" ht="18">
      <c r="A92" s="53" t="s">
        <v>90</v>
      </c>
      <c r="B92" s="23">
        <f>SUM(B237:B239)</f>
        <v>995.2829999999999</v>
      </c>
      <c r="C92" s="23">
        <f aca="true" t="shared" si="52" ref="C92:H92">SUM(C237:C239)</f>
        <v>12111.230447000002</v>
      </c>
      <c r="D92" s="23">
        <f t="shared" si="52"/>
        <v>13106.513447000001</v>
      </c>
      <c r="E92" s="23">
        <f t="shared" si="52"/>
        <v>52028.800567000006</v>
      </c>
      <c r="F92" s="23">
        <f t="shared" si="52"/>
        <v>23007.56122951987</v>
      </c>
      <c r="G92" s="23">
        <f t="shared" si="52"/>
        <v>75036.36179651988</v>
      </c>
      <c r="H92" s="71">
        <f t="shared" si="52"/>
        <v>88142.87524351987</v>
      </c>
    </row>
    <row r="93" spans="1:8" ht="18">
      <c r="A93" s="53" t="s">
        <v>91</v>
      </c>
      <c r="B93" s="23">
        <f>SUM(B240:B242)</f>
        <v>703.4</v>
      </c>
      <c r="C93" s="23">
        <f aca="true" t="shared" si="53" ref="C93:H93">SUM(C240:C242)</f>
        <v>13833.9458</v>
      </c>
      <c r="D93" s="23">
        <f t="shared" si="53"/>
        <v>14537.3458</v>
      </c>
      <c r="E93" s="51">
        <f t="shared" si="53"/>
        <v>0</v>
      </c>
      <c r="F93" s="23">
        <f t="shared" si="53"/>
        <v>23108.367810960728</v>
      </c>
      <c r="G93" s="23">
        <f t="shared" si="53"/>
        <v>23108.367810960728</v>
      </c>
      <c r="H93" s="71">
        <f t="shared" si="53"/>
        <v>37645.71361096073</v>
      </c>
    </row>
    <row r="94" spans="1:8" ht="18">
      <c r="A94" s="53" t="s">
        <v>88</v>
      </c>
      <c r="B94" s="23">
        <f>SUM(B243:B245)</f>
        <v>469.166898</v>
      </c>
      <c r="C94" s="23">
        <f aca="true" t="shared" si="54" ref="C94:H94">SUM(C243:C245)</f>
        <v>9126.702471</v>
      </c>
      <c r="D94" s="23">
        <f t="shared" si="54"/>
        <v>9595.869369</v>
      </c>
      <c r="E94" s="51">
        <f t="shared" si="54"/>
        <v>0</v>
      </c>
      <c r="F94" s="23">
        <f t="shared" si="54"/>
        <v>13806.856294326899</v>
      </c>
      <c r="G94" s="23">
        <f t="shared" si="54"/>
        <v>13806.856294326899</v>
      </c>
      <c r="H94" s="71">
        <f t="shared" si="54"/>
        <v>23402.7256633269</v>
      </c>
    </row>
    <row r="95" spans="1:8" ht="18">
      <c r="A95" s="53" t="s">
        <v>89</v>
      </c>
      <c r="B95" s="23">
        <f>SUM(B246:B248)</f>
        <v>8891.677495</v>
      </c>
      <c r="C95" s="23">
        <f aca="true" t="shared" si="55" ref="C95:H95">SUM(C246:C248)</f>
        <v>10254.5578906</v>
      </c>
      <c r="D95" s="23">
        <f t="shared" si="55"/>
        <v>19146.2353856</v>
      </c>
      <c r="E95" s="51">
        <f t="shared" si="55"/>
        <v>0</v>
      </c>
      <c r="F95" s="23">
        <f t="shared" si="55"/>
        <v>27714.904223693666</v>
      </c>
      <c r="G95" s="23">
        <f t="shared" si="55"/>
        <v>27714.904223693666</v>
      </c>
      <c r="H95" s="71">
        <f t="shared" si="55"/>
        <v>46861.13960929366</v>
      </c>
    </row>
    <row r="96" spans="1:8" ht="15.75">
      <c r="A96" s="53"/>
      <c r="B96" s="23"/>
      <c r="C96" s="23"/>
      <c r="D96" s="23"/>
      <c r="E96" s="51"/>
      <c r="F96" s="25"/>
      <c r="G96" s="23"/>
      <c r="H96" s="71"/>
    </row>
    <row r="97" spans="1:8" ht="18">
      <c r="A97" s="53" t="s">
        <v>92</v>
      </c>
      <c r="B97" s="23">
        <f>SUM(B250:B252)</f>
        <v>2513.973098</v>
      </c>
      <c r="C97" s="23">
        <f aca="true" t="shared" si="56" ref="C97:H97">SUM(C250:C252)</f>
        <v>8684.857571368</v>
      </c>
      <c r="D97" s="23">
        <f t="shared" si="56"/>
        <v>11198.830669368</v>
      </c>
      <c r="E97" s="51">
        <f t="shared" si="56"/>
        <v>0</v>
      </c>
      <c r="F97" s="23">
        <f t="shared" si="56"/>
        <v>21164.279991</v>
      </c>
      <c r="G97" s="23">
        <f t="shared" si="56"/>
        <v>21164.279991</v>
      </c>
      <c r="H97" s="71">
        <f t="shared" si="56"/>
        <v>32363.110660368002</v>
      </c>
    </row>
    <row r="98" spans="1:8" ht="18">
      <c r="A98" s="53" t="s">
        <v>91</v>
      </c>
      <c r="B98" s="23">
        <f>SUM(B253:B255)</f>
        <v>670.2074319999999</v>
      </c>
      <c r="C98" s="23">
        <f aca="true" t="shared" si="57" ref="C98:H98">SUM(C253:C255)</f>
        <v>12949.600364999998</v>
      </c>
      <c r="D98" s="23">
        <f t="shared" si="57"/>
        <v>13619.807797000001</v>
      </c>
      <c r="E98" s="51">
        <f t="shared" si="57"/>
        <v>0</v>
      </c>
      <c r="F98" s="23">
        <f t="shared" si="57"/>
        <v>29638.630265</v>
      </c>
      <c r="G98" s="23">
        <f t="shared" si="57"/>
        <v>29638.630265</v>
      </c>
      <c r="H98" s="71">
        <f t="shared" si="57"/>
        <v>43258.438062</v>
      </c>
    </row>
    <row r="99" spans="1:8" ht="18">
      <c r="A99" s="53" t="s">
        <v>88</v>
      </c>
      <c r="B99" s="23">
        <f>SUM(B256:B258)</f>
        <v>5032.012365</v>
      </c>
      <c r="C99" s="23">
        <f aca="true" t="shared" si="58" ref="C99:H99">SUM(C256:C258)</f>
        <v>11262.497625</v>
      </c>
      <c r="D99" s="23">
        <f t="shared" si="58"/>
        <v>16294.509989999999</v>
      </c>
      <c r="E99" s="51">
        <f t="shared" si="58"/>
        <v>0</v>
      </c>
      <c r="F99" s="23">
        <f t="shared" si="58"/>
        <v>18203.261534999998</v>
      </c>
      <c r="G99" s="23">
        <f t="shared" si="58"/>
        <v>18203.261534999998</v>
      </c>
      <c r="H99" s="71">
        <f t="shared" si="58"/>
        <v>34497.771525000004</v>
      </c>
    </row>
    <row r="100" spans="1:8" ht="18">
      <c r="A100" s="53" t="s">
        <v>89</v>
      </c>
      <c r="B100" s="23">
        <f>SUM(B259:B261)</f>
        <v>3708.378166</v>
      </c>
      <c r="C100" s="23">
        <f aca="true" t="shared" si="59" ref="C100:H100">SUM(C259:C261)</f>
        <v>8506.687530734955</v>
      </c>
      <c r="D100" s="23">
        <f t="shared" si="59"/>
        <v>12215.065696734955</v>
      </c>
      <c r="E100" s="51">
        <f t="shared" si="59"/>
        <v>0</v>
      </c>
      <c r="F100" s="23">
        <f t="shared" si="59"/>
        <v>50012.234091</v>
      </c>
      <c r="G100" s="23">
        <f t="shared" si="59"/>
        <v>50012.234091</v>
      </c>
      <c r="H100" s="71">
        <f t="shared" si="59"/>
        <v>62227.299787734955</v>
      </c>
    </row>
    <row r="101" spans="1:8" ht="18">
      <c r="A101" s="53"/>
      <c r="B101" s="23"/>
      <c r="C101" s="23"/>
      <c r="D101" s="23"/>
      <c r="E101" s="47"/>
      <c r="F101" s="25"/>
      <c r="G101" s="23"/>
      <c r="H101" s="71"/>
    </row>
    <row r="102" spans="1:8" ht="18">
      <c r="A102" s="53" t="s">
        <v>93</v>
      </c>
      <c r="B102" s="23">
        <f>SUM(B263:B265)</f>
        <v>446.388499</v>
      </c>
      <c r="C102" s="23">
        <f aca="true" t="shared" si="60" ref="C102:H102">SUM(C263:C265)</f>
        <v>10523.870858</v>
      </c>
      <c r="D102" s="23">
        <f t="shared" si="60"/>
        <v>10970.259356999999</v>
      </c>
      <c r="E102" s="51">
        <f t="shared" si="60"/>
        <v>0</v>
      </c>
      <c r="F102" s="23">
        <f t="shared" si="60"/>
        <v>31293.471482</v>
      </c>
      <c r="G102" s="23">
        <f t="shared" si="60"/>
        <v>31293.471482</v>
      </c>
      <c r="H102" s="71">
        <f t="shared" si="60"/>
        <v>42263.730838999996</v>
      </c>
    </row>
    <row r="103" spans="1:8" ht="18">
      <c r="A103" s="53" t="s">
        <v>91</v>
      </c>
      <c r="B103" s="23">
        <f>SUM(B266:B268)</f>
        <v>4188.788038</v>
      </c>
      <c r="C103" s="23">
        <f aca="true" t="shared" si="61" ref="C103:H103">SUM(C266:C268)</f>
        <v>10078.091498</v>
      </c>
      <c r="D103" s="23">
        <f t="shared" si="61"/>
        <v>14266.879536</v>
      </c>
      <c r="E103" s="51">
        <f t="shared" si="61"/>
        <v>0</v>
      </c>
      <c r="F103" s="23">
        <f t="shared" si="61"/>
        <v>40825.287</v>
      </c>
      <c r="G103" s="23">
        <f t="shared" si="61"/>
        <v>40825.287</v>
      </c>
      <c r="H103" s="71">
        <f t="shared" si="61"/>
        <v>55092.166536000004</v>
      </c>
    </row>
    <row r="104" spans="1:8" ht="18">
      <c r="A104" s="53" t="s">
        <v>88</v>
      </c>
      <c r="B104" s="23">
        <f>SUM(B269:B271)</f>
        <v>2980.3112280000005</v>
      </c>
      <c r="C104" s="23">
        <f aca="true" t="shared" si="62" ref="C104:H104">SUM(C269:C271)</f>
        <v>12719.992595</v>
      </c>
      <c r="D104" s="23">
        <f t="shared" si="62"/>
        <v>15700.303823000002</v>
      </c>
      <c r="E104" s="51">
        <f t="shared" si="62"/>
        <v>0</v>
      </c>
      <c r="F104" s="23">
        <f t="shared" si="62"/>
        <v>28825.899</v>
      </c>
      <c r="G104" s="23">
        <f t="shared" si="62"/>
        <v>28825.899</v>
      </c>
      <c r="H104" s="71">
        <f t="shared" si="62"/>
        <v>44526.202823</v>
      </c>
    </row>
    <row r="105" spans="1:8" ht="18">
      <c r="A105" s="53" t="s">
        <v>89</v>
      </c>
      <c r="B105" s="23">
        <f>SUM(B272:B274)</f>
        <v>3118.756781</v>
      </c>
      <c r="C105" s="23">
        <f aca="true" t="shared" si="63" ref="C105:H105">SUM(C272:C274)</f>
        <v>10995.522324999998</v>
      </c>
      <c r="D105" s="23">
        <f t="shared" si="63"/>
        <v>14114.279105999998</v>
      </c>
      <c r="E105" s="51">
        <f t="shared" si="63"/>
        <v>0</v>
      </c>
      <c r="F105" s="23">
        <f t="shared" si="63"/>
        <v>37568.205273</v>
      </c>
      <c r="G105" s="23">
        <f t="shared" si="63"/>
        <v>37568.205273</v>
      </c>
      <c r="H105" s="23">
        <f t="shared" si="63"/>
        <v>51682.484379</v>
      </c>
    </row>
    <row r="106" spans="1:8" ht="15.75">
      <c r="A106" s="53"/>
      <c r="B106" s="23"/>
      <c r="C106" s="23"/>
      <c r="D106" s="23"/>
      <c r="E106" s="45"/>
      <c r="F106" s="25"/>
      <c r="G106" s="23"/>
      <c r="H106" s="71"/>
    </row>
    <row r="107" spans="1:8" ht="15.75" hidden="1">
      <c r="A107" s="53" t="s">
        <v>17</v>
      </c>
      <c r="B107" s="25">
        <v>8.3</v>
      </c>
      <c r="C107" s="25">
        <v>280.6</v>
      </c>
      <c r="D107" s="18">
        <f aca="true" t="shared" si="64" ref="D107:D169">+B107+C107</f>
        <v>288.90000000000003</v>
      </c>
      <c r="E107" s="19">
        <v>14220.4</v>
      </c>
      <c r="F107" s="18">
        <v>3066.7</v>
      </c>
      <c r="G107" s="26">
        <f aca="true" t="shared" si="65" ref="G107:G151">+E107+F107</f>
        <v>17287.1</v>
      </c>
      <c r="H107" s="70">
        <f aca="true" t="shared" si="66" ref="H107:H150">+D107+G107</f>
        <v>17576</v>
      </c>
    </row>
    <row r="108" spans="1:8" ht="15.75" hidden="1">
      <c r="A108" s="53" t="s">
        <v>22</v>
      </c>
      <c r="B108" s="25">
        <v>348.4</v>
      </c>
      <c r="C108" s="25">
        <v>294.9</v>
      </c>
      <c r="D108" s="18">
        <f t="shared" si="64"/>
        <v>643.3</v>
      </c>
      <c r="E108" s="19">
        <v>4714.5</v>
      </c>
      <c r="F108" s="18">
        <v>3077</v>
      </c>
      <c r="G108" s="26">
        <f t="shared" si="65"/>
        <v>7791.5</v>
      </c>
      <c r="H108" s="70">
        <f t="shared" si="66"/>
        <v>8434.8</v>
      </c>
    </row>
    <row r="109" spans="1:8" ht="15.75" hidden="1">
      <c r="A109" s="53" t="s">
        <v>23</v>
      </c>
      <c r="B109" s="25">
        <v>35.6</v>
      </c>
      <c r="C109" s="25">
        <v>458.8</v>
      </c>
      <c r="D109" s="18">
        <f t="shared" si="64"/>
        <v>494.40000000000003</v>
      </c>
      <c r="E109" s="19">
        <v>4231.9</v>
      </c>
      <c r="F109" s="18">
        <v>3323.2</v>
      </c>
      <c r="G109" s="26">
        <f t="shared" si="65"/>
        <v>7555.099999999999</v>
      </c>
      <c r="H109" s="70">
        <f t="shared" si="66"/>
        <v>8049.499999999999</v>
      </c>
    </row>
    <row r="110" spans="1:8" ht="15.75" hidden="1">
      <c r="A110" s="53" t="s">
        <v>24</v>
      </c>
      <c r="B110" s="25" t="s">
        <v>2</v>
      </c>
      <c r="C110" s="25">
        <v>354.9</v>
      </c>
      <c r="D110" s="18">
        <f t="shared" si="64"/>
        <v>354.9</v>
      </c>
      <c r="E110" s="19">
        <v>1881.3</v>
      </c>
      <c r="F110" s="18">
        <v>2397.2</v>
      </c>
      <c r="G110" s="26">
        <f t="shared" si="65"/>
        <v>4278.5</v>
      </c>
      <c r="H110" s="70">
        <f t="shared" si="66"/>
        <v>4633.4</v>
      </c>
    </row>
    <row r="111" spans="1:8" ht="15.75" hidden="1">
      <c r="A111" s="53" t="s">
        <v>34</v>
      </c>
      <c r="B111" s="25">
        <v>197.3</v>
      </c>
      <c r="C111" s="25">
        <v>840.3</v>
      </c>
      <c r="D111" s="18">
        <f t="shared" si="64"/>
        <v>1037.6</v>
      </c>
      <c r="E111" s="19">
        <v>4138.3</v>
      </c>
      <c r="F111" s="18">
        <v>4084.4</v>
      </c>
      <c r="G111" s="26">
        <f t="shared" si="65"/>
        <v>8222.7</v>
      </c>
      <c r="H111" s="70">
        <f t="shared" si="66"/>
        <v>9260.300000000001</v>
      </c>
    </row>
    <row r="112" spans="1:8" ht="15.75" hidden="1">
      <c r="A112" s="53" t="s">
        <v>56</v>
      </c>
      <c r="B112" s="25">
        <v>5038</v>
      </c>
      <c r="C112" s="25">
        <v>416.9</v>
      </c>
      <c r="D112" s="18">
        <f t="shared" si="64"/>
        <v>5454.9</v>
      </c>
      <c r="E112" s="19">
        <v>2600.3</v>
      </c>
      <c r="F112" s="18">
        <v>6713.1</v>
      </c>
      <c r="G112" s="26">
        <f t="shared" si="65"/>
        <v>9313.400000000001</v>
      </c>
      <c r="H112" s="70">
        <f t="shared" si="66"/>
        <v>14768.300000000001</v>
      </c>
    </row>
    <row r="113" spans="1:8" ht="15.75" hidden="1">
      <c r="A113" s="53" t="s">
        <v>32</v>
      </c>
      <c r="B113" s="25">
        <v>1226.1</v>
      </c>
      <c r="C113" s="25">
        <v>433.4</v>
      </c>
      <c r="D113" s="18">
        <f t="shared" si="64"/>
        <v>1659.5</v>
      </c>
      <c r="E113" s="19">
        <v>4181.6</v>
      </c>
      <c r="F113" s="18">
        <v>3017.1</v>
      </c>
      <c r="G113" s="26">
        <f t="shared" si="65"/>
        <v>7198.700000000001</v>
      </c>
      <c r="H113" s="70">
        <f t="shared" si="66"/>
        <v>8858.2</v>
      </c>
    </row>
    <row r="114" spans="1:8" ht="15.75" hidden="1">
      <c r="A114" s="53" t="s">
        <v>57</v>
      </c>
      <c r="B114" s="25">
        <v>214.2</v>
      </c>
      <c r="C114" s="25">
        <v>404.1</v>
      </c>
      <c r="D114" s="18">
        <f t="shared" si="64"/>
        <v>618.3</v>
      </c>
      <c r="E114" s="19">
        <v>4017.3</v>
      </c>
      <c r="F114" s="18">
        <v>3825.9</v>
      </c>
      <c r="G114" s="26">
        <f t="shared" si="65"/>
        <v>7843.200000000001</v>
      </c>
      <c r="H114" s="70">
        <f t="shared" si="66"/>
        <v>8461.5</v>
      </c>
    </row>
    <row r="115" spans="1:8" ht="15.75" hidden="1">
      <c r="A115" s="53" t="s">
        <v>58</v>
      </c>
      <c r="B115" s="25" t="s">
        <v>2</v>
      </c>
      <c r="C115" s="25">
        <v>478.1</v>
      </c>
      <c r="D115" s="18">
        <f t="shared" si="64"/>
        <v>478.1</v>
      </c>
      <c r="E115" s="19">
        <v>3602.8</v>
      </c>
      <c r="F115" s="18">
        <v>2894.8</v>
      </c>
      <c r="G115" s="26">
        <f t="shared" si="65"/>
        <v>6497.6</v>
      </c>
      <c r="H115" s="70">
        <f t="shared" si="66"/>
        <v>6975.700000000001</v>
      </c>
    </row>
    <row r="116" spans="1:8" ht="15.75" hidden="1">
      <c r="A116" s="53" t="s">
        <v>59</v>
      </c>
      <c r="B116" s="25">
        <v>380.4</v>
      </c>
      <c r="C116" s="25">
        <v>381.8</v>
      </c>
      <c r="D116" s="18">
        <f t="shared" si="64"/>
        <v>762.2</v>
      </c>
      <c r="E116" s="19">
        <v>17169.7</v>
      </c>
      <c r="F116" s="18">
        <v>1226</v>
      </c>
      <c r="G116" s="26">
        <f t="shared" si="65"/>
        <v>18395.7</v>
      </c>
      <c r="H116" s="70">
        <f t="shared" si="66"/>
        <v>19157.9</v>
      </c>
    </row>
    <row r="117" spans="1:8" ht="15.75" hidden="1">
      <c r="A117" s="53" t="s">
        <v>60</v>
      </c>
      <c r="B117" s="25">
        <v>20</v>
      </c>
      <c r="C117" s="25">
        <v>375.7</v>
      </c>
      <c r="D117" s="18">
        <f t="shared" si="64"/>
        <v>395.7</v>
      </c>
      <c r="E117" s="19">
        <f>4698.9-2077.1</f>
        <v>2621.7999999999997</v>
      </c>
      <c r="F117" s="18">
        <v>3544.1</v>
      </c>
      <c r="G117" s="26">
        <f t="shared" si="65"/>
        <v>6165.9</v>
      </c>
      <c r="H117" s="70">
        <f t="shared" si="66"/>
        <v>6561.599999999999</v>
      </c>
    </row>
    <row r="118" spans="1:8" ht="15.75" hidden="1">
      <c r="A118" s="53" t="s">
        <v>61</v>
      </c>
      <c r="B118" s="25">
        <v>602.6</v>
      </c>
      <c r="C118" s="25">
        <f>416.5+4420.2</f>
        <v>4836.7</v>
      </c>
      <c r="D118" s="18">
        <f t="shared" si="64"/>
        <v>5439.3</v>
      </c>
      <c r="E118" s="24" t="s">
        <v>2</v>
      </c>
      <c r="F118" s="18">
        <v>2450.6</v>
      </c>
      <c r="G118" s="26">
        <f t="shared" si="65"/>
        <v>2450.6</v>
      </c>
      <c r="H118" s="70">
        <f t="shared" si="66"/>
        <v>7889.9</v>
      </c>
    </row>
    <row r="119" spans="1:8" ht="15.75" hidden="1">
      <c r="A119" s="53"/>
      <c r="B119" s="25"/>
      <c r="C119" s="25"/>
      <c r="D119" s="18"/>
      <c r="E119" s="45"/>
      <c r="F119" s="25"/>
      <c r="G119" s="26"/>
      <c r="H119" s="70"/>
    </row>
    <row r="120" spans="1:8" ht="15.75" hidden="1">
      <c r="A120" s="53" t="s">
        <v>18</v>
      </c>
      <c r="B120" s="25">
        <v>11</v>
      </c>
      <c r="C120" s="25">
        <v>377.2</v>
      </c>
      <c r="D120" s="18">
        <f t="shared" si="64"/>
        <v>388.2</v>
      </c>
      <c r="E120" s="24" t="s">
        <v>2</v>
      </c>
      <c r="F120" s="18">
        <v>6685.3</v>
      </c>
      <c r="G120" s="26">
        <f t="shared" si="65"/>
        <v>6685.3</v>
      </c>
      <c r="H120" s="70">
        <f t="shared" si="66"/>
        <v>7073.5</v>
      </c>
    </row>
    <row r="121" spans="1:8" ht="15.75" hidden="1">
      <c r="A121" s="53" t="s">
        <v>10</v>
      </c>
      <c r="B121" s="25">
        <v>100.1</v>
      </c>
      <c r="C121" s="25">
        <v>369.1</v>
      </c>
      <c r="D121" s="18">
        <f t="shared" si="64"/>
        <v>469.20000000000005</v>
      </c>
      <c r="E121" s="24" t="s">
        <v>2</v>
      </c>
      <c r="F121" s="18">
        <v>573.6</v>
      </c>
      <c r="G121" s="26">
        <f t="shared" si="65"/>
        <v>573.6</v>
      </c>
      <c r="H121" s="70">
        <f t="shared" si="66"/>
        <v>1042.8000000000002</v>
      </c>
    </row>
    <row r="122" spans="1:8" ht="15.75" hidden="1">
      <c r="A122" s="53" t="s">
        <v>66</v>
      </c>
      <c r="B122" s="23" t="s">
        <v>2</v>
      </c>
      <c r="C122" s="23">
        <v>584</v>
      </c>
      <c r="D122" s="18">
        <f t="shared" si="64"/>
        <v>584</v>
      </c>
      <c r="E122" s="24" t="s">
        <v>2</v>
      </c>
      <c r="F122" s="18">
        <v>880.2</v>
      </c>
      <c r="G122" s="26">
        <f t="shared" si="65"/>
        <v>880.2</v>
      </c>
      <c r="H122" s="70">
        <f t="shared" si="66"/>
        <v>1464.2</v>
      </c>
    </row>
    <row r="123" spans="1:8" ht="15.75" hidden="1">
      <c r="A123" s="53" t="s">
        <v>67</v>
      </c>
      <c r="B123" s="23">
        <v>124.1</v>
      </c>
      <c r="C123" s="23">
        <v>511.1</v>
      </c>
      <c r="D123" s="18">
        <f t="shared" si="64"/>
        <v>635.2</v>
      </c>
      <c r="E123" s="24" t="s">
        <v>2</v>
      </c>
      <c r="F123" s="18">
        <v>4358.8</v>
      </c>
      <c r="G123" s="26">
        <f t="shared" si="65"/>
        <v>4358.8</v>
      </c>
      <c r="H123" s="70">
        <f t="shared" si="66"/>
        <v>4994</v>
      </c>
    </row>
    <row r="124" spans="1:8" ht="15.75" hidden="1">
      <c r="A124" s="53" t="s">
        <v>11</v>
      </c>
      <c r="B124" s="23">
        <v>199.4</v>
      </c>
      <c r="C124" s="23">
        <v>470.8</v>
      </c>
      <c r="D124" s="18">
        <f t="shared" si="64"/>
        <v>670.2</v>
      </c>
      <c r="E124" s="19">
        <v>2375.6</v>
      </c>
      <c r="F124" s="18">
        <v>2731.5</v>
      </c>
      <c r="G124" s="26">
        <f t="shared" si="65"/>
        <v>5107.1</v>
      </c>
      <c r="H124" s="70">
        <f t="shared" si="66"/>
        <v>5777.3</v>
      </c>
    </row>
    <row r="125" spans="1:8" ht="15.75" hidden="1">
      <c r="A125" s="53" t="s">
        <v>68</v>
      </c>
      <c r="B125" s="23">
        <v>8617.4</v>
      </c>
      <c r="C125" s="23">
        <v>343.6</v>
      </c>
      <c r="D125" s="18">
        <f t="shared" si="64"/>
        <v>8961</v>
      </c>
      <c r="E125" s="19">
        <v>2260.2</v>
      </c>
      <c r="F125" s="18">
        <v>2332.9</v>
      </c>
      <c r="G125" s="26">
        <f t="shared" si="65"/>
        <v>4593.1</v>
      </c>
      <c r="H125" s="70">
        <f t="shared" si="66"/>
        <v>13554.1</v>
      </c>
    </row>
    <row r="126" spans="1:8" ht="15.75" hidden="1">
      <c r="A126" s="53" t="s">
        <v>69</v>
      </c>
      <c r="B126" s="23">
        <v>236.4</v>
      </c>
      <c r="C126" s="23">
        <v>327.9</v>
      </c>
      <c r="D126" s="18">
        <f t="shared" si="64"/>
        <v>564.3</v>
      </c>
      <c r="E126" s="19">
        <v>2.7</v>
      </c>
      <c r="F126" s="18">
        <v>13226.6</v>
      </c>
      <c r="G126" s="26">
        <f t="shared" si="65"/>
        <v>13229.300000000001</v>
      </c>
      <c r="H126" s="70">
        <f t="shared" si="66"/>
        <v>13793.6</v>
      </c>
    </row>
    <row r="127" spans="1:8" ht="15.75" hidden="1">
      <c r="A127" s="53" t="s">
        <v>70</v>
      </c>
      <c r="B127" s="23">
        <v>115</v>
      </c>
      <c r="C127" s="23">
        <v>465.7</v>
      </c>
      <c r="D127" s="18">
        <f t="shared" si="64"/>
        <v>580.7</v>
      </c>
      <c r="E127" s="24" t="s">
        <v>2</v>
      </c>
      <c r="F127" s="18">
        <v>2120.3</v>
      </c>
      <c r="G127" s="26">
        <f t="shared" si="65"/>
        <v>2120.3</v>
      </c>
      <c r="H127" s="70">
        <f t="shared" si="66"/>
        <v>2701</v>
      </c>
    </row>
    <row r="128" spans="1:8" ht="15.75" hidden="1">
      <c r="A128" s="53" t="s">
        <v>71</v>
      </c>
      <c r="B128" s="23">
        <v>200</v>
      </c>
      <c r="C128" s="23">
        <v>415.4</v>
      </c>
      <c r="D128" s="18">
        <f t="shared" si="64"/>
        <v>615.4</v>
      </c>
      <c r="E128" s="24" t="s">
        <v>2</v>
      </c>
      <c r="F128" s="18">
        <v>0.1</v>
      </c>
      <c r="G128" s="26">
        <f t="shared" si="65"/>
        <v>0.1</v>
      </c>
      <c r="H128" s="70">
        <f t="shared" si="66"/>
        <v>615.5</v>
      </c>
    </row>
    <row r="129" spans="1:8" ht="15.75" hidden="1">
      <c r="A129" s="53" t="s">
        <v>72</v>
      </c>
      <c r="B129" s="23" t="s">
        <v>2</v>
      </c>
      <c r="C129" s="23">
        <v>429.1</v>
      </c>
      <c r="D129" s="18">
        <f t="shared" si="64"/>
        <v>429.1</v>
      </c>
      <c r="E129" s="24" t="s">
        <v>2</v>
      </c>
      <c r="F129" s="18">
        <v>1.1</v>
      </c>
      <c r="G129" s="26">
        <f t="shared" si="65"/>
        <v>1.1</v>
      </c>
      <c r="H129" s="70">
        <f t="shared" si="66"/>
        <v>430.20000000000005</v>
      </c>
    </row>
    <row r="130" spans="1:8" ht="15.75" hidden="1">
      <c r="A130" s="53" t="s">
        <v>73</v>
      </c>
      <c r="B130" s="23" t="s">
        <v>2</v>
      </c>
      <c r="C130" s="23">
        <v>407</v>
      </c>
      <c r="D130" s="18">
        <f t="shared" si="64"/>
        <v>407</v>
      </c>
      <c r="E130" s="24" t="s">
        <v>2</v>
      </c>
      <c r="F130" s="18">
        <v>2.1</v>
      </c>
      <c r="G130" s="26">
        <f t="shared" si="65"/>
        <v>2.1</v>
      </c>
      <c r="H130" s="70">
        <f t="shared" si="66"/>
        <v>409.1</v>
      </c>
    </row>
    <row r="131" spans="1:8" ht="15.75" hidden="1">
      <c r="A131" s="53" t="s">
        <v>74</v>
      </c>
      <c r="B131" s="23" t="s">
        <v>2</v>
      </c>
      <c r="C131" s="23">
        <v>5085.4</v>
      </c>
      <c r="D131" s="18">
        <f t="shared" si="64"/>
        <v>5085.4</v>
      </c>
      <c r="E131" s="24">
        <v>67061.5</v>
      </c>
      <c r="F131" s="25" t="s">
        <v>2</v>
      </c>
      <c r="G131" s="26">
        <f t="shared" si="65"/>
        <v>67061.5</v>
      </c>
      <c r="H131" s="70">
        <f t="shared" si="66"/>
        <v>72146.9</v>
      </c>
    </row>
    <row r="132" spans="1:8" ht="15.75" hidden="1">
      <c r="A132" s="75"/>
      <c r="B132" s="8"/>
      <c r="C132" s="10"/>
      <c r="D132" s="8"/>
      <c r="E132" s="13"/>
      <c r="F132" s="10"/>
      <c r="G132" s="9"/>
      <c r="H132" s="73"/>
    </row>
    <row r="133" spans="1:8" ht="15.75" hidden="1">
      <c r="A133" s="53" t="s">
        <v>20</v>
      </c>
      <c r="B133" s="23">
        <v>128.7</v>
      </c>
      <c r="C133" s="23">
        <v>491.5</v>
      </c>
      <c r="D133" s="18">
        <f>+B133+C133</f>
        <v>620.2</v>
      </c>
      <c r="E133" s="24" t="s">
        <v>2</v>
      </c>
      <c r="F133" s="18">
        <v>13691.5</v>
      </c>
      <c r="G133" s="26">
        <f>+E133+F133</f>
        <v>13691.5</v>
      </c>
      <c r="H133" s="70">
        <f>+D133+G133</f>
        <v>14311.7</v>
      </c>
    </row>
    <row r="134" spans="1:8" ht="15.75" hidden="1">
      <c r="A134" s="53" t="s">
        <v>22</v>
      </c>
      <c r="B134" s="23">
        <v>6.5</v>
      </c>
      <c r="C134" s="23">
        <v>328.4</v>
      </c>
      <c r="D134" s="18">
        <f t="shared" si="64"/>
        <v>334.9</v>
      </c>
      <c r="E134" s="24" t="s">
        <v>2</v>
      </c>
      <c r="F134" s="18">
        <v>3593.4</v>
      </c>
      <c r="G134" s="26">
        <f t="shared" si="65"/>
        <v>3593.4</v>
      </c>
      <c r="H134" s="70">
        <f t="shared" si="66"/>
        <v>3928.3</v>
      </c>
    </row>
    <row r="135" spans="1:8" ht="15.75" hidden="1">
      <c r="A135" s="53" t="s">
        <v>23</v>
      </c>
      <c r="B135" s="23" t="s">
        <v>2</v>
      </c>
      <c r="C135" s="23">
        <v>427.5</v>
      </c>
      <c r="D135" s="18">
        <f t="shared" si="64"/>
        <v>427.5</v>
      </c>
      <c r="E135" s="24" t="s">
        <v>2</v>
      </c>
      <c r="F135" s="18">
        <v>16537.7</v>
      </c>
      <c r="G135" s="26">
        <f t="shared" si="65"/>
        <v>16537.7</v>
      </c>
      <c r="H135" s="70">
        <f t="shared" si="66"/>
        <v>16965.2</v>
      </c>
    </row>
    <row r="136" spans="1:8" ht="15.75" hidden="1">
      <c r="A136" s="53" t="s">
        <v>24</v>
      </c>
      <c r="B136" s="23">
        <v>7997.1</v>
      </c>
      <c r="C136" s="23">
        <v>442.9</v>
      </c>
      <c r="D136" s="18">
        <f t="shared" si="64"/>
        <v>8440</v>
      </c>
      <c r="E136" s="24">
        <v>21568.4</v>
      </c>
      <c r="F136" s="18">
        <v>2907.1</v>
      </c>
      <c r="G136" s="26">
        <f t="shared" si="65"/>
        <v>24475.5</v>
      </c>
      <c r="H136" s="70">
        <f t="shared" si="66"/>
        <v>32915.5</v>
      </c>
    </row>
    <row r="137" spans="1:8" ht="15.75" hidden="1">
      <c r="A137" s="53" t="s">
        <v>34</v>
      </c>
      <c r="B137" s="23">
        <v>13.9</v>
      </c>
      <c r="C137" s="23">
        <v>468.8</v>
      </c>
      <c r="D137" s="18">
        <f t="shared" si="64"/>
        <v>482.7</v>
      </c>
      <c r="E137" s="24" t="s">
        <v>2</v>
      </c>
      <c r="F137" s="18">
        <v>2919.2</v>
      </c>
      <c r="G137" s="26">
        <f t="shared" si="65"/>
        <v>2919.2</v>
      </c>
      <c r="H137" s="70">
        <f t="shared" si="66"/>
        <v>3401.8999999999996</v>
      </c>
    </row>
    <row r="138" spans="1:8" ht="15.75" hidden="1">
      <c r="A138" s="53" t="s">
        <v>56</v>
      </c>
      <c r="B138" s="23">
        <v>81.1</v>
      </c>
      <c r="C138" s="23">
        <v>562.7</v>
      </c>
      <c r="D138" s="26">
        <f t="shared" si="64"/>
        <v>643.8000000000001</v>
      </c>
      <c r="E138" s="24" t="s">
        <v>2</v>
      </c>
      <c r="F138" s="18">
        <v>1768.9</v>
      </c>
      <c r="G138" s="26">
        <f t="shared" si="65"/>
        <v>1768.9</v>
      </c>
      <c r="H138" s="74">
        <f t="shared" si="66"/>
        <v>2412.7000000000003</v>
      </c>
    </row>
    <row r="139" spans="1:8" ht="15.75" hidden="1">
      <c r="A139" s="53" t="s">
        <v>32</v>
      </c>
      <c r="B139" s="23" t="s">
        <v>2</v>
      </c>
      <c r="C139" s="23">
        <v>522.6</v>
      </c>
      <c r="D139" s="26">
        <f t="shared" si="64"/>
        <v>522.6</v>
      </c>
      <c r="E139" s="24">
        <v>2606.7</v>
      </c>
      <c r="F139" s="18">
        <v>4956.1</v>
      </c>
      <c r="G139" s="26">
        <f t="shared" si="65"/>
        <v>7562.8</v>
      </c>
      <c r="H139" s="74">
        <f t="shared" si="66"/>
        <v>8085.400000000001</v>
      </c>
    </row>
    <row r="140" spans="1:8" ht="15.75" hidden="1">
      <c r="A140" s="53" t="s">
        <v>57</v>
      </c>
      <c r="B140" s="23" t="s">
        <v>2</v>
      </c>
      <c r="C140" s="23">
        <v>420.2</v>
      </c>
      <c r="D140" s="26">
        <f t="shared" si="64"/>
        <v>420.2</v>
      </c>
      <c r="E140" s="24" t="s">
        <v>2</v>
      </c>
      <c r="F140" s="18">
        <v>4098.2</v>
      </c>
      <c r="G140" s="26">
        <f t="shared" si="65"/>
        <v>4098.2</v>
      </c>
      <c r="H140" s="74">
        <f t="shared" si="66"/>
        <v>4518.4</v>
      </c>
    </row>
    <row r="141" spans="1:8" ht="15.75" hidden="1">
      <c r="A141" s="53" t="s">
        <v>58</v>
      </c>
      <c r="B141" s="23">
        <v>400</v>
      </c>
      <c r="C141" s="23">
        <v>547.6</v>
      </c>
      <c r="D141" s="26">
        <f t="shared" si="64"/>
        <v>947.6</v>
      </c>
      <c r="E141" s="24" t="s">
        <v>2</v>
      </c>
      <c r="F141" s="18">
        <v>1422.9</v>
      </c>
      <c r="G141" s="26">
        <f t="shared" si="65"/>
        <v>1422.9</v>
      </c>
      <c r="H141" s="74">
        <f t="shared" si="66"/>
        <v>2370.5</v>
      </c>
    </row>
    <row r="142" spans="1:8" ht="15.75" hidden="1">
      <c r="A142" s="53" t="s">
        <v>59</v>
      </c>
      <c r="B142" s="23">
        <v>243</v>
      </c>
      <c r="C142" s="23">
        <v>381.8</v>
      </c>
      <c r="D142" s="26">
        <f t="shared" si="64"/>
        <v>624.8</v>
      </c>
      <c r="E142" s="24" t="s">
        <v>2</v>
      </c>
      <c r="F142" s="18">
        <v>8399.9</v>
      </c>
      <c r="G142" s="26">
        <f t="shared" si="65"/>
        <v>8399.9</v>
      </c>
      <c r="H142" s="74">
        <f t="shared" si="66"/>
        <v>9024.699999999999</v>
      </c>
    </row>
    <row r="143" spans="1:8" ht="15.75" hidden="1">
      <c r="A143" s="53" t="s">
        <v>60</v>
      </c>
      <c r="B143" s="23" t="s">
        <v>2</v>
      </c>
      <c r="C143" s="23">
        <v>450.5</v>
      </c>
      <c r="D143" s="26">
        <f t="shared" si="64"/>
        <v>450.5</v>
      </c>
      <c r="E143" s="24" t="s">
        <v>2</v>
      </c>
      <c r="F143" s="18">
        <v>0.6</v>
      </c>
      <c r="G143" s="26">
        <f t="shared" si="65"/>
        <v>0.6</v>
      </c>
      <c r="H143" s="74">
        <f t="shared" si="66"/>
        <v>451.1</v>
      </c>
    </row>
    <row r="144" spans="1:8" ht="15.75" hidden="1">
      <c r="A144" s="53" t="s">
        <v>61</v>
      </c>
      <c r="B144" s="23" t="s">
        <v>2</v>
      </c>
      <c r="C144" s="23">
        <v>1992.6</v>
      </c>
      <c r="D144" s="26">
        <f t="shared" si="64"/>
        <v>1992.6</v>
      </c>
      <c r="E144" s="24">
        <v>70342.3</v>
      </c>
      <c r="F144" s="18">
        <v>6851.9</v>
      </c>
      <c r="G144" s="26">
        <f t="shared" si="65"/>
        <v>77194.2</v>
      </c>
      <c r="H144" s="74">
        <f t="shared" si="66"/>
        <v>79186.8</v>
      </c>
    </row>
    <row r="145" spans="1:8" ht="15.75" hidden="1">
      <c r="A145" s="53"/>
      <c r="B145" s="23"/>
      <c r="C145" s="23"/>
      <c r="D145" s="26"/>
      <c r="E145" s="24"/>
      <c r="F145" s="18"/>
      <c r="G145" s="26"/>
      <c r="H145" s="74"/>
    </row>
    <row r="146" spans="1:8" ht="15.75" hidden="1">
      <c r="A146" s="53" t="s">
        <v>26</v>
      </c>
      <c r="B146" s="23">
        <v>5</v>
      </c>
      <c r="C146" s="23">
        <v>634</v>
      </c>
      <c r="D146" s="26">
        <f t="shared" si="64"/>
        <v>639</v>
      </c>
      <c r="E146" s="45">
        <v>10257.7</v>
      </c>
      <c r="F146" s="18">
        <v>2564.6</v>
      </c>
      <c r="G146" s="26">
        <f t="shared" si="65"/>
        <v>12822.300000000001</v>
      </c>
      <c r="H146" s="74">
        <f t="shared" si="66"/>
        <v>13461.300000000001</v>
      </c>
    </row>
    <row r="147" spans="1:8" ht="15.75" hidden="1">
      <c r="A147" s="53" t="s">
        <v>22</v>
      </c>
      <c r="B147" s="23">
        <v>25</v>
      </c>
      <c r="C147" s="23">
        <v>386.5</v>
      </c>
      <c r="D147" s="26">
        <f t="shared" si="64"/>
        <v>411.5</v>
      </c>
      <c r="E147" s="45" t="s">
        <v>2</v>
      </c>
      <c r="F147" s="18">
        <v>1865.6</v>
      </c>
      <c r="G147" s="26">
        <f t="shared" si="65"/>
        <v>1865.6</v>
      </c>
      <c r="H147" s="74">
        <f t="shared" si="66"/>
        <v>2277.1</v>
      </c>
    </row>
    <row r="148" spans="1:8" ht="15.75" hidden="1">
      <c r="A148" s="53" t="s">
        <v>23</v>
      </c>
      <c r="B148" s="23">
        <v>7917.1</v>
      </c>
      <c r="C148" s="23">
        <v>404.5</v>
      </c>
      <c r="D148" s="26">
        <f t="shared" si="64"/>
        <v>8321.6</v>
      </c>
      <c r="E148" s="45" t="s">
        <v>2</v>
      </c>
      <c r="F148" s="25">
        <v>936</v>
      </c>
      <c r="G148" s="26">
        <f t="shared" si="65"/>
        <v>936</v>
      </c>
      <c r="H148" s="74">
        <f t="shared" si="66"/>
        <v>9257.6</v>
      </c>
    </row>
    <row r="149" spans="1:8" ht="15.75" hidden="1">
      <c r="A149" s="53" t="s">
        <v>24</v>
      </c>
      <c r="B149" s="23">
        <v>43.3</v>
      </c>
      <c r="C149" s="23">
        <v>502.8</v>
      </c>
      <c r="D149" s="26">
        <f t="shared" si="64"/>
        <v>546.1</v>
      </c>
      <c r="E149" s="45" t="s">
        <v>2</v>
      </c>
      <c r="F149" s="25">
        <v>590.6</v>
      </c>
      <c r="G149" s="26">
        <f t="shared" si="65"/>
        <v>590.6</v>
      </c>
      <c r="H149" s="74">
        <f t="shared" si="66"/>
        <v>1136.7</v>
      </c>
    </row>
    <row r="150" spans="1:8" ht="15.75" hidden="1">
      <c r="A150" s="53" t="s">
        <v>34</v>
      </c>
      <c r="B150" s="23">
        <v>1630.7</v>
      </c>
      <c r="C150" s="23">
        <v>357</v>
      </c>
      <c r="D150" s="26">
        <f t="shared" si="64"/>
        <v>1987.7</v>
      </c>
      <c r="E150" s="45" t="s">
        <v>2</v>
      </c>
      <c r="F150" s="25">
        <v>288.3</v>
      </c>
      <c r="G150" s="26">
        <f t="shared" si="65"/>
        <v>288.3</v>
      </c>
      <c r="H150" s="74">
        <f t="shared" si="66"/>
        <v>2276</v>
      </c>
    </row>
    <row r="151" spans="1:8" ht="15.75" hidden="1">
      <c r="A151" s="53" t="s">
        <v>56</v>
      </c>
      <c r="B151" s="23">
        <v>13.3</v>
      </c>
      <c r="C151" s="23">
        <v>575.5</v>
      </c>
      <c r="D151" s="26">
        <f t="shared" si="64"/>
        <v>588.8</v>
      </c>
      <c r="E151" s="45" t="s">
        <v>2</v>
      </c>
      <c r="F151" s="25">
        <v>1127.4</v>
      </c>
      <c r="G151" s="26">
        <f t="shared" si="65"/>
        <v>1127.4</v>
      </c>
      <c r="H151" s="74">
        <f aca="true" t="shared" si="67" ref="H151:H183">+D151+G151</f>
        <v>1716.2</v>
      </c>
    </row>
    <row r="152" spans="1:8" ht="15.75" hidden="1">
      <c r="A152" s="53" t="s">
        <v>32</v>
      </c>
      <c r="B152" s="23">
        <v>309</v>
      </c>
      <c r="C152" s="23">
        <v>459.2</v>
      </c>
      <c r="D152" s="26">
        <f t="shared" si="64"/>
        <v>768.2</v>
      </c>
      <c r="E152" s="45">
        <v>12157.3</v>
      </c>
      <c r="F152" s="25">
        <v>803.1</v>
      </c>
      <c r="G152" s="26">
        <f aca="true" t="shared" si="68" ref="G152:G169">+E152+F152</f>
        <v>12960.4</v>
      </c>
      <c r="H152" s="74">
        <f t="shared" si="67"/>
        <v>13728.6</v>
      </c>
    </row>
    <row r="153" spans="1:8" ht="15.75" hidden="1">
      <c r="A153" s="53" t="s">
        <v>57</v>
      </c>
      <c r="B153" s="23">
        <v>900</v>
      </c>
      <c r="C153" s="23">
        <v>3521</v>
      </c>
      <c r="D153" s="26">
        <f t="shared" si="64"/>
        <v>4421</v>
      </c>
      <c r="E153" s="45" t="s">
        <v>2</v>
      </c>
      <c r="F153" s="25" t="s">
        <v>2</v>
      </c>
      <c r="G153" s="26">
        <f t="shared" si="68"/>
        <v>0</v>
      </c>
      <c r="H153" s="74">
        <f t="shared" si="67"/>
        <v>4421</v>
      </c>
    </row>
    <row r="154" spans="1:8" ht="15.75" hidden="1">
      <c r="A154" s="53" t="s">
        <v>58</v>
      </c>
      <c r="B154" s="23">
        <v>214.4</v>
      </c>
      <c r="C154" s="23">
        <v>617</v>
      </c>
      <c r="D154" s="26">
        <f t="shared" si="64"/>
        <v>831.4</v>
      </c>
      <c r="E154" s="45">
        <v>20674.4</v>
      </c>
      <c r="F154" s="25">
        <v>11779.7</v>
      </c>
      <c r="G154" s="26">
        <f t="shared" si="68"/>
        <v>32454.100000000002</v>
      </c>
      <c r="H154" s="74">
        <f t="shared" si="67"/>
        <v>33285.5</v>
      </c>
    </row>
    <row r="155" spans="1:8" ht="15.75" hidden="1">
      <c r="A155" s="53" t="s">
        <v>59</v>
      </c>
      <c r="B155" s="23">
        <v>508.7</v>
      </c>
      <c r="C155" s="23">
        <v>416.2</v>
      </c>
      <c r="D155" s="26">
        <f t="shared" si="64"/>
        <v>924.9</v>
      </c>
      <c r="E155" s="45">
        <v>33323.5</v>
      </c>
      <c r="F155" s="25">
        <v>461.4</v>
      </c>
      <c r="G155" s="26">
        <f t="shared" si="68"/>
        <v>33784.9</v>
      </c>
      <c r="H155" s="74">
        <f t="shared" si="67"/>
        <v>34709.8</v>
      </c>
    </row>
    <row r="156" spans="1:8" ht="15.75" hidden="1">
      <c r="A156" s="53" t="s">
        <v>60</v>
      </c>
      <c r="B156" s="23">
        <v>273</v>
      </c>
      <c r="C156" s="23">
        <v>2894</v>
      </c>
      <c r="D156" s="26">
        <f t="shared" si="64"/>
        <v>3167</v>
      </c>
      <c r="E156" s="45">
        <v>23773.3</v>
      </c>
      <c r="F156" s="25" t="s">
        <v>2</v>
      </c>
      <c r="G156" s="26">
        <f t="shared" si="68"/>
        <v>23773.3</v>
      </c>
      <c r="H156" s="74">
        <f t="shared" si="67"/>
        <v>26940.3</v>
      </c>
    </row>
    <row r="157" spans="1:8" ht="15.75" hidden="1">
      <c r="A157" s="53" t="s">
        <v>61</v>
      </c>
      <c r="B157" s="23">
        <v>23.5</v>
      </c>
      <c r="C157" s="23">
        <v>434.1</v>
      </c>
      <c r="D157" s="26">
        <f t="shared" si="64"/>
        <v>457.6</v>
      </c>
      <c r="E157" s="45">
        <v>16898.9</v>
      </c>
      <c r="F157" s="25" t="s">
        <v>2</v>
      </c>
      <c r="G157" s="26">
        <f t="shared" si="68"/>
        <v>16898.9</v>
      </c>
      <c r="H157" s="74">
        <f t="shared" si="67"/>
        <v>17356.5</v>
      </c>
    </row>
    <row r="158" spans="1:8" ht="15.75" hidden="1">
      <c r="A158" s="53"/>
      <c r="B158" s="23"/>
      <c r="C158" s="23"/>
      <c r="D158" s="26"/>
      <c r="E158" s="45"/>
      <c r="F158" s="25"/>
      <c r="G158" s="26"/>
      <c r="H158" s="74"/>
    </row>
    <row r="159" spans="1:8" ht="15.75" hidden="1">
      <c r="A159" s="53" t="s">
        <v>25</v>
      </c>
      <c r="B159" s="23">
        <v>12.3</v>
      </c>
      <c r="C159" s="23">
        <v>561.7</v>
      </c>
      <c r="D159" s="26">
        <f t="shared" si="64"/>
        <v>574</v>
      </c>
      <c r="E159" s="45">
        <v>17615.2</v>
      </c>
      <c r="F159" s="25">
        <v>0</v>
      </c>
      <c r="G159" s="26">
        <f t="shared" si="68"/>
        <v>17615.2</v>
      </c>
      <c r="H159" s="74">
        <f>+D159+G159</f>
        <v>18189.2</v>
      </c>
    </row>
    <row r="160" spans="1:8" ht="15.75" hidden="1">
      <c r="A160" s="53" t="s">
        <v>22</v>
      </c>
      <c r="B160" s="23">
        <v>0</v>
      </c>
      <c r="C160" s="23">
        <v>303.8</v>
      </c>
      <c r="D160" s="26">
        <f t="shared" si="64"/>
        <v>303.8</v>
      </c>
      <c r="E160" s="45">
        <v>0</v>
      </c>
      <c r="F160" s="25">
        <v>0</v>
      </c>
      <c r="G160" s="26">
        <f t="shared" si="68"/>
        <v>0</v>
      </c>
      <c r="H160" s="74">
        <f t="shared" si="67"/>
        <v>303.8</v>
      </c>
    </row>
    <row r="161" spans="1:8" ht="15.75" hidden="1">
      <c r="A161" s="53" t="s">
        <v>23</v>
      </c>
      <c r="B161" s="23">
        <v>39.7</v>
      </c>
      <c r="C161" s="23">
        <v>467.7</v>
      </c>
      <c r="D161" s="26">
        <f t="shared" si="64"/>
        <v>507.4</v>
      </c>
      <c r="E161" s="45">
        <v>0</v>
      </c>
      <c r="F161" s="25">
        <v>1957.7</v>
      </c>
      <c r="G161" s="26">
        <f t="shared" si="68"/>
        <v>1957.7</v>
      </c>
      <c r="H161" s="74">
        <f t="shared" si="67"/>
        <v>2465.1</v>
      </c>
    </row>
    <row r="162" spans="1:8" ht="15.75" hidden="1">
      <c r="A162" s="53" t="s">
        <v>24</v>
      </c>
      <c r="B162" s="23">
        <v>3815.3</v>
      </c>
      <c r="C162" s="23">
        <v>549.5999999999995</v>
      </c>
      <c r="D162" s="26">
        <f t="shared" si="64"/>
        <v>4364.9</v>
      </c>
      <c r="E162" s="45">
        <v>449.7</v>
      </c>
      <c r="F162" s="25">
        <v>572.4</v>
      </c>
      <c r="G162" s="26">
        <f t="shared" si="68"/>
        <v>1022.0999999999999</v>
      </c>
      <c r="H162" s="74">
        <f t="shared" si="67"/>
        <v>5387</v>
      </c>
    </row>
    <row r="163" spans="1:8" ht="15.75" hidden="1">
      <c r="A163" s="53" t="s">
        <v>34</v>
      </c>
      <c r="B163" s="23">
        <v>494.7</v>
      </c>
      <c r="C163" s="23">
        <v>363.8</v>
      </c>
      <c r="D163" s="26">
        <f t="shared" si="64"/>
        <v>858.5</v>
      </c>
      <c r="E163" s="45">
        <v>0</v>
      </c>
      <c r="F163" s="25">
        <v>3198</v>
      </c>
      <c r="G163" s="26">
        <f t="shared" si="68"/>
        <v>3198</v>
      </c>
      <c r="H163" s="74">
        <f t="shared" si="67"/>
        <v>4056.5</v>
      </c>
    </row>
    <row r="164" spans="1:8" ht="15.75" hidden="1">
      <c r="A164" s="53" t="s">
        <v>56</v>
      </c>
      <c r="B164" s="23">
        <v>1458.6</v>
      </c>
      <c r="C164" s="23">
        <v>3517.43</v>
      </c>
      <c r="D164" s="26">
        <f t="shared" si="64"/>
        <v>4976.03</v>
      </c>
      <c r="E164" s="45">
        <v>3368.7</v>
      </c>
      <c r="F164" s="25">
        <v>5323.996999999999</v>
      </c>
      <c r="G164" s="26">
        <f t="shared" si="68"/>
        <v>8692.697</v>
      </c>
      <c r="H164" s="74">
        <f t="shared" si="67"/>
        <v>13668.726999999999</v>
      </c>
    </row>
    <row r="165" spans="1:8" ht="15.75" hidden="1">
      <c r="A165" s="53" t="s">
        <v>32</v>
      </c>
      <c r="B165" s="23">
        <v>300</v>
      </c>
      <c r="C165" s="23">
        <v>531.3</v>
      </c>
      <c r="D165" s="26">
        <f t="shared" si="64"/>
        <v>831.3</v>
      </c>
      <c r="E165" s="45">
        <v>0</v>
      </c>
      <c r="F165" s="25">
        <v>2743.7</v>
      </c>
      <c r="G165" s="26">
        <f t="shared" si="68"/>
        <v>2743.7</v>
      </c>
      <c r="H165" s="74">
        <f t="shared" si="67"/>
        <v>3575</v>
      </c>
    </row>
    <row r="166" spans="1:8" ht="15.75" hidden="1">
      <c r="A166" s="53" t="s">
        <v>57</v>
      </c>
      <c r="B166" s="23">
        <v>0</v>
      </c>
      <c r="C166" s="23">
        <v>533.169</v>
      </c>
      <c r="D166" s="26">
        <f t="shared" si="64"/>
        <v>533.169</v>
      </c>
      <c r="E166" s="45">
        <v>0</v>
      </c>
      <c r="F166" s="25">
        <v>0</v>
      </c>
      <c r="G166" s="26">
        <f t="shared" si="68"/>
        <v>0</v>
      </c>
      <c r="H166" s="74">
        <f t="shared" si="67"/>
        <v>533.169</v>
      </c>
    </row>
    <row r="167" spans="1:8" ht="15.75" hidden="1">
      <c r="A167" s="53" t="s">
        <v>58</v>
      </c>
      <c r="B167" s="23">
        <v>0</v>
      </c>
      <c r="C167" s="23">
        <v>607.7</v>
      </c>
      <c r="D167" s="26">
        <f t="shared" si="64"/>
        <v>607.7</v>
      </c>
      <c r="E167" s="45">
        <v>446.5</v>
      </c>
      <c r="F167" s="25">
        <v>0</v>
      </c>
      <c r="G167" s="26">
        <f t="shared" si="68"/>
        <v>446.5</v>
      </c>
      <c r="H167" s="74">
        <f t="shared" si="67"/>
        <v>1054.2</v>
      </c>
    </row>
    <row r="168" spans="1:8" ht="15.75" hidden="1">
      <c r="A168" s="53" t="s">
        <v>59</v>
      </c>
      <c r="B168" s="23">
        <v>242.6</v>
      </c>
      <c r="C168" s="23">
        <v>1275.2</v>
      </c>
      <c r="D168" s="26">
        <f t="shared" si="64"/>
        <v>1517.8</v>
      </c>
      <c r="E168" s="45">
        <v>339.7</v>
      </c>
      <c r="F168" s="25">
        <v>2833.7</v>
      </c>
      <c r="G168" s="26">
        <f t="shared" si="68"/>
        <v>3173.3999999999996</v>
      </c>
      <c r="H168" s="74">
        <f t="shared" si="67"/>
        <v>4691.2</v>
      </c>
    </row>
    <row r="169" spans="1:8" ht="15.75" hidden="1">
      <c r="A169" s="53" t="s">
        <v>60</v>
      </c>
      <c r="B169" s="23">
        <v>0</v>
      </c>
      <c r="C169" s="23">
        <v>4373.5</v>
      </c>
      <c r="D169" s="26">
        <f t="shared" si="64"/>
        <v>4373.5</v>
      </c>
      <c r="E169" s="45">
        <v>0</v>
      </c>
      <c r="F169" s="25">
        <v>930.3</v>
      </c>
      <c r="G169" s="26">
        <f t="shared" si="68"/>
        <v>930.3</v>
      </c>
      <c r="H169" s="74">
        <f t="shared" si="67"/>
        <v>5303.8</v>
      </c>
    </row>
    <row r="170" spans="1:8" ht="15.75" hidden="1">
      <c r="A170" s="53" t="s">
        <v>61</v>
      </c>
      <c r="B170" s="23">
        <v>30.7</v>
      </c>
      <c r="C170" s="23">
        <v>1407.6</v>
      </c>
      <c r="D170" s="26">
        <f>+B170+C170</f>
        <v>1438.3</v>
      </c>
      <c r="E170" s="45">
        <v>23664.5</v>
      </c>
      <c r="F170" s="25">
        <v>437.1</v>
      </c>
      <c r="G170" s="26">
        <f>+E170+F170</f>
        <v>24101.6</v>
      </c>
      <c r="H170" s="74">
        <f t="shared" si="67"/>
        <v>25539.899999999998</v>
      </c>
    </row>
    <row r="171" spans="1:8" ht="19.5" customHeight="1" hidden="1">
      <c r="A171" s="53"/>
      <c r="B171" s="23"/>
      <c r="C171" s="23"/>
      <c r="D171" s="26"/>
      <c r="E171" s="45"/>
      <c r="F171" s="25"/>
      <c r="G171" s="26"/>
      <c r="H171" s="74"/>
    </row>
    <row r="172" spans="1:8" ht="15.75" hidden="1">
      <c r="A172" s="53" t="s">
        <v>30</v>
      </c>
      <c r="B172" s="23" t="s">
        <v>2</v>
      </c>
      <c r="C172" s="23">
        <v>1006.2</v>
      </c>
      <c r="D172" s="26">
        <f aca="true" t="shared" si="69" ref="D172:D192">+B172+C172</f>
        <v>1006.2</v>
      </c>
      <c r="E172" s="45">
        <v>4121.1</v>
      </c>
      <c r="F172" s="25">
        <v>33259.8</v>
      </c>
      <c r="G172" s="26">
        <f aca="true" t="shared" si="70" ref="G172:G183">+E172+F172</f>
        <v>37380.9</v>
      </c>
      <c r="H172" s="74">
        <f t="shared" si="67"/>
        <v>38387.1</v>
      </c>
    </row>
    <row r="173" spans="1:8" ht="15.75" hidden="1">
      <c r="A173" s="53" t="s">
        <v>22</v>
      </c>
      <c r="B173" s="23">
        <v>394.1</v>
      </c>
      <c r="C173" s="23">
        <v>976.2</v>
      </c>
      <c r="D173" s="26">
        <f t="shared" si="69"/>
        <v>1370.3000000000002</v>
      </c>
      <c r="E173" s="45">
        <v>8118.2</v>
      </c>
      <c r="F173" s="25">
        <v>282.5</v>
      </c>
      <c r="G173" s="26">
        <f t="shared" si="70"/>
        <v>8400.7</v>
      </c>
      <c r="H173" s="74">
        <f t="shared" si="67"/>
        <v>9771</v>
      </c>
    </row>
    <row r="174" spans="1:8" ht="15.75" hidden="1">
      <c r="A174" s="53" t="s">
        <v>23</v>
      </c>
      <c r="B174" s="23">
        <v>0.7</v>
      </c>
      <c r="C174" s="23">
        <v>690.5</v>
      </c>
      <c r="D174" s="26">
        <f t="shared" si="69"/>
        <v>691.2</v>
      </c>
      <c r="E174" s="45">
        <v>12171</v>
      </c>
      <c r="F174" s="25">
        <v>771.1</v>
      </c>
      <c r="G174" s="26">
        <f t="shared" si="70"/>
        <v>12942.1</v>
      </c>
      <c r="H174" s="74">
        <f t="shared" si="67"/>
        <v>13633.300000000001</v>
      </c>
    </row>
    <row r="175" spans="1:8" ht="15.75" hidden="1">
      <c r="A175" s="53" t="s">
        <v>24</v>
      </c>
      <c r="B175" s="23">
        <v>28.3</v>
      </c>
      <c r="C175" s="23">
        <v>817.5</v>
      </c>
      <c r="D175" s="26">
        <f t="shared" si="69"/>
        <v>845.8</v>
      </c>
      <c r="E175" s="45" t="s">
        <v>2</v>
      </c>
      <c r="F175" s="25">
        <v>555.9</v>
      </c>
      <c r="G175" s="26">
        <f t="shared" si="70"/>
        <v>555.9</v>
      </c>
      <c r="H175" s="74">
        <f t="shared" si="67"/>
        <v>1401.6999999999998</v>
      </c>
    </row>
    <row r="176" spans="1:8" ht="15.75" hidden="1">
      <c r="A176" s="53" t="s">
        <v>34</v>
      </c>
      <c r="B176" s="23">
        <v>177.9</v>
      </c>
      <c r="C176" s="23">
        <v>6467.1</v>
      </c>
      <c r="D176" s="26">
        <f t="shared" si="69"/>
        <v>6645</v>
      </c>
      <c r="E176" s="45" t="s">
        <v>2</v>
      </c>
      <c r="F176" s="25">
        <v>373.5</v>
      </c>
      <c r="G176" s="26">
        <f t="shared" si="70"/>
        <v>373.5</v>
      </c>
      <c r="H176" s="74">
        <f t="shared" si="67"/>
        <v>7018.5</v>
      </c>
    </row>
    <row r="177" spans="1:8" ht="18" hidden="1">
      <c r="A177" s="53" t="s">
        <v>56</v>
      </c>
      <c r="B177" s="23">
        <v>871.9</v>
      </c>
      <c r="C177" s="23">
        <v>10685.4</v>
      </c>
      <c r="D177" s="26">
        <f t="shared" si="69"/>
        <v>11557.3</v>
      </c>
      <c r="E177" s="46">
        <v>0</v>
      </c>
      <c r="F177" s="25">
        <v>3268</v>
      </c>
      <c r="G177" s="26">
        <f t="shared" si="70"/>
        <v>3268</v>
      </c>
      <c r="H177" s="74">
        <f t="shared" si="67"/>
        <v>14825.3</v>
      </c>
    </row>
    <row r="178" spans="1:8" ht="15.75" hidden="1">
      <c r="A178" s="53" t="s">
        <v>32</v>
      </c>
      <c r="B178" s="23">
        <v>31.3</v>
      </c>
      <c r="C178" s="23">
        <v>833.9</v>
      </c>
      <c r="D178" s="26">
        <f t="shared" si="69"/>
        <v>865.1999999999999</v>
      </c>
      <c r="E178" s="45">
        <v>12772</v>
      </c>
      <c r="F178" s="25">
        <v>11795.4</v>
      </c>
      <c r="G178" s="26">
        <f t="shared" si="70"/>
        <v>24567.4</v>
      </c>
      <c r="H178" s="74">
        <f t="shared" si="67"/>
        <v>25432.600000000002</v>
      </c>
    </row>
    <row r="179" spans="1:8" ht="18" hidden="1">
      <c r="A179" s="53" t="s">
        <v>57</v>
      </c>
      <c r="B179" s="23">
        <v>127.9</v>
      </c>
      <c r="C179" s="23">
        <v>827.5</v>
      </c>
      <c r="D179" s="26">
        <f t="shared" si="69"/>
        <v>955.4</v>
      </c>
      <c r="E179" s="46">
        <v>0</v>
      </c>
      <c r="F179" s="25">
        <v>1993.8</v>
      </c>
      <c r="G179" s="26">
        <f t="shared" si="70"/>
        <v>1993.8</v>
      </c>
      <c r="H179" s="74">
        <f t="shared" si="67"/>
        <v>2949.2</v>
      </c>
    </row>
    <row r="180" spans="1:8" ht="15.75" hidden="1">
      <c r="A180" s="53" t="s">
        <v>58</v>
      </c>
      <c r="B180" s="23">
        <v>2015.9</v>
      </c>
      <c r="C180" s="23">
        <v>803.9</v>
      </c>
      <c r="D180" s="26">
        <f t="shared" si="69"/>
        <v>2819.8</v>
      </c>
      <c r="E180" s="45">
        <v>64.6</v>
      </c>
      <c r="F180" s="25">
        <v>504.7</v>
      </c>
      <c r="G180" s="26">
        <f t="shared" si="70"/>
        <v>569.3</v>
      </c>
      <c r="H180" s="74">
        <f t="shared" si="67"/>
        <v>3389.1000000000004</v>
      </c>
    </row>
    <row r="181" spans="1:8" ht="18" hidden="1">
      <c r="A181" s="53" t="s">
        <v>59</v>
      </c>
      <c r="B181" s="23">
        <v>237.2</v>
      </c>
      <c r="C181" s="23">
        <v>905.6</v>
      </c>
      <c r="D181" s="26">
        <f t="shared" si="69"/>
        <v>1142.8</v>
      </c>
      <c r="E181" s="46">
        <v>0</v>
      </c>
      <c r="F181" s="25">
        <v>4851.6</v>
      </c>
      <c r="G181" s="26">
        <f t="shared" si="70"/>
        <v>4851.6</v>
      </c>
      <c r="H181" s="74">
        <f t="shared" si="67"/>
        <v>5994.400000000001</v>
      </c>
    </row>
    <row r="182" spans="1:8" ht="18" hidden="1">
      <c r="A182" s="53" t="s">
        <v>60</v>
      </c>
      <c r="B182" s="23">
        <v>173.3</v>
      </c>
      <c r="C182" s="23">
        <v>868.2</v>
      </c>
      <c r="D182" s="26">
        <f t="shared" si="69"/>
        <v>1041.5</v>
      </c>
      <c r="E182" s="46">
        <v>0</v>
      </c>
      <c r="F182" s="25">
        <v>1652</v>
      </c>
      <c r="G182" s="26">
        <f t="shared" si="70"/>
        <v>1652</v>
      </c>
      <c r="H182" s="74">
        <f t="shared" si="67"/>
        <v>2693.5</v>
      </c>
    </row>
    <row r="183" spans="1:8" ht="15.75" hidden="1">
      <c r="A183" s="53" t="s">
        <v>61</v>
      </c>
      <c r="B183" s="23">
        <v>173.3</v>
      </c>
      <c r="C183" s="23">
        <v>851.4</v>
      </c>
      <c r="D183" s="26">
        <f t="shared" si="69"/>
        <v>1024.7</v>
      </c>
      <c r="E183" s="26">
        <v>30226.6</v>
      </c>
      <c r="F183" s="25">
        <v>6057</v>
      </c>
      <c r="G183" s="26">
        <f t="shared" si="70"/>
        <v>36283.6</v>
      </c>
      <c r="H183" s="74">
        <f t="shared" si="67"/>
        <v>37308.299999999996</v>
      </c>
    </row>
    <row r="184" spans="1:8" ht="15.75" hidden="1">
      <c r="A184" s="53"/>
      <c r="B184" s="23"/>
      <c r="C184" s="23"/>
      <c r="D184" s="26"/>
      <c r="E184" s="45"/>
      <c r="F184" s="25"/>
      <c r="G184" s="26"/>
      <c r="H184" s="74"/>
    </row>
    <row r="185" spans="1:8" ht="15.75" hidden="1">
      <c r="A185" s="53" t="s">
        <v>31</v>
      </c>
      <c r="B185" s="23">
        <v>270.878</v>
      </c>
      <c r="C185" s="23">
        <v>965.3100000000002</v>
      </c>
      <c r="D185" s="26">
        <f t="shared" si="69"/>
        <v>1236.188</v>
      </c>
      <c r="E185" s="45">
        <v>690.654</v>
      </c>
      <c r="F185" s="25">
        <v>5021.647</v>
      </c>
      <c r="G185" s="26">
        <f aca="true" t="shared" si="71" ref="G185:G196">+E185+F185</f>
        <v>5712.3009999999995</v>
      </c>
      <c r="H185" s="74">
        <f aca="true" t="shared" si="72" ref="H185:H228">+D185+G185</f>
        <v>6948.489</v>
      </c>
    </row>
    <row r="186" spans="1:8" ht="15.75" hidden="1">
      <c r="A186" s="53" t="s">
        <v>22</v>
      </c>
      <c r="B186" s="23">
        <v>184.837</v>
      </c>
      <c r="C186" s="23">
        <v>718.416</v>
      </c>
      <c r="D186" s="26">
        <f t="shared" si="69"/>
        <v>903.253</v>
      </c>
      <c r="E186" s="45">
        <v>30725.836</v>
      </c>
      <c r="F186" s="25">
        <v>1831.042</v>
      </c>
      <c r="G186" s="26">
        <f t="shared" si="71"/>
        <v>32556.878</v>
      </c>
      <c r="H186" s="74">
        <f t="shared" si="72"/>
        <v>33460.131</v>
      </c>
    </row>
    <row r="187" spans="1:8" ht="18" hidden="1">
      <c r="A187" s="53" t="s">
        <v>23</v>
      </c>
      <c r="B187" s="23">
        <v>234.725</v>
      </c>
      <c r="C187" s="23">
        <v>1189.0990000000002</v>
      </c>
      <c r="D187" s="26">
        <f t="shared" si="69"/>
        <v>1423.824</v>
      </c>
      <c r="E187" s="46">
        <v>0</v>
      </c>
      <c r="F187" s="25">
        <v>18321.816434</v>
      </c>
      <c r="G187" s="26">
        <f t="shared" si="71"/>
        <v>18321.816434</v>
      </c>
      <c r="H187" s="74">
        <f t="shared" si="72"/>
        <v>19745.640434</v>
      </c>
    </row>
    <row r="188" spans="1:8" ht="18" hidden="1">
      <c r="A188" s="53" t="s">
        <v>24</v>
      </c>
      <c r="B188" s="23">
        <v>576.705</v>
      </c>
      <c r="C188" s="23">
        <v>743.1750000000001</v>
      </c>
      <c r="D188" s="26">
        <f t="shared" si="69"/>
        <v>1319.88</v>
      </c>
      <c r="E188" s="46">
        <v>0</v>
      </c>
      <c r="F188" s="25">
        <v>1963.018</v>
      </c>
      <c r="G188" s="26">
        <f t="shared" si="71"/>
        <v>1963.018</v>
      </c>
      <c r="H188" s="74">
        <f t="shared" si="72"/>
        <v>3282.898</v>
      </c>
    </row>
    <row r="189" spans="1:8" ht="18" hidden="1">
      <c r="A189" s="53" t="s">
        <v>34</v>
      </c>
      <c r="B189" s="23">
        <v>6833.822</v>
      </c>
      <c r="C189" s="23">
        <v>1086.0199999999995</v>
      </c>
      <c r="D189" s="26">
        <f t="shared" si="69"/>
        <v>7919.842</v>
      </c>
      <c r="E189" s="46">
        <v>0</v>
      </c>
      <c r="F189" s="25">
        <v>5623.395</v>
      </c>
      <c r="G189" s="26">
        <f t="shared" si="71"/>
        <v>5623.395</v>
      </c>
      <c r="H189" s="74">
        <f t="shared" si="72"/>
        <v>13543.237000000001</v>
      </c>
    </row>
    <row r="190" spans="1:8" ht="15.75" hidden="1">
      <c r="A190" s="53" t="s">
        <v>56</v>
      </c>
      <c r="B190" s="23">
        <v>298.856</v>
      </c>
      <c r="C190" s="23">
        <v>1894.0379999999998</v>
      </c>
      <c r="D190" s="26">
        <f t="shared" si="69"/>
        <v>2192.894</v>
      </c>
      <c r="E190" s="45">
        <v>11699.424</v>
      </c>
      <c r="F190" s="25">
        <v>11012.508</v>
      </c>
      <c r="G190" s="26">
        <f t="shared" si="71"/>
        <v>22711.932</v>
      </c>
      <c r="H190" s="74">
        <f t="shared" si="72"/>
        <v>24904.826</v>
      </c>
    </row>
    <row r="191" spans="1:8" ht="15.75" hidden="1">
      <c r="A191" s="53" t="s">
        <v>32</v>
      </c>
      <c r="B191" s="23">
        <v>833.034</v>
      </c>
      <c r="C191" s="23">
        <v>1270.393</v>
      </c>
      <c r="D191" s="26">
        <f t="shared" si="69"/>
        <v>2103.427</v>
      </c>
      <c r="E191" s="45">
        <v>1162.902</v>
      </c>
      <c r="F191" s="25">
        <v>7253.051</v>
      </c>
      <c r="G191" s="26">
        <f>+E191+F191</f>
        <v>8415.953000000001</v>
      </c>
      <c r="H191" s="74">
        <f t="shared" si="72"/>
        <v>10519.380000000001</v>
      </c>
    </row>
    <row r="192" spans="1:8" ht="15.75" hidden="1">
      <c r="A192" s="53" t="s">
        <v>57</v>
      </c>
      <c r="B192" s="23">
        <v>590.481</v>
      </c>
      <c r="C192" s="23">
        <v>1224.876</v>
      </c>
      <c r="D192" s="26">
        <f t="shared" si="69"/>
        <v>1815.357</v>
      </c>
      <c r="E192" s="45">
        <v>7946.207</v>
      </c>
      <c r="F192" s="25">
        <v>773.404</v>
      </c>
      <c r="G192" s="26">
        <f t="shared" si="71"/>
        <v>8719.611</v>
      </c>
      <c r="H192" s="74">
        <f t="shared" si="72"/>
        <v>10534.968</v>
      </c>
    </row>
    <row r="193" spans="1:8" ht="18" hidden="1">
      <c r="A193" s="53" t="s">
        <v>58</v>
      </c>
      <c r="B193" s="23">
        <v>4966.868</v>
      </c>
      <c r="C193" s="23">
        <v>1368.306</v>
      </c>
      <c r="D193" s="26">
        <f>+B193+C193</f>
        <v>6335.174000000001</v>
      </c>
      <c r="E193" s="46">
        <v>0</v>
      </c>
      <c r="F193" s="25">
        <v>3596.267</v>
      </c>
      <c r="G193" s="26">
        <f t="shared" si="71"/>
        <v>3596.267</v>
      </c>
      <c r="H193" s="74">
        <f t="shared" si="72"/>
        <v>9931.441</v>
      </c>
    </row>
    <row r="194" spans="1:8" ht="18" hidden="1">
      <c r="A194" s="53" t="s">
        <v>59</v>
      </c>
      <c r="B194" s="23">
        <v>722.609</v>
      </c>
      <c r="C194" s="23">
        <v>1010.459</v>
      </c>
      <c r="D194" s="26">
        <f>+B194+C194</f>
        <v>1733.068</v>
      </c>
      <c r="E194" s="45">
        <v>20011.914</v>
      </c>
      <c r="F194" s="35">
        <v>0</v>
      </c>
      <c r="G194" s="26">
        <f t="shared" si="71"/>
        <v>20011.914</v>
      </c>
      <c r="H194" s="74">
        <f t="shared" si="72"/>
        <v>21744.982</v>
      </c>
    </row>
    <row r="195" spans="1:8" ht="15.75" hidden="1">
      <c r="A195" s="53" t="s">
        <v>60</v>
      </c>
      <c r="B195" s="23">
        <v>1138.666</v>
      </c>
      <c r="C195" s="23">
        <v>1206.5829999999999</v>
      </c>
      <c r="D195" s="26">
        <f>+B195+C195</f>
        <v>2345.249</v>
      </c>
      <c r="E195" s="45">
        <v>23243.161</v>
      </c>
      <c r="F195" s="25">
        <v>3020.221</v>
      </c>
      <c r="G195" s="26">
        <f t="shared" si="71"/>
        <v>26263.382</v>
      </c>
      <c r="H195" s="74">
        <f t="shared" si="72"/>
        <v>28608.631</v>
      </c>
    </row>
    <row r="196" spans="1:8" ht="15.75" hidden="1">
      <c r="A196" s="53" t="s">
        <v>61</v>
      </c>
      <c r="B196" s="23">
        <v>1659.834</v>
      </c>
      <c r="C196" s="23">
        <v>1195.9999999999998</v>
      </c>
      <c r="D196" s="26">
        <f>+B196+C196</f>
        <v>2855.834</v>
      </c>
      <c r="E196" s="45">
        <v>25664.333000000002</v>
      </c>
      <c r="F196" s="25">
        <v>24801.937</v>
      </c>
      <c r="G196" s="26">
        <f t="shared" si="71"/>
        <v>50466.270000000004</v>
      </c>
      <c r="H196" s="74">
        <f t="shared" si="72"/>
        <v>53322.10400000001</v>
      </c>
    </row>
    <row r="197" spans="1:8" ht="15.75" hidden="1">
      <c r="A197" s="53"/>
      <c r="B197" s="23"/>
      <c r="C197" s="23"/>
      <c r="D197" s="26"/>
      <c r="E197" s="45"/>
      <c r="F197" s="25"/>
      <c r="G197" s="26"/>
      <c r="H197" s="74"/>
    </row>
    <row r="198" spans="1:8" ht="15.75" hidden="1">
      <c r="A198" s="66" t="s">
        <v>33</v>
      </c>
      <c r="B198" s="23">
        <v>555.654</v>
      </c>
      <c r="C198" s="23">
        <v>1982.48</v>
      </c>
      <c r="D198" s="26">
        <f aca="true" t="shared" si="73" ref="D198:D204">+B198+C198</f>
        <v>2538.134</v>
      </c>
      <c r="E198" s="45">
        <v>46649.71</v>
      </c>
      <c r="F198" s="25">
        <v>1094.4610504286873</v>
      </c>
      <c r="G198" s="26">
        <f aca="true" t="shared" si="74" ref="G198:G209">+E198+F198</f>
        <v>47744.17105042869</v>
      </c>
      <c r="H198" s="74">
        <f aca="true" t="shared" si="75" ref="H198:H209">+D198+G198</f>
        <v>50282.30505042869</v>
      </c>
    </row>
    <row r="199" spans="1:8" ht="18" hidden="1">
      <c r="A199" s="53" t="s">
        <v>22</v>
      </c>
      <c r="B199" s="23">
        <v>265.32</v>
      </c>
      <c r="C199" s="23">
        <v>1806.1490000000001</v>
      </c>
      <c r="D199" s="26">
        <f t="shared" si="73"/>
        <v>2071.469</v>
      </c>
      <c r="E199" s="46">
        <v>0</v>
      </c>
      <c r="F199" s="25">
        <v>4418.307136575149</v>
      </c>
      <c r="G199" s="26">
        <f t="shared" si="74"/>
        <v>4418.307136575149</v>
      </c>
      <c r="H199" s="74">
        <f t="shared" si="75"/>
        <v>6489.776136575149</v>
      </c>
    </row>
    <row r="200" spans="1:8" ht="18" hidden="1">
      <c r="A200" s="53" t="s">
        <v>23</v>
      </c>
      <c r="B200" s="23">
        <v>1546.996</v>
      </c>
      <c r="C200" s="23">
        <v>1698.748</v>
      </c>
      <c r="D200" s="26">
        <f t="shared" si="73"/>
        <v>3245.744</v>
      </c>
      <c r="E200" s="46">
        <v>0</v>
      </c>
      <c r="F200" s="25">
        <v>3533.4942723810386</v>
      </c>
      <c r="G200" s="26">
        <f t="shared" si="74"/>
        <v>3533.4942723810386</v>
      </c>
      <c r="H200" s="74">
        <f t="shared" si="75"/>
        <v>6779.238272381039</v>
      </c>
    </row>
    <row r="201" spans="1:8" ht="18" hidden="1">
      <c r="A201" s="53" t="s">
        <v>24</v>
      </c>
      <c r="B201" s="23">
        <v>335.575</v>
      </c>
      <c r="C201" s="23">
        <v>1441.364</v>
      </c>
      <c r="D201" s="26">
        <f t="shared" si="73"/>
        <v>1776.939</v>
      </c>
      <c r="E201" s="46">
        <v>0</v>
      </c>
      <c r="F201" s="25">
        <v>11280.51196621261</v>
      </c>
      <c r="G201" s="26">
        <f t="shared" si="74"/>
        <v>11280.51196621261</v>
      </c>
      <c r="H201" s="74">
        <f t="shared" si="75"/>
        <v>13057.450966212611</v>
      </c>
    </row>
    <row r="202" spans="1:8" ht="15.75" hidden="1">
      <c r="A202" s="53" t="s">
        <v>34</v>
      </c>
      <c r="B202" s="23">
        <v>508.552</v>
      </c>
      <c r="C202" s="23">
        <v>1707.1279999999997</v>
      </c>
      <c r="D202" s="26">
        <f t="shared" si="73"/>
        <v>2215.68</v>
      </c>
      <c r="E202" s="45">
        <v>12339.80074578769</v>
      </c>
      <c r="F202" s="25">
        <v>2261.508739502147</v>
      </c>
      <c r="G202" s="26">
        <f t="shared" si="74"/>
        <v>14601.309485289838</v>
      </c>
      <c r="H202" s="74">
        <f t="shared" si="75"/>
        <v>16816.989485289836</v>
      </c>
    </row>
    <row r="203" spans="1:8" ht="18" hidden="1">
      <c r="A203" s="53" t="s">
        <v>56</v>
      </c>
      <c r="B203" s="23">
        <v>6400.905</v>
      </c>
      <c r="C203" s="23">
        <v>1899.7699999999995</v>
      </c>
      <c r="D203" s="26">
        <f t="shared" si="73"/>
        <v>8300.675</v>
      </c>
      <c r="E203" s="46">
        <v>0</v>
      </c>
      <c r="F203" s="25">
        <v>4090.9657861770115</v>
      </c>
      <c r="G203" s="26">
        <f t="shared" si="74"/>
        <v>4090.9657861770115</v>
      </c>
      <c r="H203" s="74">
        <f t="shared" si="75"/>
        <v>12391.640786177011</v>
      </c>
    </row>
    <row r="204" spans="1:8" ht="18" hidden="1">
      <c r="A204" s="53" t="s">
        <v>32</v>
      </c>
      <c r="B204" s="23">
        <v>307.808</v>
      </c>
      <c r="C204" s="23">
        <v>2779.734</v>
      </c>
      <c r="D204" s="26">
        <f t="shared" si="73"/>
        <v>3087.542</v>
      </c>
      <c r="E204" s="46">
        <v>0</v>
      </c>
      <c r="F204" s="25">
        <v>3626.7865929544564</v>
      </c>
      <c r="G204" s="26">
        <f t="shared" si="74"/>
        <v>3626.7865929544564</v>
      </c>
      <c r="H204" s="74">
        <f t="shared" si="75"/>
        <v>6714.328592954456</v>
      </c>
    </row>
    <row r="205" spans="1:8" ht="18" hidden="1">
      <c r="A205" s="53" t="s">
        <v>57</v>
      </c>
      <c r="B205" s="23">
        <v>349.811</v>
      </c>
      <c r="C205" s="23">
        <v>1672.346</v>
      </c>
      <c r="D205" s="26">
        <f>+B205+C205</f>
        <v>2022.157</v>
      </c>
      <c r="E205" s="46">
        <v>0</v>
      </c>
      <c r="F205" s="25">
        <v>5479.253533469626</v>
      </c>
      <c r="G205" s="26">
        <f t="shared" si="74"/>
        <v>5479.253533469626</v>
      </c>
      <c r="H205" s="74">
        <f t="shared" si="75"/>
        <v>7501.410533469626</v>
      </c>
    </row>
    <row r="206" spans="1:8" ht="15.75" hidden="1">
      <c r="A206" s="53" t="s">
        <v>58</v>
      </c>
      <c r="B206" s="23">
        <v>260.885</v>
      </c>
      <c r="C206" s="23">
        <v>1260.042</v>
      </c>
      <c r="D206" s="26">
        <f>+B206+C206</f>
        <v>1520.927</v>
      </c>
      <c r="E206" s="45">
        <v>15695.41765308</v>
      </c>
      <c r="F206" s="25">
        <v>21262.075293017457</v>
      </c>
      <c r="G206" s="26">
        <f t="shared" si="74"/>
        <v>36957.49294609745</v>
      </c>
      <c r="H206" s="74">
        <f t="shared" si="75"/>
        <v>38478.419946097456</v>
      </c>
    </row>
    <row r="207" spans="1:8" ht="18" hidden="1">
      <c r="A207" s="53" t="s">
        <v>59</v>
      </c>
      <c r="B207" s="23">
        <v>3497.088</v>
      </c>
      <c r="C207" s="23">
        <v>1279.7629999999995</v>
      </c>
      <c r="D207" s="26">
        <f>+B207+C207</f>
        <v>4776.851</v>
      </c>
      <c r="E207" s="46">
        <v>0</v>
      </c>
      <c r="F207" s="25">
        <v>5852.090883589648</v>
      </c>
      <c r="G207" s="26">
        <f t="shared" si="74"/>
        <v>5852.090883589648</v>
      </c>
      <c r="H207" s="74">
        <f t="shared" si="75"/>
        <v>10628.941883589647</v>
      </c>
    </row>
    <row r="208" spans="1:8" ht="18" hidden="1">
      <c r="A208" s="53" t="s">
        <v>60</v>
      </c>
      <c r="B208" s="23">
        <v>365.335</v>
      </c>
      <c r="C208" s="23">
        <v>1333.941</v>
      </c>
      <c r="D208" s="26">
        <f>+B208+C208</f>
        <v>1699.276</v>
      </c>
      <c r="E208" s="46">
        <v>0</v>
      </c>
      <c r="F208" s="25">
        <v>6102.542503877125</v>
      </c>
      <c r="G208" s="26">
        <f t="shared" si="74"/>
        <v>6102.542503877125</v>
      </c>
      <c r="H208" s="74">
        <f t="shared" si="75"/>
        <v>7801.818503877124</v>
      </c>
    </row>
    <row r="209" spans="1:8" ht="18" hidden="1">
      <c r="A209" s="53" t="s">
        <v>61</v>
      </c>
      <c r="B209" s="23">
        <v>292.873117</v>
      </c>
      <c r="C209" s="23">
        <v>1331.411463</v>
      </c>
      <c r="D209" s="26">
        <f>+B209+C209</f>
        <v>1624.28458</v>
      </c>
      <c r="E209" s="46">
        <v>0</v>
      </c>
      <c r="F209" s="25">
        <v>11262.604333610781</v>
      </c>
      <c r="G209" s="26">
        <f t="shared" si="74"/>
        <v>11262.604333610781</v>
      </c>
      <c r="H209" s="74">
        <f t="shared" si="75"/>
        <v>12886.888913610781</v>
      </c>
    </row>
    <row r="210" spans="1:8" ht="18" hidden="1">
      <c r="A210" s="53"/>
      <c r="B210" s="23"/>
      <c r="C210" s="23"/>
      <c r="D210" s="26"/>
      <c r="E210" s="47"/>
      <c r="F210" s="25"/>
      <c r="G210" s="26"/>
      <c r="H210" s="74"/>
    </row>
    <row r="211" spans="1:8" ht="18" hidden="1">
      <c r="A211" s="53" t="s">
        <v>40</v>
      </c>
      <c r="B211" s="23">
        <v>1456.614</v>
      </c>
      <c r="C211" s="23">
        <v>1355.3380000000002</v>
      </c>
      <c r="D211" s="26">
        <f aca="true" t="shared" si="76" ref="D211:D263">+B211+C211</f>
        <v>2811.952</v>
      </c>
      <c r="E211" s="47">
        <v>0</v>
      </c>
      <c r="F211" s="25">
        <v>1606.4737714026155</v>
      </c>
      <c r="G211" s="26">
        <f aca="true" t="shared" si="77" ref="G211:G228">+E211+F211</f>
        <v>1606.4737714026155</v>
      </c>
      <c r="H211" s="74">
        <f t="shared" si="72"/>
        <v>4418.425771402615</v>
      </c>
    </row>
    <row r="212" spans="1:8" ht="15.75" hidden="1">
      <c r="A212" s="53" t="s">
        <v>62</v>
      </c>
      <c r="B212" s="23">
        <v>258.573725</v>
      </c>
      <c r="C212" s="23">
        <v>2058.596275</v>
      </c>
      <c r="D212" s="26">
        <f t="shared" si="76"/>
        <v>2317.17</v>
      </c>
      <c r="E212" s="48">
        <v>42118.752732</v>
      </c>
      <c r="F212" s="25">
        <v>4930.8797977530885</v>
      </c>
      <c r="G212" s="26">
        <f t="shared" si="77"/>
        <v>47049.632529753086</v>
      </c>
      <c r="H212" s="74">
        <f t="shared" si="72"/>
        <v>49366.802529753084</v>
      </c>
    </row>
    <row r="213" spans="1:8" ht="18" hidden="1">
      <c r="A213" s="53" t="s">
        <v>63</v>
      </c>
      <c r="B213" s="23">
        <v>513.443737</v>
      </c>
      <c r="C213" s="23">
        <v>1308.885742</v>
      </c>
      <c r="D213" s="26">
        <f t="shared" si="76"/>
        <v>1822.329479</v>
      </c>
      <c r="E213" s="47">
        <v>0</v>
      </c>
      <c r="F213" s="25">
        <v>4861.1508317042</v>
      </c>
      <c r="G213" s="26">
        <f t="shared" si="77"/>
        <v>4861.1508317042</v>
      </c>
      <c r="H213" s="74">
        <f t="shared" si="72"/>
        <v>6683.4803107042</v>
      </c>
    </row>
    <row r="214" spans="1:8" ht="18" hidden="1">
      <c r="A214" s="53" t="s">
        <v>64</v>
      </c>
      <c r="B214" s="23">
        <v>430.515</v>
      </c>
      <c r="C214" s="23">
        <v>3118.106</v>
      </c>
      <c r="D214" s="26">
        <f t="shared" si="76"/>
        <v>3548.621</v>
      </c>
      <c r="E214" s="47">
        <v>0</v>
      </c>
      <c r="F214" s="25">
        <v>11910.1647369639</v>
      </c>
      <c r="G214" s="26">
        <f t="shared" si="77"/>
        <v>11910.1647369639</v>
      </c>
      <c r="H214" s="74">
        <f t="shared" si="72"/>
        <v>15458.785736963899</v>
      </c>
    </row>
    <row r="215" spans="1:8" ht="15.75" hidden="1">
      <c r="A215" s="53" t="s">
        <v>65</v>
      </c>
      <c r="B215" s="23">
        <v>604.97</v>
      </c>
      <c r="C215" s="23">
        <v>2407.458194</v>
      </c>
      <c r="D215" s="26">
        <f t="shared" si="76"/>
        <v>3012.428194</v>
      </c>
      <c r="E215" s="45">
        <v>36728.1</v>
      </c>
      <c r="F215" s="25">
        <v>4275.27831766247</v>
      </c>
      <c r="G215" s="26">
        <f t="shared" si="77"/>
        <v>41003.37831766247</v>
      </c>
      <c r="H215" s="74">
        <f t="shared" si="72"/>
        <v>44015.80651166247</v>
      </c>
    </row>
    <row r="216" spans="1:8" ht="18" hidden="1">
      <c r="A216" s="53" t="s">
        <v>42</v>
      </c>
      <c r="B216" s="23">
        <v>352.371</v>
      </c>
      <c r="C216" s="23">
        <v>1326.1095530000002</v>
      </c>
      <c r="D216" s="26">
        <f t="shared" si="76"/>
        <v>1678.4805530000003</v>
      </c>
      <c r="E216" s="47">
        <v>0</v>
      </c>
      <c r="F216" s="25">
        <v>12211.533694511205</v>
      </c>
      <c r="G216" s="26">
        <f t="shared" si="77"/>
        <v>12211.533694511205</v>
      </c>
      <c r="H216" s="74">
        <f t="shared" si="72"/>
        <v>13890.014247511204</v>
      </c>
    </row>
    <row r="217" spans="1:8" ht="18" hidden="1">
      <c r="A217" s="53" t="s">
        <v>46</v>
      </c>
      <c r="B217" s="23">
        <v>2896.975313</v>
      </c>
      <c r="C217" s="23">
        <v>1538.2158470000004</v>
      </c>
      <c r="D217" s="26">
        <f t="shared" si="76"/>
        <v>4435.19116</v>
      </c>
      <c r="E217" s="47">
        <v>0</v>
      </c>
      <c r="F217" s="25">
        <v>22806.2</v>
      </c>
      <c r="G217" s="26">
        <f t="shared" si="77"/>
        <v>22806.2</v>
      </c>
      <c r="H217" s="74">
        <f t="shared" si="72"/>
        <v>27241.39116</v>
      </c>
    </row>
    <row r="218" spans="1:8" ht="18" hidden="1">
      <c r="A218" s="53" t="s">
        <v>47</v>
      </c>
      <c r="B218" s="23">
        <v>1740.7</v>
      </c>
      <c r="C218" s="23">
        <v>2008.3</v>
      </c>
      <c r="D218" s="26">
        <f t="shared" si="76"/>
        <v>3749</v>
      </c>
      <c r="E218" s="47">
        <v>0</v>
      </c>
      <c r="F218" s="25">
        <v>11193.4</v>
      </c>
      <c r="G218" s="26">
        <f t="shared" si="77"/>
        <v>11193.4</v>
      </c>
      <c r="H218" s="74">
        <f t="shared" si="72"/>
        <v>14942.4</v>
      </c>
    </row>
    <row r="219" spans="1:8" ht="18" hidden="1">
      <c r="A219" s="53" t="s">
        <v>48</v>
      </c>
      <c r="B219" s="23">
        <v>1302.037579</v>
      </c>
      <c r="C219" s="23">
        <v>1400.8434009999999</v>
      </c>
      <c r="D219" s="26">
        <f t="shared" si="76"/>
        <v>2702.88098</v>
      </c>
      <c r="E219" s="47">
        <v>0</v>
      </c>
      <c r="F219" s="25">
        <v>15457.78</v>
      </c>
      <c r="G219" s="26">
        <f t="shared" si="77"/>
        <v>15457.78</v>
      </c>
      <c r="H219" s="74">
        <f t="shared" si="72"/>
        <v>18160.66098</v>
      </c>
    </row>
    <row r="220" spans="1:8" ht="18" hidden="1">
      <c r="A220" s="53" t="s">
        <v>49</v>
      </c>
      <c r="B220" s="23">
        <v>1740.747938</v>
      </c>
      <c r="C220" s="23">
        <v>1821.0420640000002</v>
      </c>
      <c r="D220" s="26">
        <f t="shared" si="76"/>
        <v>3561.790002</v>
      </c>
      <c r="E220" s="47">
        <v>0</v>
      </c>
      <c r="F220" s="25">
        <v>13867.390446</v>
      </c>
      <c r="G220" s="26">
        <f t="shared" si="77"/>
        <v>13867.390446</v>
      </c>
      <c r="H220" s="74">
        <f t="shared" si="72"/>
        <v>17429.180448</v>
      </c>
    </row>
    <row r="221" spans="1:8" ht="15.75" hidden="1">
      <c r="A221" s="53" t="s">
        <v>50</v>
      </c>
      <c r="B221" s="23">
        <v>1740.7</v>
      </c>
      <c r="C221" s="23">
        <v>1708.6</v>
      </c>
      <c r="D221" s="26">
        <f t="shared" si="76"/>
        <v>3449.3</v>
      </c>
      <c r="E221" s="48">
        <v>64.8</v>
      </c>
      <c r="F221" s="25">
        <v>29203.7</v>
      </c>
      <c r="G221" s="26">
        <f t="shared" si="77"/>
        <v>29268.5</v>
      </c>
      <c r="H221" s="74">
        <f t="shared" si="72"/>
        <v>32717.8</v>
      </c>
    </row>
    <row r="222" spans="1:8" ht="15.75" hidden="1">
      <c r="A222" s="53" t="s">
        <v>51</v>
      </c>
      <c r="B222" s="23">
        <v>3086.5</v>
      </c>
      <c r="C222" s="23">
        <v>1586.9</v>
      </c>
      <c r="D222" s="26">
        <f t="shared" si="76"/>
        <v>4673.4</v>
      </c>
      <c r="E222" s="48">
        <v>39937.801974</v>
      </c>
      <c r="F222" s="25">
        <v>23488.5769</v>
      </c>
      <c r="G222" s="26">
        <f t="shared" si="77"/>
        <v>63426.378874</v>
      </c>
      <c r="H222" s="74">
        <f t="shared" si="72"/>
        <v>68099.778874</v>
      </c>
    </row>
    <row r="223" spans="1:8" ht="15.75" hidden="1">
      <c r="A223" s="53"/>
      <c r="B223" s="23"/>
      <c r="C223" s="23"/>
      <c r="D223" s="26"/>
      <c r="E223" s="48"/>
      <c r="F223" s="25"/>
      <c r="G223" s="26"/>
      <c r="H223" s="74"/>
    </row>
    <row r="224" spans="1:8" ht="15.75" hidden="1">
      <c r="A224" s="53" t="s">
        <v>43</v>
      </c>
      <c r="B224" s="26">
        <v>4329.465</v>
      </c>
      <c r="C224" s="26">
        <f>1826.3+382.5</f>
        <v>2208.8</v>
      </c>
      <c r="D224" s="26">
        <f t="shared" si="76"/>
        <v>6538.265</v>
      </c>
      <c r="E224" s="48">
        <v>6279.984</v>
      </c>
      <c r="F224" s="18">
        <v>1574.871756</v>
      </c>
      <c r="G224" s="26">
        <f t="shared" si="77"/>
        <v>7854.855756000001</v>
      </c>
      <c r="H224" s="74">
        <f t="shared" si="72"/>
        <v>14393.120756</v>
      </c>
    </row>
    <row r="225" spans="1:8" ht="18" hidden="1">
      <c r="A225" s="53" t="s">
        <v>22</v>
      </c>
      <c r="B225" s="26">
        <v>2633.5</v>
      </c>
      <c r="C225" s="26">
        <f>1494.7+1907.2</f>
        <v>3401.9</v>
      </c>
      <c r="D225" s="26">
        <f t="shared" si="76"/>
        <v>6035.4</v>
      </c>
      <c r="E225" s="47">
        <v>0</v>
      </c>
      <c r="F225" s="18">
        <v>16535.7</v>
      </c>
      <c r="G225" s="26">
        <f t="shared" si="77"/>
        <v>16535.7</v>
      </c>
      <c r="H225" s="74">
        <f t="shared" si="72"/>
        <v>22571.1</v>
      </c>
    </row>
    <row r="226" spans="1:8" ht="18" hidden="1">
      <c r="A226" s="53" t="s">
        <v>23</v>
      </c>
      <c r="B226" s="38">
        <v>0</v>
      </c>
      <c r="C226" s="26">
        <f>1814.030104+1773.9</f>
        <v>3587.930104</v>
      </c>
      <c r="D226" s="26">
        <f t="shared" si="76"/>
        <v>3587.930104</v>
      </c>
      <c r="E226" s="47">
        <v>0</v>
      </c>
      <c r="F226" s="18">
        <v>23075.41907</v>
      </c>
      <c r="G226" s="26">
        <f t="shared" si="77"/>
        <v>23075.41907</v>
      </c>
      <c r="H226" s="74">
        <f t="shared" si="72"/>
        <v>26663.349174</v>
      </c>
    </row>
    <row r="227" spans="1:8" ht="18" hidden="1">
      <c r="A227" s="53" t="s">
        <v>24</v>
      </c>
      <c r="B227" s="38">
        <v>0</v>
      </c>
      <c r="C227" s="26">
        <f>19730.9+347.3</f>
        <v>20078.2</v>
      </c>
      <c r="D227" s="26">
        <f t="shared" si="76"/>
        <v>20078.2</v>
      </c>
      <c r="E227" s="47">
        <v>0</v>
      </c>
      <c r="F227" s="18">
        <v>8598.4</v>
      </c>
      <c r="G227" s="26">
        <f t="shared" si="77"/>
        <v>8598.4</v>
      </c>
      <c r="H227" s="74">
        <f t="shared" si="72"/>
        <v>28676.6</v>
      </c>
    </row>
    <row r="228" spans="1:8" ht="18" hidden="1">
      <c r="A228" s="53" t="s">
        <v>34</v>
      </c>
      <c r="B228" s="26">
        <v>345.9</v>
      </c>
      <c r="C228" s="26">
        <f>2499+228.6</f>
        <v>2727.6</v>
      </c>
      <c r="D228" s="26">
        <f t="shared" si="76"/>
        <v>3073.5</v>
      </c>
      <c r="E228" s="47">
        <v>0</v>
      </c>
      <c r="F228" s="18">
        <v>15324.1</v>
      </c>
      <c r="G228" s="26">
        <f t="shared" si="77"/>
        <v>15324.1</v>
      </c>
      <c r="H228" s="74">
        <f t="shared" si="72"/>
        <v>18397.6</v>
      </c>
    </row>
    <row r="229" spans="1:8" ht="18" hidden="1">
      <c r="A229" s="53" t="s">
        <v>56</v>
      </c>
      <c r="B229" s="26">
        <v>30</v>
      </c>
      <c r="C229" s="26">
        <f>3155.4+422</f>
        <v>3577.4</v>
      </c>
      <c r="D229" s="26">
        <f t="shared" si="76"/>
        <v>3607.4</v>
      </c>
      <c r="E229" s="47">
        <v>0</v>
      </c>
      <c r="F229" s="18">
        <v>29604.9</v>
      </c>
      <c r="G229" s="26">
        <f aca="true" t="shared" si="78" ref="G229:G239">+E229+F229</f>
        <v>29604.9</v>
      </c>
      <c r="H229" s="74">
        <f aca="true" t="shared" si="79" ref="H229:H239">+D229+G229</f>
        <v>33212.3</v>
      </c>
    </row>
    <row r="230" spans="1:8" ht="18" hidden="1">
      <c r="A230" s="53" t="s">
        <v>32</v>
      </c>
      <c r="B230" s="26">
        <v>1207.7</v>
      </c>
      <c r="C230" s="26">
        <f>2735.5+280.6</f>
        <v>3016.1</v>
      </c>
      <c r="D230" s="26">
        <f t="shared" si="76"/>
        <v>4223.8</v>
      </c>
      <c r="E230" s="47">
        <v>0</v>
      </c>
      <c r="F230" s="18">
        <v>19686.8</v>
      </c>
      <c r="G230" s="26">
        <f t="shared" si="78"/>
        <v>19686.8</v>
      </c>
      <c r="H230" s="74">
        <f t="shared" si="79"/>
        <v>23910.6</v>
      </c>
    </row>
    <row r="231" spans="1:8" ht="18" hidden="1">
      <c r="A231" s="53" t="s">
        <v>57</v>
      </c>
      <c r="B231" s="26">
        <v>3586.45</v>
      </c>
      <c r="C231" s="26">
        <f>2256.85+190.4</f>
        <v>2447.25</v>
      </c>
      <c r="D231" s="26">
        <f t="shared" si="76"/>
        <v>6033.7</v>
      </c>
      <c r="E231" s="47">
        <v>0</v>
      </c>
      <c r="F231" s="18">
        <v>2505.3</v>
      </c>
      <c r="G231" s="26">
        <f t="shared" si="78"/>
        <v>2505.3</v>
      </c>
      <c r="H231" s="74">
        <f t="shared" si="79"/>
        <v>8539</v>
      </c>
    </row>
    <row r="232" spans="1:8" ht="15.75" hidden="1">
      <c r="A232" s="53" t="s">
        <v>58</v>
      </c>
      <c r="B232" s="26">
        <v>1942.6</v>
      </c>
      <c r="C232" s="26">
        <f>2932.7+1430.7</f>
        <v>4363.4</v>
      </c>
      <c r="D232" s="26">
        <f t="shared" si="76"/>
        <v>6306</v>
      </c>
      <c r="E232" s="48">
        <v>31234.1</v>
      </c>
      <c r="F232" s="18">
        <v>8961.4</v>
      </c>
      <c r="G232" s="26">
        <f t="shared" si="78"/>
        <v>40195.5</v>
      </c>
      <c r="H232" s="74">
        <f t="shared" si="79"/>
        <v>46501.5</v>
      </c>
    </row>
    <row r="233" spans="1:8" ht="18" hidden="1">
      <c r="A233" s="53" t="s">
        <v>59</v>
      </c>
      <c r="B233" s="26">
        <v>34.567032</v>
      </c>
      <c r="C233" s="26">
        <f>18198.718425+93.9</f>
        <v>18292.618425</v>
      </c>
      <c r="D233" s="26">
        <f t="shared" si="76"/>
        <v>18327.185457</v>
      </c>
      <c r="E233" s="47">
        <v>0</v>
      </c>
      <c r="F233" s="18">
        <v>18741.6632437</v>
      </c>
      <c r="G233" s="26">
        <f t="shared" si="78"/>
        <v>18741.6632437</v>
      </c>
      <c r="H233" s="74">
        <f t="shared" si="79"/>
        <v>37068.8487007</v>
      </c>
    </row>
    <row r="234" spans="1:8" ht="18" hidden="1">
      <c r="A234" s="53" t="s">
        <v>60</v>
      </c>
      <c r="B234" s="26">
        <v>3501.4815</v>
      </c>
      <c r="C234" s="26">
        <f>2450.135229+71.5</f>
        <v>2521.635229</v>
      </c>
      <c r="D234" s="26">
        <f t="shared" si="76"/>
        <v>6023.116728999999</v>
      </c>
      <c r="E234" s="47">
        <v>0</v>
      </c>
      <c r="F234" s="18">
        <v>8203.931</v>
      </c>
      <c r="G234" s="26">
        <f t="shared" si="78"/>
        <v>8203.931</v>
      </c>
      <c r="H234" s="74">
        <f t="shared" si="79"/>
        <v>14227.047729</v>
      </c>
    </row>
    <row r="235" spans="1:8" ht="15.75" hidden="1">
      <c r="A235" s="53" t="s">
        <v>61</v>
      </c>
      <c r="B235" s="26">
        <v>4144.464543</v>
      </c>
      <c r="C235" s="26">
        <v>3025.8448070000004</v>
      </c>
      <c r="D235" s="26">
        <f t="shared" si="76"/>
        <v>7170.30935</v>
      </c>
      <c r="E235" s="48">
        <v>9428.346606</v>
      </c>
      <c r="F235" s="18">
        <v>14073.587925</v>
      </c>
      <c r="G235" s="26">
        <f t="shared" si="78"/>
        <v>23501.934531</v>
      </c>
      <c r="H235" s="74">
        <f t="shared" si="79"/>
        <v>30672.243881</v>
      </c>
    </row>
    <row r="236" spans="1:8" ht="15.75" hidden="1">
      <c r="A236" s="53"/>
      <c r="B236" s="26"/>
      <c r="C236" s="26"/>
      <c r="D236" s="26"/>
      <c r="E236" s="48"/>
      <c r="F236" s="18"/>
      <c r="G236" s="26"/>
      <c r="H236" s="74"/>
    </row>
    <row r="237" spans="1:8" ht="18" hidden="1">
      <c r="A237" s="53" t="s">
        <v>45</v>
      </c>
      <c r="B237" s="26">
        <v>352.3</v>
      </c>
      <c r="C237" s="26">
        <f>3187.8+1545.4</f>
        <v>4733.200000000001</v>
      </c>
      <c r="D237" s="26">
        <f t="shared" si="76"/>
        <v>5085.500000000001</v>
      </c>
      <c r="E237" s="47">
        <v>0</v>
      </c>
      <c r="F237" s="18">
        <v>7077.767441389222</v>
      </c>
      <c r="G237" s="26">
        <f t="shared" si="78"/>
        <v>7077.767441389222</v>
      </c>
      <c r="H237" s="74">
        <f t="shared" si="79"/>
        <v>12163.267441389224</v>
      </c>
    </row>
    <row r="238" spans="1:8" ht="18" hidden="1">
      <c r="A238" s="53" t="s">
        <v>22</v>
      </c>
      <c r="B238" s="26">
        <v>642.983</v>
      </c>
      <c r="C238" s="26">
        <f>2743.5+70.1</f>
        <v>2813.6</v>
      </c>
      <c r="D238" s="26">
        <f t="shared" si="76"/>
        <v>3456.5829999999996</v>
      </c>
      <c r="E238" s="47">
        <v>0</v>
      </c>
      <c r="F238" s="18">
        <v>8945.908397120002</v>
      </c>
      <c r="G238" s="26">
        <f t="shared" si="78"/>
        <v>8945.908397120002</v>
      </c>
      <c r="H238" s="74">
        <f t="shared" si="79"/>
        <v>12402.49139712</v>
      </c>
    </row>
    <row r="239" spans="1:8" ht="18" hidden="1">
      <c r="A239" s="53" t="s">
        <v>23</v>
      </c>
      <c r="B239" s="38">
        <v>0</v>
      </c>
      <c r="C239" s="26">
        <f>4525.530447+38.9</f>
        <v>4564.430447</v>
      </c>
      <c r="D239" s="26">
        <f t="shared" si="76"/>
        <v>4564.430447</v>
      </c>
      <c r="E239" s="48">
        <v>52028.800567000006</v>
      </c>
      <c r="F239" s="18">
        <v>6983.885391010647</v>
      </c>
      <c r="G239" s="26">
        <f t="shared" si="78"/>
        <v>59012.685958010654</v>
      </c>
      <c r="H239" s="74">
        <f t="shared" si="79"/>
        <v>63577.11640501065</v>
      </c>
    </row>
    <row r="240" spans="1:8" ht="18" hidden="1">
      <c r="A240" s="53" t="s">
        <v>24</v>
      </c>
      <c r="B240" s="26">
        <v>373.4</v>
      </c>
      <c r="C240" s="26">
        <f>2682.4+461.3</f>
        <v>3143.7000000000003</v>
      </c>
      <c r="D240" s="26">
        <f t="shared" si="76"/>
        <v>3517.1000000000004</v>
      </c>
      <c r="E240" s="47">
        <v>0</v>
      </c>
      <c r="F240" s="18">
        <v>9193.625436880699</v>
      </c>
      <c r="G240" s="26">
        <f aca="true" t="shared" si="80" ref="G240:G247">+E240+F240</f>
        <v>9193.625436880699</v>
      </c>
      <c r="H240" s="74">
        <f aca="true" t="shared" si="81" ref="H240:H247">+D240+G240</f>
        <v>12710.725436880699</v>
      </c>
    </row>
    <row r="241" spans="1:8" ht="18" hidden="1">
      <c r="A241" s="53" t="s">
        <v>34</v>
      </c>
      <c r="B241" s="38">
        <v>0</v>
      </c>
      <c r="C241" s="26">
        <v>8545.8</v>
      </c>
      <c r="D241" s="26">
        <f t="shared" si="76"/>
        <v>8545.8</v>
      </c>
      <c r="E241" s="47">
        <v>0</v>
      </c>
      <c r="F241" s="18">
        <v>8534.240915175578</v>
      </c>
      <c r="G241" s="26">
        <f t="shared" si="80"/>
        <v>8534.240915175578</v>
      </c>
      <c r="H241" s="74">
        <f t="shared" si="81"/>
        <v>17080.040915175578</v>
      </c>
    </row>
    <row r="242" spans="1:8" ht="18" hidden="1">
      <c r="A242" s="53" t="s">
        <v>56</v>
      </c>
      <c r="B242" s="26">
        <v>330</v>
      </c>
      <c r="C242" s="26">
        <v>2144.4458</v>
      </c>
      <c r="D242" s="26">
        <f t="shared" si="76"/>
        <v>2474.4458</v>
      </c>
      <c r="E242" s="47">
        <v>0</v>
      </c>
      <c r="F242" s="41">
        <v>5380.501458904453</v>
      </c>
      <c r="G242" s="26">
        <f t="shared" si="80"/>
        <v>5380.501458904453</v>
      </c>
      <c r="H242" s="74">
        <f t="shared" si="81"/>
        <v>7854.947258904453</v>
      </c>
    </row>
    <row r="243" spans="1:8" ht="18" hidden="1">
      <c r="A243" s="53" t="s">
        <v>81</v>
      </c>
      <c r="B243" s="38">
        <v>0</v>
      </c>
      <c r="C243" s="26">
        <v>4790.1</v>
      </c>
      <c r="D243" s="26">
        <f t="shared" si="76"/>
        <v>4790.1</v>
      </c>
      <c r="E243" s="47">
        <v>0</v>
      </c>
      <c r="F243" s="41">
        <v>3538.066781118337</v>
      </c>
      <c r="G243" s="26">
        <f t="shared" si="80"/>
        <v>3538.066781118337</v>
      </c>
      <c r="H243" s="74">
        <f t="shared" si="81"/>
        <v>8328.166781118338</v>
      </c>
    </row>
    <row r="244" spans="1:8" ht="18" hidden="1">
      <c r="A244" s="53" t="s">
        <v>82</v>
      </c>
      <c r="B244" s="26">
        <v>369.166898</v>
      </c>
      <c r="C244" s="26">
        <v>2153.2524710000002</v>
      </c>
      <c r="D244" s="26">
        <f t="shared" si="76"/>
        <v>2522.419369</v>
      </c>
      <c r="E244" s="47">
        <v>0</v>
      </c>
      <c r="F244" s="41">
        <v>7420.115485178561</v>
      </c>
      <c r="G244" s="26">
        <f t="shared" si="80"/>
        <v>7420.115485178561</v>
      </c>
      <c r="H244" s="74">
        <f t="shared" si="81"/>
        <v>9942.53485417856</v>
      </c>
    </row>
    <row r="245" spans="1:8" ht="18" hidden="1">
      <c r="A245" s="53" t="s">
        <v>84</v>
      </c>
      <c r="B245" s="26">
        <v>100</v>
      </c>
      <c r="C245" s="26">
        <v>2183.35</v>
      </c>
      <c r="D245" s="26">
        <f t="shared" si="76"/>
        <v>2283.35</v>
      </c>
      <c r="E245" s="47">
        <v>0</v>
      </c>
      <c r="F245" s="41">
        <v>2848.67402803</v>
      </c>
      <c r="G245" s="26">
        <f t="shared" si="80"/>
        <v>2848.67402803</v>
      </c>
      <c r="H245" s="74">
        <f t="shared" si="81"/>
        <v>5132.02402803</v>
      </c>
    </row>
    <row r="246" spans="1:256" ht="18" hidden="1">
      <c r="A246" s="53" t="s">
        <v>85</v>
      </c>
      <c r="B246" s="26">
        <v>47.2885</v>
      </c>
      <c r="C246" s="26">
        <v>2120.222342</v>
      </c>
      <c r="D246" s="26">
        <f t="shared" si="76"/>
        <v>2167.510842</v>
      </c>
      <c r="E246" s="47">
        <v>0</v>
      </c>
      <c r="F246" s="41">
        <v>4182.730454626148</v>
      </c>
      <c r="G246" s="26">
        <f t="shared" si="80"/>
        <v>4182.730454626148</v>
      </c>
      <c r="H246" s="74">
        <f t="shared" si="81"/>
        <v>6350.241296626147</v>
      </c>
      <c r="I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>
        <v>47.2885</v>
      </c>
      <c r="BY246" s="49">
        <v>47.2885</v>
      </c>
      <c r="BZ246" s="49">
        <v>47.2885</v>
      </c>
      <c r="CA246" s="49">
        <v>47.2885</v>
      </c>
      <c r="CB246" s="49">
        <v>47.2885</v>
      </c>
      <c r="CC246" s="49">
        <v>47.2885</v>
      </c>
      <c r="CD246" s="49">
        <v>47.2885</v>
      </c>
      <c r="CE246" s="49">
        <v>47.2885</v>
      </c>
      <c r="CF246" s="49">
        <v>47.2885</v>
      </c>
      <c r="CG246" s="49">
        <v>47.2885</v>
      </c>
      <c r="CH246" s="49">
        <v>47.2885</v>
      </c>
      <c r="CI246" s="49">
        <v>47.2885</v>
      </c>
      <c r="CJ246" s="49">
        <v>47.2885</v>
      </c>
      <c r="CK246" s="49">
        <v>47.2885</v>
      </c>
      <c r="CL246" s="49">
        <v>47.2885</v>
      </c>
      <c r="CM246" s="49">
        <v>47.2885</v>
      </c>
      <c r="CN246" s="49">
        <v>47.2885</v>
      </c>
      <c r="CO246" s="49">
        <v>47.2885</v>
      </c>
      <c r="CP246" s="49">
        <v>47.2885</v>
      </c>
      <c r="CQ246" s="49">
        <v>47.2885</v>
      </c>
      <c r="CR246" s="49">
        <v>47.2885</v>
      </c>
      <c r="CS246" s="49">
        <v>47.2885</v>
      </c>
      <c r="CT246" s="49">
        <v>47.2885</v>
      </c>
      <c r="CU246" s="49">
        <v>47.2885</v>
      </c>
      <c r="CV246" s="49">
        <v>47.2885</v>
      </c>
      <c r="CW246" s="49">
        <v>47.2885</v>
      </c>
      <c r="CX246" s="49">
        <v>47.2885</v>
      </c>
      <c r="CY246" s="49">
        <v>47.2885</v>
      </c>
      <c r="CZ246" s="49">
        <v>47.2885</v>
      </c>
      <c r="DA246" s="49">
        <v>47.2885</v>
      </c>
      <c r="DB246" s="49">
        <v>47.2885</v>
      </c>
      <c r="DC246" s="49">
        <v>47.2885</v>
      </c>
      <c r="DD246" s="49">
        <v>47.2885</v>
      </c>
      <c r="DE246" s="49">
        <v>47.2885</v>
      </c>
      <c r="DF246" s="49">
        <v>47.2885</v>
      </c>
      <c r="DG246" s="49">
        <v>47.2885</v>
      </c>
      <c r="DH246" s="49">
        <v>47.2885</v>
      </c>
      <c r="DI246" s="49">
        <v>47.2885</v>
      </c>
      <c r="DJ246" s="49">
        <v>47.2885</v>
      </c>
      <c r="DK246" s="49">
        <v>47.2885</v>
      </c>
      <c r="DL246" s="49">
        <v>47.2885</v>
      </c>
      <c r="DM246" s="49">
        <v>47.2885</v>
      </c>
      <c r="DN246" s="49">
        <v>47.2885</v>
      </c>
      <c r="DO246" s="49">
        <v>47.2885</v>
      </c>
      <c r="DP246" s="49">
        <v>47.2885</v>
      </c>
      <c r="DQ246" s="49">
        <v>47.2885</v>
      </c>
      <c r="DR246" s="49">
        <v>47.2885</v>
      </c>
      <c r="DS246" s="49">
        <v>47.2885</v>
      </c>
      <c r="DT246" s="49">
        <v>47.2885</v>
      </c>
      <c r="DU246" s="49">
        <v>47.2885</v>
      </c>
      <c r="DV246" s="49">
        <v>47.2885</v>
      </c>
      <c r="DW246" s="49">
        <v>47.2885</v>
      </c>
      <c r="DX246" s="49">
        <v>47.2885</v>
      </c>
      <c r="DY246" s="49">
        <v>47.2885</v>
      </c>
      <c r="DZ246" s="49">
        <v>47.2885</v>
      </c>
      <c r="EA246" s="49">
        <v>47.2885</v>
      </c>
      <c r="EB246" s="49">
        <v>47.2885</v>
      </c>
      <c r="EC246" s="49">
        <v>47.2885</v>
      </c>
      <c r="ED246" s="49">
        <v>47.2885</v>
      </c>
      <c r="EE246" s="49">
        <v>47.2885</v>
      </c>
      <c r="EF246" s="49">
        <v>47.2885</v>
      </c>
      <c r="EG246" s="49">
        <v>47.2885</v>
      </c>
      <c r="EH246" s="49">
        <v>47.2885</v>
      </c>
      <c r="EI246" s="49">
        <v>47.2885</v>
      </c>
      <c r="EJ246" s="49">
        <v>47.2885</v>
      </c>
      <c r="EK246" s="49">
        <v>47.2885</v>
      </c>
      <c r="EL246" s="49">
        <v>47.2885</v>
      </c>
      <c r="EM246" s="49">
        <v>47.2885</v>
      </c>
      <c r="EN246" s="49">
        <v>47.2885</v>
      </c>
      <c r="EO246" s="49">
        <v>47.2885</v>
      </c>
      <c r="EP246" s="49">
        <v>47.2885</v>
      </c>
      <c r="EQ246" s="49">
        <v>47.2885</v>
      </c>
      <c r="ER246" s="49">
        <v>47.2885</v>
      </c>
      <c r="ES246" s="49">
        <v>47.2885</v>
      </c>
      <c r="ET246" s="49">
        <v>47.2885</v>
      </c>
      <c r="EU246" s="49">
        <v>47.2885</v>
      </c>
      <c r="EV246" s="49">
        <v>47.2885</v>
      </c>
      <c r="EW246" s="49">
        <v>47.2885</v>
      </c>
      <c r="EX246" s="49">
        <v>47.2885</v>
      </c>
      <c r="EY246" s="49">
        <v>47.2885</v>
      </c>
      <c r="EZ246" s="49">
        <v>47.2885</v>
      </c>
      <c r="FA246" s="49">
        <v>47.2885</v>
      </c>
      <c r="FB246" s="49">
        <v>47.2885</v>
      </c>
      <c r="FC246" s="49">
        <v>47.2885</v>
      </c>
      <c r="FD246" s="49">
        <v>47.2885</v>
      </c>
      <c r="FE246" s="49">
        <v>47.2885</v>
      </c>
      <c r="FF246" s="49">
        <v>47.2885</v>
      </c>
      <c r="FG246" s="49">
        <v>47.2885</v>
      </c>
      <c r="FH246" s="49">
        <v>47.2885</v>
      </c>
      <c r="FI246" s="49">
        <v>47.2885</v>
      </c>
      <c r="FJ246" s="49">
        <v>47.2885</v>
      </c>
      <c r="FK246" s="49">
        <v>47.2885</v>
      </c>
      <c r="FL246" s="49">
        <v>47.2885</v>
      </c>
      <c r="FM246" s="49">
        <v>47.2885</v>
      </c>
      <c r="FN246" s="49">
        <v>47.2885</v>
      </c>
      <c r="FO246" s="49">
        <v>47.2885</v>
      </c>
      <c r="FP246" s="49">
        <v>47.2885</v>
      </c>
      <c r="FQ246" s="49">
        <v>47.2885</v>
      </c>
      <c r="FR246" s="49">
        <v>47.2885</v>
      </c>
      <c r="FS246" s="49">
        <v>47.2885</v>
      </c>
      <c r="FT246" s="49">
        <v>47.2885</v>
      </c>
      <c r="FU246" s="49">
        <v>47.2885</v>
      </c>
      <c r="FV246" s="49">
        <v>47.2885</v>
      </c>
      <c r="FW246" s="49">
        <v>47.2885</v>
      </c>
      <c r="FX246" s="49">
        <v>47.2885</v>
      </c>
      <c r="FY246" s="49">
        <v>47.2885</v>
      </c>
      <c r="FZ246" s="49">
        <v>47.2885</v>
      </c>
      <c r="GA246" s="49">
        <v>47.2885</v>
      </c>
      <c r="GB246" s="49">
        <v>47.2885</v>
      </c>
      <c r="GC246" s="49">
        <v>47.2885</v>
      </c>
      <c r="GD246" s="49">
        <v>47.2885</v>
      </c>
      <c r="GE246" s="49">
        <v>47.2885</v>
      </c>
      <c r="GF246" s="49">
        <v>47.2885</v>
      </c>
      <c r="GG246" s="49">
        <v>47.2885</v>
      </c>
      <c r="GH246" s="49">
        <v>47.2885</v>
      </c>
      <c r="GI246" s="49">
        <v>47.2885</v>
      </c>
      <c r="GJ246" s="49">
        <v>47.2885</v>
      </c>
      <c r="GK246" s="49">
        <v>47.2885</v>
      </c>
      <c r="GL246" s="49">
        <v>47.2885</v>
      </c>
      <c r="GM246" s="49">
        <v>47.2885</v>
      </c>
      <c r="GN246" s="49">
        <v>47.2885</v>
      </c>
      <c r="GO246" s="49">
        <v>47.2885</v>
      </c>
      <c r="GP246" s="49">
        <v>47.2885</v>
      </c>
      <c r="GQ246" s="49">
        <v>47.2885</v>
      </c>
      <c r="GR246" s="49">
        <v>47.2885</v>
      </c>
      <c r="GS246" s="49">
        <v>47.2885</v>
      </c>
      <c r="GT246" s="49">
        <v>47.2885</v>
      </c>
      <c r="GU246" s="49">
        <v>47.2885</v>
      </c>
      <c r="GV246" s="49">
        <v>47.2885</v>
      </c>
      <c r="GW246" s="49">
        <v>47.2885</v>
      </c>
      <c r="GX246" s="49">
        <v>47.2885</v>
      </c>
      <c r="GY246" s="49">
        <v>47.2885</v>
      </c>
      <c r="GZ246" s="49">
        <v>47.2885</v>
      </c>
      <c r="HA246" s="49">
        <v>47.2885</v>
      </c>
      <c r="HB246" s="49">
        <v>47.2885</v>
      </c>
      <c r="HC246" s="49">
        <v>47.2885</v>
      </c>
      <c r="HD246" s="49">
        <v>47.2885</v>
      </c>
      <c r="HE246" s="49">
        <v>47.2885</v>
      </c>
      <c r="HF246" s="49">
        <v>47.2885</v>
      </c>
      <c r="HG246" s="49">
        <v>47.2885</v>
      </c>
      <c r="HH246" s="49">
        <v>47.2885</v>
      </c>
      <c r="HI246" s="49">
        <v>47.2885</v>
      </c>
      <c r="HJ246" s="49">
        <v>47.2885</v>
      </c>
      <c r="HK246" s="49">
        <v>47.2885</v>
      </c>
      <c r="HL246" s="49">
        <v>47.2885</v>
      </c>
      <c r="HM246" s="49">
        <v>47.2885</v>
      </c>
      <c r="HN246" s="49">
        <v>47.2885</v>
      </c>
      <c r="HO246" s="49">
        <v>47.2885</v>
      </c>
      <c r="HP246" s="49">
        <v>47.2885</v>
      </c>
      <c r="HQ246" s="49">
        <v>47.2885</v>
      </c>
      <c r="HR246" s="49">
        <v>47.2885</v>
      </c>
      <c r="HS246" s="49">
        <v>47.2885</v>
      </c>
      <c r="HT246" s="49">
        <v>47.2885</v>
      </c>
      <c r="HU246" s="49">
        <v>47.2885</v>
      </c>
      <c r="HV246" s="49">
        <v>47.2885</v>
      </c>
      <c r="HW246" s="49">
        <v>47.2885</v>
      </c>
      <c r="HX246" s="49">
        <v>47.2885</v>
      </c>
      <c r="HY246" s="49">
        <v>47.2885</v>
      </c>
      <c r="HZ246" s="49">
        <v>47.2885</v>
      </c>
      <c r="IA246" s="49">
        <v>47.2885</v>
      </c>
      <c r="IB246" s="49">
        <v>47.2885</v>
      </c>
      <c r="IC246" s="49">
        <v>47.2885</v>
      </c>
      <c r="ID246" s="49">
        <v>47.2885</v>
      </c>
      <c r="IE246" s="49">
        <v>47.2885</v>
      </c>
      <c r="IF246" s="49">
        <v>47.2885</v>
      </c>
      <c r="IG246" s="49">
        <v>47.2885</v>
      </c>
      <c r="IH246" s="49">
        <v>47.2885</v>
      </c>
      <c r="II246" s="49">
        <v>47.2885</v>
      </c>
      <c r="IJ246" s="49">
        <v>47.2885</v>
      </c>
      <c r="IK246" s="49">
        <v>47.2885</v>
      </c>
      <c r="IL246" s="49">
        <v>47.2885</v>
      </c>
      <c r="IM246" s="49">
        <v>47.2885</v>
      </c>
      <c r="IN246" s="49">
        <v>47.2885</v>
      </c>
      <c r="IO246" s="49">
        <v>47.2885</v>
      </c>
      <c r="IP246" s="49">
        <v>47.2885</v>
      </c>
      <c r="IQ246" s="49">
        <v>47.2885</v>
      </c>
      <c r="IR246" s="49">
        <v>47.2885</v>
      </c>
      <c r="IS246" s="49">
        <v>47.2885</v>
      </c>
      <c r="IT246" s="49">
        <v>47.2885</v>
      </c>
      <c r="IU246" s="49">
        <v>47.2885</v>
      </c>
      <c r="IV246" s="49">
        <v>47.2885</v>
      </c>
    </row>
    <row r="247" spans="1:256" ht="18" hidden="1">
      <c r="A247" s="53" t="s">
        <v>86</v>
      </c>
      <c r="B247" s="26">
        <v>413.409267</v>
      </c>
      <c r="C247" s="26">
        <v>2758.551084</v>
      </c>
      <c r="D247" s="26">
        <f t="shared" si="76"/>
        <v>3171.960351</v>
      </c>
      <c r="E247" s="47">
        <v>0</v>
      </c>
      <c r="F247" s="41">
        <v>12918.209435252205</v>
      </c>
      <c r="G247" s="26">
        <f t="shared" si="80"/>
        <v>12918.209435252205</v>
      </c>
      <c r="H247" s="74">
        <f t="shared" si="81"/>
        <v>16090.169786252205</v>
      </c>
      <c r="I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ht="18" hidden="1">
      <c r="A248" s="53" t="s">
        <v>95</v>
      </c>
      <c r="B248" s="26">
        <v>8430.979728</v>
      </c>
      <c r="C248" s="26">
        <f>3729.6844646+1646.1</f>
        <v>5375.784464599999</v>
      </c>
      <c r="D248" s="26">
        <f t="shared" si="76"/>
        <v>13806.7641926</v>
      </c>
      <c r="E248" s="47">
        <v>0</v>
      </c>
      <c r="F248" s="41">
        <v>10613.96433381531</v>
      </c>
      <c r="G248" s="26">
        <f>+E248+F248</f>
        <v>10613.96433381531</v>
      </c>
      <c r="H248" s="74">
        <f>+D248+G248</f>
        <v>24420.72852641531</v>
      </c>
      <c r="I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ht="18" hidden="1">
      <c r="A249" s="53"/>
      <c r="B249" s="26"/>
      <c r="C249" s="26"/>
      <c r="D249" s="26"/>
      <c r="E249" s="47"/>
      <c r="F249" s="41"/>
      <c r="G249" s="26"/>
      <c r="H249" s="74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ht="18" hidden="1">
      <c r="A250" s="53" t="s">
        <v>52</v>
      </c>
      <c r="B250" s="26">
        <v>125.764706</v>
      </c>
      <c r="C250" s="26">
        <v>2496.080335368</v>
      </c>
      <c r="D250" s="26">
        <f t="shared" si="76"/>
        <v>2621.845041368</v>
      </c>
      <c r="E250" s="47">
        <v>0</v>
      </c>
      <c r="F250" s="41">
        <v>5895.717356</v>
      </c>
      <c r="G250" s="26">
        <f aca="true" t="shared" si="82" ref="G250:G255">+E250+F250</f>
        <v>5895.717356</v>
      </c>
      <c r="H250" s="74">
        <f aca="true" t="shared" si="83" ref="H250:H255">+D250+G250</f>
        <v>8517.562397368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ht="18">
      <c r="A251" s="53" t="s">
        <v>98</v>
      </c>
      <c r="B251" s="26">
        <v>1665.968392</v>
      </c>
      <c r="C251" s="26">
        <v>2560.8284460000004</v>
      </c>
      <c r="D251" s="26">
        <f t="shared" si="76"/>
        <v>4226.796838</v>
      </c>
      <c r="E251" s="47">
        <v>0</v>
      </c>
      <c r="F251" s="41">
        <v>4688.162635</v>
      </c>
      <c r="G251" s="26">
        <f t="shared" si="82"/>
        <v>4688.162635</v>
      </c>
      <c r="H251" s="74">
        <f t="shared" si="83"/>
        <v>8914.959472999999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ht="18">
      <c r="A252" s="53" t="s">
        <v>23</v>
      </c>
      <c r="B252" s="26">
        <v>722.24</v>
      </c>
      <c r="C252" s="26">
        <v>3627.9487900000004</v>
      </c>
      <c r="D252" s="26">
        <f t="shared" si="76"/>
        <v>4350.18879</v>
      </c>
      <c r="E252" s="47">
        <v>0</v>
      </c>
      <c r="F252" s="41">
        <v>10580.4</v>
      </c>
      <c r="G252" s="26">
        <f t="shared" si="82"/>
        <v>10580.4</v>
      </c>
      <c r="H252" s="74">
        <f t="shared" si="83"/>
        <v>14930.58879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ht="18">
      <c r="A253" s="53" t="s">
        <v>24</v>
      </c>
      <c r="B253" s="26">
        <v>532.972138</v>
      </c>
      <c r="C253" s="26">
        <v>4347.007018</v>
      </c>
      <c r="D253" s="26">
        <f t="shared" si="76"/>
        <v>4879.979156</v>
      </c>
      <c r="E253" s="47">
        <v>0</v>
      </c>
      <c r="F253" s="41">
        <v>5930.5</v>
      </c>
      <c r="G253" s="26">
        <f t="shared" si="82"/>
        <v>5930.5</v>
      </c>
      <c r="H253" s="74">
        <f t="shared" si="83"/>
        <v>10810.479156000001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ht="18">
      <c r="A254" s="53" t="s">
        <v>34</v>
      </c>
      <c r="B254" s="26">
        <v>112</v>
      </c>
      <c r="C254" s="26">
        <v>4239.666681</v>
      </c>
      <c r="D254" s="26">
        <f t="shared" si="76"/>
        <v>4351.666681</v>
      </c>
      <c r="E254" s="47">
        <v>0</v>
      </c>
      <c r="F254" s="41">
        <v>12366.315265</v>
      </c>
      <c r="G254" s="26">
        <f t="shared" si="82"/>
        <v>12366.315265</v>
      </c>
      <c r="H254" s="74">
        <f t="shared" si="83"/>
        <v>16717.981946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ht="18">
      <c r="A255" s="53" t="s">
        <v>42</v>
      </c>
      <c r="B255" s="26">
        <v>25.235294</v>
      </c>
      <c r="C255" s="26">
        <v>4362.926666</v>
      </c>
      <c r="D255" s="26">
        <f t="shared" si="76"/>
        <v>4388.16196</v>
      </c>
      <c r="E255" s="47">
        <v>0</v>
      </c>
      <c r="F255" s="41">
        <v>11341.815</v>
      </c>
      <c r="G255" s="26">
        <f t="shared" si="82"/>
        <v>11341.815</v>
      </c>
      <c r="H255" s="74">
        <f t="shared" si="83"/>
        <v>15729.97696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ht="18">
      <c r="A256" s="53" t="s">
        <v>46</v>
      </c>
      <c r="B256" s="26">
        <v>3103.949452</v>
      </c>
      <c r="C256" s="26">
        <v>3356.907698</v>
      </c>
      <c r="D256" s="26">
        <f t="shared" si="76"/>
        <v>6460.85715</v>
      </c>
      <c r="E256" s="47">
        <v>0</v>
      </c>
      <c r="F256" s="41">
        <v>3203.361535</v>
      </c>
      <c r="G256" s="26">
        <f aca="true" t="shared" si="84" ref="G256:G261">+E256+F256</f>
        <v>3203.361535</v>
      </c>
      <c r="H256" s="74">
        <f aca="true" t="shared" si="85" ref="H256:H261">+D256+G256</f>
        <v>9664.218685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ht="18">
      <c r="A257" s="53" t="s">
        <v>47</v>
      </c>
      <c r="B257" s="26">
        <v>1928.062913</v>
      </c>
      <c r="C257" s="26">
        <v>3504.401559</v>
      </c>
      <c r="D257" s="26">
        <f t="shared" si="76"/>
        <v>5432.464472</v>
      </c>
      <c r="E257" s="47">
        <v>0</v>
      </c>
      <c r="F257" s="41">
        <v>4202.5</v>
      </c>
      <c r="G257" s="26">
        <f t="shared" si="84"/>
        <v>4202.5</v>
      </c>
      <c r="H257" s="74">
        <f t="shared" si="85"/>
        <v>9634.964472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ht="18">
      <c r="A258" s="53" t="s">
        <v>48</v>
      </c>
      <c r="B258" s="47">
        <v>0</v>
      </c>
      <c r="C258" s="18">
        <v>4401.188368</v>
      </c>
      <c r="D258" s="26">
        <f t="shared" si="76"/>
        <v>4401.188368</v>
      </c>
      <c r="E258" s="47">
        <v>0</v>
      </c>
      <c r="F258" s="41">
        <v>10797.4</v>
      </c>
      <c r="G258" s="26">
        <f t="shared" si="84"/>
        <v>10797.4</v>
      </c>
      <c r="H258" s="74">
        <f t="shared" si="85"/>
        <v>15198.588368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ht="18">
      <c r="A259" s="53" t="s">
        <v>49</v>
      </c>
      <c r="B259" s="26">
        <v>22.058824</v>
      </c>
      <c r="C259" s="18">
        <v>2480.574597</v>
      </c>
      <c r="D259" s="26">
        <f t="shared" si="76"/>
        <v>2502.633421</v>
      </c>
      <c r="E259" s="47">
        <v>0</v>
      </c>
      <c r="F259" s="41">
        <v>12755.88</v>
      </c>
      <c r="G259" s="26">
        <f t="shared" si="84"/>
        <v>12755.88</v>
      </c>
      <c r="H259" s="74">
        <f t="shared" si="85"/>
        <v>15258.513421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ht="18">
      <c r="A260" s="53" t="s">
        <v>50</v>
      </c>
      <c r="B260" s="26">
        <v>3671.319342</v>
      </c>
      <c r="C260" s="26">
        <v>2803.133602632005</v>
      </c>
      <c r="D260" s="26">
        <f t="shared" si="76"/>
        <v>6474.452944632005</v>
      </c>
      <c r="E260" s="47">
        <v>0</v>
      </c>
      <c r="F260" s="41">
        <v>15941.569542</v>
      </c>
      <c r="G260" s="26">
        <f t="shared" si="84"/>
        <v>15941.569542</v>
      </c>
      <c r="H260" s="74">
        <f t="shared" si="85"/>
        <v>22416.022486632006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ht="18">
      <c r="A261" s="53" t="s">
        <v>51</v>
      </c>
      <c r="B261" s="26">
        <v>15</v>
      </c>
      <c r="C261" s="26">
        <v>3222.97933110295</v>
      </c>
      <c r="D261" s="26">
        <f t="shared" si="76"/>
        <v>3237.97933110295</v>
      </c>
      <c r="E261" s="47">
        <v>0</v>
      </c>
      <c r="F261" s="41">
        <v>21314.784549</v>
      </c>
      <c r="G261" s="26">
        <f t="shared" si="84"/>
        <v>21314.784549</v>
      </c>
      <c r="H261" s="74">
        <f t="shared" si="85"/>
        <v>24552.76388010295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ht="18">
      <c r="A262" s="53"/>
      <c r="B262" s="26"/>
      <c r="C262" s="26"/>
      <c r="D262" s="26"/>
      <c r="E262" s="47"/>
      <c r="F262" s="41"/>
      <c r="G262" s="26"/>
      <c r="H262" s="74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ht="18">
      <c r="A263" s="53" t="s">
        <v>54</v>
      </c>
      <c r="B263" s="47">
        <v>0</v>
      </c>
      <c r="C263" s="18">
        <v>3205.155134</v>
      </c>
      <c r="D263" s="26">
        <f t="shared" si="76"/>
        <v>3205.155134</v>
      </c>
      <c r="E263" s="47">
        <v>0</v>
      </c>
      <c r="F263" s="41">
        <v>7058.263482</v>
      </c>
      <c r="G263" s="26">
        <f aca="true" t="shared" si="86" ref="G263:G268">+E263+F263</f>
        <v>7058.263482</v>
      </c>
      <c r="H263" s="74">
        <f aca="true" t="shared" si="87" ref="H263:H268">+D263+G263</f>
        <v>10263.418616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ht="18">
      <c r="A264" s="53" t="s">
        <v>22</v>
      </c>
      <c r="B264" s="47">
        <v>0</v>
      </c>
      <c r="C264" s="18">
        <v>2598.606845</v>
      </c>
      <c r="D264" s="26">
        <f aca="true" t="shared" si="88" ref="D264:D276">+B264+C264</f>
        <v>2598.606845</v>
      </c>
      <c r="E264" s="47">
        <v>0</v>
      </c>
      <c r="F264" s="41">
        <v>10991.65</v>
      </c>
      <c r="G264" s="26">
        <f t="shared" si="86"/>
        <v>10991.65</v>
      </c>
      <c r="H264" s="74">
        <f t="shared" si="87"/>
        <v>13590.256845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ht="18">
      <c r="A265" s="53" t="s">
        <v>23</v>
      </c>
      <c r="B265" s="18">
        <v>446.388499</v>
      </c>
      <c r="C265" s="18">
        <v>4720.108879</v>
      </c>
      <c r="D265" s="26">
        <f t="shared" si="88"/>
        <v>5166.497378</v>
      </c>
      <c r="E265" s="47">
        <v>0</v>
      </c>
      <c r="F265" s="41">
        <v>13243.558</v>
      </c>
      <c r="G265" s="26">
        <f t="shared" si="86"/>
        <v>13243.558</v>
      </c>
      <c r="H265" s="74">
        <f t="shared" si="87"/>
        <v>18410.055378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ht="18">
      <c r="A266" s="53" t="s">
        <v>24</v>
      </c>
      <c r="B266" s="26">
        <v>597.473844</v>
      </c>
      <c r="C266" s="26">
        <v>4233.6443979999995</v>
      </c>
      <c r="D266" s="26">
        <f t="shared" si="88"/>
        <v>4831.118242</v>
      </c>
      <c r="E266" s="47">
        <v>0</v>
      </c>
      <c r="F266" s="41">
        <v>9769.606</v>
      </c>
      <c r="G266" s="26">
        <f t="shared" si="86"/>
        <v>9769.606</v>
      </c>
      <c r="H266" s="74">
        <f t="shared" si="87"/>
        <v>14600.724242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ht="18">
      <c r="A267" s="53" t="s">
        <v>34</v>
      </c>
      <c r="B267" s="26">
        <v>3565.814194</v>
      </c>
      <c r="C267" s="26">
        <v>2860.01409</v>
      </c>
      <c r="D267" s="26">
        <f t="shared" si="88"/>
        <v>6425.828284</v>
      </c>
      <c r="E267" s="47">
        <v>0</v>
      </c>
      <c r="F267" s="41">
        <v>8886.678</v>
      </c>
      <c r="G267" s="26">
        <f t="shared" si="86"/>
        <v>8886.678</v>
      </c>
      <c r="H267" s="74">
        <f t="shared" si="87"/>
        <v>15312.506284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ht="18">
      <c r="A268" s="53" t="s">
        <v>42</v>
      </c>
      <c r="B268" s="26">
        <v>25.5</v>
      </c>
      <c r="C268" s="26">
        <v>2984.43301</v>
      </c>
      <c r="D268" s="26">
        <f t="shared" si="88"/>
        <v>3009.93301</v>
      </c>
      <c r="E268" s="47">
        <v>0</v>
      </c>
      <c r="F268" s="41">
        <v>22169.003</v>
      </c>
      <c r="G268" s="26">
        <f t="shared" si="86"/>
        <v>22169.003</v>
      </c>
      <c r="H268" s="74">
        <f t="shared" si="87"/>
        <v>25178.93601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ht="18">
      <c r="A269" s="53" t="s">
        <v>46</v>
      </c>
      <c r="B269" s="26">
        <v>2845.334478</v>
      </c>
      <c r="C269" s="26">
        <v>4509.61772</v>
      </c>
      <c r="D269" s="26">
        <f t="shared" si="88"/>
        <v>7354.952198000001</v>
      </c>
      <c r="E269" s="47">
        <v>0</v>
      </c>
      <c r="F269" s="41">
        <v>11005.539</v>
      </c>
      <c r="G269" s="26">
        <f aca="true" t="shared" si="89" ref="G269:G274">+E269+F269</f>
        <v>11005.539</v>
      </c>
      <c r="H269" s="74">
        <f aca="true" t="shared" si="90" ref="H269:H274">+D269+G269</f>
        <v>18360.491198000003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ht="18">
      <c r="A270" s="53" t="s">
        <v>47</v>
      </c>
      <c r="B270" s="26">
        <v>10.65</v>
      </c>
      <c r="C270" s="26">
        <v>4655.597642000001</v>
      </c>
      <c r="D270" s="26">
        <f t="shared" si="88"/>
        <v>4666.247642</v>
      </c>
      <c r="E270" s="47">
        <v>0</v>
      </c>
      <c r="F270" s="41">
        <v>9317.2</v>
      </c>
      <c r="G270" s="26">
        <f t="shared" si="89"/>
        <v>9317.2</v>
      </c>
      <c r="H270" s="74">
        <f t="shared" si="90"/>
        <v>13983.447642000001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ht="18">
      <c r="A271" s="53" t="s">
        <v>83</v>
      </c>
      <c r="B271" s="26">
        <v>124.32675</v>
      </c>
      <c r="C271" s="26">
        <v>3554.777233</v>
      </c>
      <c r="D271" s="26">
        <f t="shared" si="88"/>
        <v>3679.103983</v>
      </c>
      <c r="E271" s="52">
        <v>0</v>
      </c>
      <c r="F271" s="41">
        <v>8503.16</v>
      </c>
      <c r="G271" s="26">
        <f t="shared" si="89"/>
        <v>8503.16</v>
      </c>
      <c r="H271" s="74">
        <f t="shared" si="90"/>
        <v>12182.263983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ht="18">
      <c r="A272" s="53" t="s">
        <v>49</v>
      </c>
      <c r="B272" s="47">
        <v>0</v>
      </c>
      <c r="C272" s="18">
        <v>3964.533298</v>
      </c>
      <c r="D272" s="26">
        <f t="shared" si="88"/>
        <v>3964.533298</v>
      </c>
      <c r="E272" s="52">
        <v>0</v>
      </c>
      <c r="F272" s="41">
        <v>16279.214773</v>
      </c>
      <c r="G272" s="26">
        <f t="shared" si="89"/>
        <v>16279.214773</v>
      </c>
      <c r="H272" s="74">
        <f t="shared" si="90"/>
        <v>20243.748070999998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ht="18">
      <c r="A273" s="53" t="s">
        <v>50</v>
      </c>
      <c r="B273" s="26">
        <v>3118.756781</v>
      </c>
      <c r="C273" s="26">
        <v>3410.7869419999997</v>
      </c>
      <c r="D273" s="26">
        <f t="shared" si="88"/>
        <v>6529.543723</v>
      </c>
      <c r="E273" s="52">
        <v>0</v>
      </c>
      <c r="F273" s="41">
        <v>8264.8235</v>
      </c>
      <c r="G273" s="26">
        <f t="shared" si="89"/>
        <v>8264.8235</v>
      </c>
      <c r="H273" s="74">
        <f t="shared" si="90"/>
        <v>14794.367223000001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ht="18">
      <c r="A274" s="53" t="s">
        <v>51</v>
      </c>
      <c r="B274" s="47">
        <v>0</v>
      </c>
      <c r="C274" s="18">
        <v>3620.202085</v>
      </c>
      <c r="D274" s="26">
        <f t="shared" si="88"/>
        <v>3620.202085</v>
      </c>
      <c r="E274" s="52">
        <v>0</v>
      </c>
      <c r="F274" s="41">
        <v>13024.167</v>
      </c>
      <c r="G274" s="26">
        <f t="shared" si="89"/>
        <v>13024.167</v>
      </c>
      <c r="H274" s="74">
        <f t="shared" si="90"/>
        <v>16644.369085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256" ht="18">
      <c r="A275" s="53"/>
      <c r="B275" s="47"/>
      <c r="C275" s="18"/>
      <c r="D275" s="26"/>
      <c r="E275" s="52"/>
      <c r="F275" s="41"/>
      <c r="G275" s="26"/>
      <c r="H275" s="74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</row>
    <row r="276" spans="1:256" ht="18">
      <c r="A276" s="53" t="s">
        <v>97</v>
      </c>
      <c r="B276" s="26">
        <v>3411.266891</v>
      </c>
      <c r="C276" s="26">
        <v>4687.898267</v>
      </c>
      <c r="D276" s="26">
        <f t="shared" si="88"/>
        <v>8099.165158</v>
      </c>
      <c r="E276" s="52">
        <v>0</v>
      </c>
      <c r="F276" s="41">
        <v>9475.431837</v>
      </c>
      <c r="G276" s="26">
        <f>+E276+F276</f>
        <v>9475.431837</v>
      </c>
      <c r="H276" s="74">
        <f>+D276+G276</f>
        <v>17574.596995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</row>
    <row r="277" spans="1:256" ht="18">
      <c r="A277" s="53" t="s">
        <v>22</v>
      </c>
      <c r="B277" s="26">
        <v>20.8784</v>
      </c>
      <c r="C277" s="26">
        <v>3430.94521</v>
      </c>
      <c r="D277" s="26">
        <f>+B277+C277</f>
        <v>3451.82361</v>
      </c>
      <c r="E277" s="52">
        <v>0</v>
      </c>
      <c r="F277" s="41">
        <v>24358.3</v>
      </c>
      <c r="G277" s="26">
        <f>+E277+F277</f>
        <v>24358.3</v>
      </c>
      <c r="H277" s="74">
        <f>+D277+G277</f>
        <v>27810.12361</v>
      </c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</row>
    <row r="278" spans="1:256" ht="18">
      <c r="A278" s="53"/>
      <c r="B278" s="26"/>
      <c r="C278" s="26"/>
      <c r="D278" s="26"/>
      <c r="E278" s="47"/>
      <c r="F278" s="42"/>
      <c r="G278" s="26"/>
      <c r="H278" s="74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</row>
    <row r="279" spans="1:9" ht="15.75">
      <c r="A279" s="76" t="s">
        <v>55</v>
      </c>
      <c r="B279" s="36"/>
      <c r="C279" s="36"/>
      <c r="D279" s="37"/>
      <c r="E279" s="37"/>
      <c r="F279" s="27"/>
      <c r="G279" s="37"/>
      <c r="H279" s="77"/>
      <c r="I279" s="27"/>
    </row>
    <row r="280" spans="1:10" ht="16.5" thickBot="1">
      <c r="A280" s="78"/>
      <c r="B280" s="79"/>
      <c r="C280" s="79"/>
      <c r="D280" s="79"/>
      <c r="E280" s="79"/>
      <c r="F280" s="79"/>
      <c r="G280" s="79"/>
      <c r="H280" s="80"/>
      <c r="I280" s="8"/>
      <c r="J280" s="8"/>
    </row>
    <row r="281" spans="1:10" ht="15.75">
      <c r="A281" s="28"/>
      <c r="B281" s="29"/>
      <c r="C281" s="8"/>
      <c r="D281" s="8"/>
      <c r="E281" s="8"/>
      <c r="F281" s="8"/>
      <c r="G281" s="8"/>
      <c r="H281" s="8"/>
      <c r="I281" s="8"/>
      <c r="J281" s="8"/>
    </row>
    <row r="282" spans="1:10" ht="15.75">
      <c r="A282" s="28"/>
      <c r="B282" s="29"/>
      <c r="C282" s="29"/>
      <c r="D282" s="29"/>
      <c r="E282" s="30"/>
      <c r="F282" s="29"/>
      <c r="G282" s="29"/>
      <c r="H282" s="29"/>
      <c r="I282" s="8"/>
      <c r="J282" s="8"/>
    </row>
    <row r="283" spans="1:2" ht="15.75">
      <c r="A283" s="31"/>
      <c r="B283" s="32"/>
    </row>
    <row r="284" spans="1:2" ht="15.75">
      <c r="A284" s="31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1"/>
      <c r="B287" s="32"/>
    </row>
    <row r="288" spans="1:2" ht="15.75">
      <c r="A288" s="33"/>
      <c r="B288" s="32"/>
    </row>
    <row r="289" spans="1:2" ht="15.75">
      <c r="A289" s="31"/>
      <c r="B289" s="32"/>
    </row>
    <row r="290" spans="1:2" ht="15.75">
      <c r="A290" s="31"/>
      <c r="B290" s="32"/>
    </row>
    <row r="291" spans="1:2" ht="15.75">
      <c r="A291" s="31"/>
      <c r="B291" s="32"/>
    </row>
    <row r="292" spans="1:2" ht="15.75">
      <c r="A292" s="31"/>
      <c r="B292" s="32"/>
    </row>
    <row r="293" spans="1:5" ht="15.75">
      <c r="A293" s="31"/>
      <c r="B293" s="32"/>
      <c r="E293" s="34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1"/>
      <c r="B318" s="32"/>
    </row>
    <row r="319" spans="1:2" ht="15.75">
      <c r="A319" s="31"/>
      <c r="B319" s="32"/>
    </row>
    <row r="320" spans="1:2" ht="15.75">
      <c r="A320" s="31"/>
      <c r="B320" s="32"/>
    </row>
    <row r="321" spans="1:2" ht="15.75">
      <c r="A321" s="31"/>
      <c r="B321" s="32"/>
    </row>
    <row r="322" spans="1:2" ht="15.75">
      <c r="A322" s="31"/>
      <c r="B322" s="32"/>
    </row>
    <row r="323" spans="1:2" ht="15.75">
      <c r="A323" s="33"/>
      <c r="B323" s="32"/>
    </row>
    <row r="324" spans="1:2" ht="15.75">
      <c r="A324" s="33"/>
      <c r="B324" s="32"/>
    </row>
    <row r="325" ht="15.75">
      <c r="B325" s="32"/>
    </row>
    <row r="326" ht="15.75">
      <c r="B326" s="32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2018-02-22T12:50:32Z</cp:lastPrinted>
  <dcterms:created xsi:type="dcterms:W3CDTF">2000-08-01T08:05:07Z</dcterms:created>
  <dcterms:modified xsi:type="dcterms:W3CDTF">2018-04-25T15:27:23Z</dcterms:modified>
  <cp:category/>
  <cp:version/>
  <cp:contentType/>
  <cp:contentStatus/>
</cp:coreProperties>
</file>