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<sst xmlns="http://schemas.openxmlformats.org/spreadsheetml/2006/main" count="155" uniqueCount="117">
  <si>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</si>
  <si>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</si>
  <si>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</si>
  <si>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</si>
  <si>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</si>
  <si>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</si>
  <si>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</si>
  <si>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</si>
  <si>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</si>
  <si>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</si>
  <si>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</si>
  <si>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</si>
  <si>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</si>
  <si>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</si>
  <si>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</si>
  <si>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</si>
  <si>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</si>
  <si>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</si>
  <si>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</si>
  <si>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</si>
  <si>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</si>
  <si>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</si>
  <si>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</si>
  <si>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</si>
  <si>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</si>
  <si>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</si>
  <si>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</si>
  <si>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</si>
  <si>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</si>
  <si>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</si>
  <si>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</si>
  <si>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</si>
  <si>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</si>
  <si>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</si>
  <si>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</si>
  <si>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</si>
  <si>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</si>
  <si>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</si>
  <si>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</si>
  <si>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</si>
  <si>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</si>
  <si>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</si>
  <si>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</si>
  <si>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</si>
  <si>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</si>
  <si>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</si>
  <si>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</si>
  <si>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</si>
  <si>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</si>
  <si>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</si>
  <si>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</si>
  <si>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</si>
  <si>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</si>
  <si>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</si>
  <si>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</si>
  <si>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</si>
  <si>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</si>
  <si>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</si>
  <si>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</si>
  <si>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</si>
  <si>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</si>
  <si>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</si>
  <si>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</si>
  <si>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</si>
  <si>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</si>
  <si>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</si>
  <si>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</si>
  <si>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</si>
  <si>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</si>
  <si>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</si>
  <si>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</si>
  <si>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</si>
  <si>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</si>
  <si>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</si>
  <si>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</si>
  <si>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</si>
  <si>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</si>
  <si>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</si>
  <si>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</si>
  <si>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</si>
  <si>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</si>
  <si>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</si>
  <si>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</si>
  <si>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</si>
  <si>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</si>
  <si>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</si>
  <si>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</si>
  <si>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</si>
  <si>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</si>
  <si>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</si>
  <si>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</si>
  <si>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</si>
  <si>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</si>
  <si>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</si>
  <si>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</si>
  <si>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</si>
  <si>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</si>
  <si>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</si>
  <si>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</si>
  <si>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</si>
  <si>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</si>
  <si>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</si>
  <si>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</si>
  <si>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</si>
  <si>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</si>
  <si>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</si>
  <si>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</si>
  <si>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</si>
  <si>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</si>
  <si>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t>Sources: BRB,OBR and Ministry of Finance, Budget and Economic Planning</t>
  </si>
  <si>
    <r>
      <t>2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</si>
  <si>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Sources: BRB and Ministry of Finance, Budget and Economic Planning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</si>
  <si>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</si>
  <si>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December-2023</t>
  </si>
  <si>
    <t>Q4-2023</t>
  </si>
  <si>
    <t>2023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</si>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</sst>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  <numFmt numFmtId="175" formatCode="#,##0.0000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  <numFmt numFmtId="181" formatCode="#,##0.00_);\(#,##0.00\)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#,##0_);\(#,##0\)"/>
    <numFmt numFmtId="187" formatCode="_ * #,##0.0_ ;_ * \-#,##0.0_ ;_ * &quot;-&quot;??_ ;_ @_ "/>
    <numFmt numFmtId="188" formatCode="#,##0.0000000_);\(#,##0.0000000\)"/>
    <numFmt numFmtId="189" formatCode="#,##0.00000000_);\(#,##0.00000000\)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3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7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0" borderId="0" xfId="0" applyNumberFormat="1" applyFont="1" applyAlignment="1">
      <alignment horizontal="center"/>
    </xf>
    <xf numFmtId="169" fontId="8" fillId="0" borderId="10" xfId="0" applyNumberFormat="1" applyFont="1" applyBorder="1" applyAlignment="1">
      <alignment horizontal="right"/>
    </xf>
    <xf numFmtId="168" fontId="8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8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8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2" fillId="34" borderId="13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3" fontId="8" fillId="0" borderId="14" xfId="0" applyNumberFormat="1" applyFont="1" applyFill="1" applyBorder="1" applyAlignment="1" applyProtection="1" quotePrefix="1">
      <alignment horizontal="left"/>
      <protection/>
    </xf>
    <xf numFmtId="169" fontId="8" fillId="0" borderId="10" xfId="0" applyNumberFormat="1" applyFont="1" applyFill="1" applyBorder="1" applyAlignment="1">
      <alignment/>
    </xf>
    <xf numFmtId="168" fontId="8" fillId="0" borderId="10" xfId="0" applyFont="1" applyFill="1" applyBorder="1" applyAlignment="1">
      <alignment/>
    </xf>
    <xf numFmtId="168" fontId="8" fillId="0" borderId="10" xfId="0" applyFont="1" applyBorder="1" applyAlignment="1">
      <alignment horizontal="right"/>
    </xf>
    <xf numFmtId="169" fontId="8" fillId="0" borderId="10" xfId="47" applyNumberFormat="1" applyFont="1" applyBorder="1" applyAlignment="1" applyProtection="1">
      <alignment/>
      <protection/>
    </xf>
    <xf numFmtId="168" fontId="8" fillId="0" borderId="10" xfId="0" applyFont="1" applyBorder="1" applyAlignment="1">
      <alignment/>
    </xf>
    <xf numFmtId="173" fontId="8" fillId="0" borderId="10" xfId="0" applyNumberFormat="1" applyFont="1" applyFill="1" applyBorder="1" applyAlignment="1" applyProtection="1" quotePrefix="1">
      <alignment horizontal="left" vertical="center"/>
      <protection/>
    </xf>
    <xf numFmtId="168" fontId="8" fillId="0" borderId="10" xfId="0" applyNumberFormat="1" applyFont="1" applyBorder="1" applyAlignment="1">
      <alignment vertical="center"/>
    </xf>
    <xf numFmtId="168" fontId="0" fillId="0" borderId="0" xfId="0" applyAlignment="1">
      <alignment vertical="center"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47" applyNumberFormat="1" applyFont="1" applyBorder="1" applyAlignment="1">
      <alignment/>
    </xf>
    <xf numFmtId="169" fontId="8" fillId="0" borderId="15" xfId="47" applyNumberFormat="1" applyFont="1" applyBorder="1" applyAlignment="1">
      <alignment/>
    </xf>
    <xf numFmtId="169" fontId="8" fillId="0" borderId="15" xfId="0" applyNumberFormat="1" applyFont="1" applyFill="1" applyBorder="1" applyAlignment="1">
      <alignment horizontal="right"/>
    </xf>
    <xf numFmtId="169" fontId="8" fillId="0" borderId="10" xfId="47" applyNumberFormat="1" applyFont="1" applyFill="1" applyBorder="1" applyAlignment="1">
      <alignment/>
    </xf>
    <xf numFmtId="168" fontId="32" fillId="34" borderId="13" xfId="0" applyFont="1" applyFill="1" applyBorder="1" applyAlignment="1">
      <alignment horizontal="center" vertical="center"/>
    </xf>
    <xf numFmtId="168" fontId="32" fillId="34" borderId="16" xfId="0" applyFont="1" applyFill="1" applyBorder="1" applyAlignment="1">
      <alignment horizontal="center" vertical="center"/>
    </xf>
    <xf numFmtId="168" fontId="32" fillId="34" borderId="17" xfId="0" applyFont="1" applyFill="1" applyBorder="1" applyAlignment="1">
      <alignment horizontal="center" vertical="center"/>
    </xf>
    <xf numFmtId="168" fontId="33" fillId="0" borderId="0" xfId="0" applyNumberFormat="1" applyFont="1" applyAlignment="1">
      <alignment horizontal="left"/>
    </xf>
    <xf numFmtId="168" fontId="33" fillId="35" borderId="14" xfId="0" applyNumberFormat="1" applyFont="1" applyFill="1" applyBorder="1" applyAlignment="1">
      <alignment horizontal="center" vertical="center"/>
    </xf>
    <xf numFmtId="168" fontId="33" fillId="35" borderId="18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21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left" vertical="center" wrapText="1"/>
    </xf>
    <xf numFmtId="168" fontId="33" fillId="35" borderId="17" xfId="0" applyNumberFormat="1" applyFont="1" applyFill="1" applyBorder="1" applyAlignment="1">
      <alignment horizontal="left" vertical="center" wrapText="1"/>
    </xf>
    <xf numFmtId="168" fontId="35" fillId="0" borderId="22" xfId="0" applyNumberFormat="1" applyFont="1" applyBorder="1" applyAlignment="1">
      <alignment horizontal="left"/>
    </xf>
    <xf numFmtId="168" fontId="35" fillId="0" borderId="12" xfId="0" applyNumberFormat="1" applyFont="1" applyBorder="1" applyAlignment="1">
      <alignment horizontal="left"/>
    </xf>
    <xf numFmtId="168" fontId="35" fillId="0" borderId="23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7" xfId="0" applyNumberFormat="1" applyFont="1" applyFill="1" applyBorder="1" applyAlignment="1">
      <alignment horizontal="center" vertical="center" wrapText="1"/>
    </xf>
    <xf numFmtId="168" fontId="35" fillId="0" borderId="11" xfId="0" applyNumberFormat="1" applyFont="1" applyBorder="1" applyAlignment="1">
      <alignment horizontal="left"/>
    </xf>
    <xf numFmtId="168" fontId="35" fillId="0" borderId="24" xfId="0" applyNumberFormat="1" applyFont="1" applyBorder="1" applyAlignment="1">
      <alignment horizontal="left"/>
    </xf>
    <xf numFmtId="168" fontId="35" fillId="0" borderId="14" xfId="0" applyNumberFormat="1" applyFont="1" applyBorder="1" applyAlignment="1">
      <alignment horizontal="left"/>
    </xf>
    <xf numFmtId="168" fontId="35" fillId="0" borderId="18" xfId="0" applyNumberFormat="1" applyFont="1" applyBorder="1" applyAlignment="1">
      <alignment horizontal="left"/>
    </xf>
    <xf numFmtId="168" fontId="35" fillId="0" borderId="19" xfId="0" applyNumberFormat="1" applyFont="1" applyBorder="1" applyAlignment="1">
      <alignment horizontal="left"/>
    </xf>
    <xf numFmtId="189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24.10546875" style="7" customWidth="1"/>
    <col min="6" max="16384" width="8.88671875" style="7" customWidth="1"/>
  </cols>
  <sheetData>
    <row r="2" ht="15.75">
      <c r="B2" s="25" t="s">
        <v>4</v>
      </c>
    </row>
    <row r="3" spans="2:3" ht="15.75">
      <c r="B3" s="25" t="s">
        <v>5</v>
      </c>
      <c r="C3"/>
    </row>
    <row r="4" ht="15.75">
      <c r="B4" s="25" t="s">
        <v>6</v>
      </c>
    </row>
    <row r="5" ht="15.75">
      <c r="B5" s="25" t="s">
        <v>7</v>
      </c>
    </row>
    <row r="6" ht="15.75">
      <c r="B6" s="25"/>
    </row>
    <row r="8" ht="18.75">
      <c r="B8" s="6" t="s">
        <v>30</v>
      </c>
    </row>
    <row r="9" ht="18.75">
      <c r="B9" s="8" t="s">
        <v>8</v>
      </c>
    </row>
    <row r="11" ht="15.75">
      <c r="B11" s="7" t="s">
        <v>9</v>
      </c>
    </row>
    <row r="12" spans="2:5" ht="16.5" thickBot="1">
      <c r="B12" s="9" t="s">
        <v>10</v>
      </c>
      <c r="C12" s="9" t="s">
        <v>11</v>
      </c>
      <c r="D12" s="9" t="s">
        <v>12</v>
      </c>
      <c r="E12" s="9" t="s">
        <v>13</v>
      </c>
    </row>
    <row r="13" spans="2:5" ht="15.75">
      <c r="B13" s="31" t="s">
        <v>14</v>
      </c>
      <c r="C13" s="10" t="s">
        <v>15</v>
      </c>
      <c r="D13" s="10" t="s">
        <v>14</v>
      </c>
      <c r="E13" s="11" t="s">
        <v>113</v>
      </c>
    </row>
    <row r="14" spans="2:5" ht="15.75">
      <c r="B14" s="31" t="s">
        <v>16</v>
      </c>
      <c r="C14" s="10" t="s">
        <v>17</v>
      </c>
      <c r="D14" s="10" t="s">
        <v>16</v>
      </c>
      <c r="E14" s="11" t="s">
        <v>114</v>
      </c>
    </row>
    <row r="15" spans="2:5" ht="15.75">
      <c r="B15" s="31" t="s">
        <v>18</v>
      </c>
      <c r="C15" s="10" t="s">
        <v>15</v>
      </c>
      <c r="D15" s="10" t="s">
        <v>18</v>
      </c>
      <c r="E15" s="12" t="s">
        <v>115</v>
      </c>
    </row>
    <row r="16" spans="2:5" ht="16.5" thickBot="1">
      <c r="B16" s="13"/>
      <c r="C16" s="14"/>
      <c r="D16" s="14"/>
      <c r="E16" s="14"/>
    </row>
    <row r="18" spans="2:3" ht="15.75">
      <c r="B18" s="7" t="s">
        <v>19</v>
      </c>
      <c r="C18" s="15"/>
    </row>
    <row r="19" spans="2:3" ht="15.75">
      <c r="B19" s="7" t="s">
        <v>35</v>
      </c>
      <c r="C19" s="15"/>
    </row>
    <row r="21" spans="2:3" ht="15.75">
      <c r="B21" s="7" t="s">
        <v>1</v>
      </c>
      <c r="C21" s="21" t="s">
        <v>20</v>
      </c>
    </row>
    <row r="22" spans="2:3" ht="15.75">
      <c r="B22" s="7" t="s">
        <v>2</v>
      </c>
      <c r="C22" s="16" t="s">
        <v>3</v>
      </c>
    </row>
    <row r="25" ht="31.5">
      <c r="B25" s="26" t="s">
        <v>21</v>
      </c>
    </row>
    <row r="26" spans="2:3" ht="18.75">
      <c r="B26" s="50" t="s">
        <v>22</v>
      </c>
      <c r="C26" s="17" t="s">
        <v>23</v>
      </c>
    </row>
    <row r="27" spans="2:3" ht="18.75">
      <c r="B27" s="51"/>
      <c r="C27" s="17" t="s">
        <v>24</v>
      </c>
    </row>
    <row r="28" spans="2:3" ht="18.75">
      <c r="B28" s="52"/>
      <c r="C28" s="17" t="s">
        <v>0</v>
      </c>
    </row>
    <row r="29" spans="2:3" ht="18.75">
      <c r="B29" s="50" t="s">
        <v>25</v>
      </c>
      <c r="C29" s="18" t="s">
        <v>26</v>
      </c>
    </row>
    <row r="30" spans="2:3" ht="18.75">
      <c r="B30" s="51"/>
      <c r="C30" s="18" t="s">
        <v>27</v>
      </c>
    </row>
    <row r="31" spans="2:3" ht="18.75">
      <c r="B31" s="52"/>
      <c r="C31" s="19" t="s">
        <v>0</v>
      </c>
    </row>
    <row r="32" spans="2:3" ht="18.75">
      <c r="B32" s="32" t="s">
        <v>28</v>
      </c>
      <c r="C32" s="17" t="s">
        <v>29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95"/>
  <sheetViews>
    <sheetView tabSelected="1" zoomScalePageLayoutView="0" workbookViewId="0" topLeftCell="A1">
      <pane xSplit="1" ySplit="5" topLeftCell="B2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3" sqref="H233"/>
    </sheetView>
  </sheetViews>
  <sheetFormatPr defaultColWidth="8.88671875" defaultRowHeight="15.75"/>
  <cols>
    <col min="1" max="1" width="31.99609375" style="0" customWidth="1"/>
    <col min="2" max="2" width="12.3359375" style="0" customWidth="1"/>
    <col min="3" max="3" width="8.4453125" style="0" bestFit="1" customWidth="1"/>
    <col min="4" max="4" width="9.4453125" style="0" bestFit="1" customWidth="1"/>
    <col min="5" max="5" width="13.21484375" style="0" customWidth="1"/>
    <col min="6" max="6" width="12.5546875" style="0" customWidth="1"/>
    <col min="7" max="7" width="9.4453125" style="0" bestFit="1" customWidth="1"/>
    <col min="8" max="8" width="12.10546875" style="0" customWidth="1"/>
    <col min="9" max="9" width="9.4453125" style="0" bestFit="1" customWidth="1"/>
    <col min="10" max="10" width="10.99609375" style="0" customWidth="1"/>
  </cols>
  <sheetData>
    <row r="1" spans="1:8" ht="15.75">
      <c r="A1" s="20" t="s">
        <v>32</v>
      </c>
      <c r="B1" s="1"/>
      <c r="C1" s="1"/>
      <c r="D1" s="1"/>
      <c r="E1" s="1"/>
      <c r="F1" s="1"/>
      <c r="G1" s="1"/>
      <c r="H1" s="1"/>
    </row>
    <row r="2" spans="1:8" s="29" customFormat="1" ht="19.5">
      <c r="A2" s="27"/>
      <c r="B2" s="28"/>
      <c r="C2" s="53" t="s">
        <v>31</v>
      </c>
      <c r="D2" s="53"/>
      <c r="E2" s="53"/>
      <c r="F2" s="53"/>
      <c r="G2" s="28"/>
      <c r="H2" s="28"/>
    </row>
    <row r="3" spans="1:8" s="29" customFormat="1" ht="19.5">
      <c r="A3" s="27"/>
      <c r="B3" s="28"/>
      <c r="C3" s="22"/>
      <c r="D3" s="22"/>
      <c r="E3" s="22"/>
      <c r="F3" s="22"/>
      <c r="G3" s="28"/>
      <c r="H3" s="28"/>
    </row>
    <row r="4" spans="1:8" s="29" customFormat="1" ht="19.5">
      <c r="A4" s="57" t="s">
        <v>34</v>
      </c>
      <c r="B4" s="54" t="s">
        <v>22</v>
      </c>
      <c r="C4" s="55"/>
      <c r="D4" s="56"/>
      <c r="E4" s="54" t="s">
        <v>25</v>
      </c>
      <c r="F4" s="55"/>
      <c r="G4" s="56"/>
      <c r="H4" s="59" t="s">
        <v>28</v>
      </c>
    </row>
    <row r="5" spans="1:8" s="29" customFormat="1" ht="56.25">
      <c r="A5" s="58"/>
      <c r="B5" s="34" t="s">
        <v>33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60"/>
    </row>
    <row r="6" spans="1:8" ht="15.75">
      <c r="A6" s="30">
        <v>38353</v>
      </c>
      <c r="B6" s="3">
        <v>13860.1</v>
      </c>
      <c r="C6" s="3">
        <v>17287.1</v>
      </c>
      <c r="D6" s="3">
        <f aca="true" t="shared" si="0" ref="D6:D69">+B6+C6</f>
        <v>31147.199999999997</v>
      </c>
      <c r="E6" s="40">
        <v>14597.900000000003</v>
      </c>
      <c r="F6" s="3">
        <v>4921</v>
      </c>
      <c r="G6" s="46">
        <f aca="true" t="shared" si="1" ref="G6:G69">+E6+F6</f>
        <v>19518.9</v>
      </c>
      <c r="H6" s="47">
        <f aca="true" t="shared" si="2" ref="H6:H69">+D6-G6</f>
        <v>11628.299999999996</v>
      </c>
    </row>
    <row r="7" spans="1:8" ht="15.75">
      <c r="A7" s="30">
        <v>38384</v>
      </c>
      <c r="B7" s="3">
        <v>11070.4</v>
      </c>
      <c r="C7" s="3">
        <v>7791.5</v>
      </c>
      <c r="D7" s="3">
        <f t="shared" si="0"/>
        <v>18861.9</v>
      </c>
      <c r="E7" s="40">
        <v>15327.300000000001</v>
      </c>
      <c r="F7" s="3">
        <v>6331.3</v>
      </c>
      <c r="G7" s="46">
        <f t="shared" si="1"/>
        <v>21658.600000000002</v>
      </c>
      <c r="H7" s="47">
        <f t="shared" si="2"/>
        <v>-2796.7000000000007</v>
      </c>
    </row>
    <row r="8" spans="1:8" ht="15.75">
      <c r="A8" s="30">
        <v>38412</v>
      </c>
      <c r="B8" s="3">
        <v>16765.1</v>
      </c>
      <c r="C8" s="3">
        <v>7555.1</v>
      </c>
      <c r="D8" s="3">
        <f t="shared" si="0"/>
        <v>24320.199999999997</v>
      </c>
      <c r="E8" s="40">
        <v>14402.4</v>
      </c>
      <c r="F8" s="3">
        <v>5789.2</v>
      </c>
      <c r="G8" s="46">
        <f t="shared" si="1"/>
        <v>20191.6</v>
      </c>
      <c r="H8" s="47">
        <f t="shared" si="2"/>
        <v>4128.5999999999985</v>
      </c>
    </row>
    <row r="9" spans="1:8" ht="15.75">
      <c r="A9" s="30">
        <v>38443</v>
      </c>
      <c r="B9" s="3">
        <v>15798.6</v>
      </c>
      <c r="C9" s="3">
        <v>4278.5</v>
      </c>
      <c r="D9" s="3">
        <f t="shared" si="0"/>
        <v>20077.1</v>
      </c>
      <c r="E9" s="40">
        <v>16326.9</v>
      </c>
      <c r="F9" s="3">
        <v>5718.3</v>
      </c>
      <c r="G9" s="46">
        <f t="shared" si="1"/>
        <v>22045.2</v>
      </c>
      <c r="H9" s="47">
        <f t="shared" si="2"/>
        <v>-1968.1000000000022</v>
      </c>
    </row>
    <row r="10" spans="1:8" ht="15.75">
      <c r="A10" s="30">
        <v>38473</v>
      </c>
      <c r="B10" s="3">
        <v>11856.2</v>
      </c>
      <c r="C10" s="3">
        <v>8222.7</v>
      </c>
      <c r="D10" s="3">
        <f t="shared" si="0"/>
        <v>20078.9</v>
      </c>
      <c r="E10" s="40">
        <v>15866.2</v>
      </c>
      <c r="F10" s="3">
        <v>7631.3</v>
      </c>
      <c r="G10" s="46">
        <f t="shared" si="1"/>
        <v>23497.5</v>
      </c>
      <c r="H10" s="47">
        <f t="shared" si="2"/>
        <v>-3418.5999999999985</v>
      </c>
    </row>
    <row r="11" spans="1:8" ht="15.75">
      <c r="A11" s="30">
        <v>38504</v>
      </c>
      <c r="B11" s="3">
        <v>17414.1</v>
      </c>
      <c r="C11" s="3">
        <v>9313.4</v>
      </c>
      <c r="D11" s="3">
        <f t="shared" si="0"/>
        <v>26727.5</v>
      </c>
      <c r="E11" s="40">
        <v>17316.5</v>
      </c>
      <c r="F11" s="3">
        <v>10326.2</v>
      </c>
      <c r="G11" s="46">
        <f t="shared" si="1"/>
        <v>27642.7</v>
      </c>
      <c r="H11" s="47">
        <f t="shared" si="2"/>
        <v>-915.2000000000007</v>
      </c>
    </row>
    <row r="12" spans="1:8" ht="15.75">
      <c r="A12" s="30">
        <v>38534</v>
      </c>
      <c r="B12" s="3">
        <v>12873.4</v>
      </c>
      <c r="C12" s="3">
        <v>7198.7</v>
      </c>
      <c r="D12" s="3">
        <f t="shared" si="0"/>
        <v>20072.1</v>
      </c>
      <c r="E12" s="40">
        <v>18780.8</v>
      </c>
      <c r="F12" s="3">
        <v>5561.9</v>
      </c>
      <c r="G12" s="46">
        <f t="shared" si="1"/>
        <v>24342.699999999997</v>
      </c>
      <c r="H12" s="47">
        <f t="shared" si="2"/>
        <v>-4270.5999999999985</v>
      </c>
    </row>
    <row r="13" spans="1:8" ht="15.75">
      <c r="A13" s="30">
        <v>38565</v>
      </c>
      <c r="B13" s="3">
        <v>13787.7</v>
      </c>
      <c r="C13" s="3">
        <v>7843.2</v>
      </c>
      <c r="D13" s="3">
        <f t="shared" si="0"/>
        <v>21630.9</v>
      </c>
      <c r="E13" s="40">
        <v>16362.7</v>
      </c>
      <c r="F13" s="3">
        <v>16472.7</v>
      </c>
      <c r="G13" s="46">
        <f t="shared" si="1"/>
        <v>32835.4</v>
      </c>
      <c r="H13" s="47">
        <f t="shared" si="2"/>
        <v>-11204.5</v>
      </c>
    </row>
    <row r="14" spans="1:8" ht="15.75">
      <c r="A14" s="30">
        <v>38596</v>
      </c>
      <c r="B14" s="3">
        <v>15108.6</v>
      </c>
      <c r="C14" s="3">
        <v>6497.6</v>
      </c>
      <c r="D14" s="3">
        <f t="shared" si="0"/>
        <v>21606.2</v>
      </c>
      <c r="E14" s="40">
        <v>14235.7</v>
      </c>
      <c r="F14" s="3">
        <v>5991.2</v>
      </c>
      <c r="G14" s="46">
        <f t="shared" si="1"/>
        <v>20226.9</v>
      </c>
      <c r="H14" s="47">
        <f t="shared" si="2"/>
        <v>1379.2999999999993</v>
      </c>
    </row>
    <row r="15" spans="1:8" ht="15.75">
      <c r="A15" s="30">
        <v>38626</v>
      </c>
      <c r="B15" s="3">
        <v>16611.9</v>
      </c>
      <c r="C15" s="3">
        <v>18395.7</v>
      </c>
      <c r="D15" s="3">
        <f t="shared" si="0"/>
        <v>35007.600000000006</v>
      </c>
      <c r="E15" s="40">
        <v>16710.3</v>
      </c>
      <c r="F15" s="3">
        <v>5460.4</v>
      </c>
      <c r="G15" s="46">
        <f t="shared" si="1"/>
        <v>22170.699999999997</v>
      </c>
      <c r="H15" s="47">
        <f t="shared" si="2"/>
        <v>12836.900000000009</v>
      </c>
    </row>
    <row r="16" spans="1:8" ht="15.75">
      <c r="A16" s="30">
        <v>38657</v>
      </c>
      <c r="B16" s="3">
        <v>12318.5</v>
      </c>
      <c r="C16" s="3">
        <v>6165.9</v>
      </c>
      <c r="D16" s="3">
        <f t="shared" si="0"/>
        <v>18484.4</v>
      </c>
      <c r="E16" s="40">
        <v>17129.8</v>
      </c>
      <c r="F16" s="3">
        <v>5698.7</v>
      </c>
      <c r="G16" s="46">
        <f t="shared" si="1"/>
        <v>22828.5</v>
      </c>
      <c r="H16" s="47">
        <f t="shared" si="2"/>
        <v>-4344.0999999999985</v>
      </c>
    </row>
    <row r="17" spans="1:8" ht="15.75">
      <c r="A17" s="30">
        <v>38687</v>
      </c>
      <c r="B17" s="3">
        <f>14773.4+4420.2</f>
        <v>19193.6</v>
      </c>
      <c r="C17" s="3">
        <v>2450.6</v>
      </c>
      <c r="D17" s="3">
        <f t="shared" si="0"/>
        <v>21644.199999999997</v>
      </c>
      <c r="E17" s="40">
        <v>40974.9</v>
      </c>
      <c r="F17" s="3">
        <v>4658.8</v>
      </c>
      <c r="G17" s="46">
        <f t="shared" si="1"/>
        <v>45633.700000000004</v>
      </c>
      <c r="H17" s="47">
        <f t="shared" si="2"/>
        <v>-23989.500000000007</v>
      </c>
    </row>
    <row r="18" spans="1:8" ht="15.75">
      <c r="A18" s="30">
        <v>38718</v>
      </c>
      <c r="B18" s="3">
        <v>15492.1</v>
      </c>
      <c r="C18" s="23">
        <v>6685.3</v>
      </c>
      <c r="D18" s="3">
        <f t="shared" si="0"/>
        <v>22177.4</v>
      </c>
      <c r="E18" s="40">
        <v>15280.400000000001</v>
      </c>
      <c r="F18" s="37">
        <v>13188</v>
      </c>
      <c r="G18" s="46">
        <f t="shared" si="1"/>
        <v>28468.4</v>
      </c>
      <c r="H18" s="47">
        <f t="shared" si="2"/>
        <v>-6291</v>
      </c>
    </row>
    <row r="19" spans="1:8" ht="15.75">
      <c r="A19" s="30">
        <v>38749</v>
      </c>
      <c r="B19" s="3">
        <v>12255.2</v>
      </c>
      <c r="C19" s="23">
        <v>573.6</v>
      </c>
      <c r="D19" s="3">
        <f t="shared" si="0"/>
        <v>12828.800000000001</v>
      </c>
      <c r="E19" s="40">
        <v>20036.9</v>
      </c>
      <c r="F19" s="37">
        <v>4398.5</v>
      </c>
      <c r="G19" s="46">
        <f t="shared" si="1"/>
        <v>24435.4</v>
      </c>
      <c r="H19" s="47">
        <f t="shared" si="2"/>
        <v>-11606.6</v>
      </c>
    </row>
    <row r="20" spans="1:8" ht="15.75">
      <c r="A20" s="30">
        <v>38777</v>
      </c>
      <c r="B20" s="3">
        <v>16592.4</v>
      </c>
      <c r="C20" s="23">
        <v>880.2</v>
      </c>
      <c r="D20" s="3">
        <f t="shared" si="0"/>
        <v>17472.600000000002</v>
      </c>
      <c r="E20" s="40">
        <v>16242.3</v>
      </c>
      <c r="F20" s="37">
        <v>3582.9</v>
      </c>
      <c r="G20" s="46">
        <f t="shared" si="1"/>
        <v>19825.2</v>
      </c>
      <c r="H20" s="47">
        <f t="shared" si="2"/>
        <v>-2352.5999999999985</v>
      </c>
    </row>
    <row r="21" spans="1:8" ht="15.75">
      <c r="A21" s="30">
        <v>38808</v>
      </c>
      <c r="B21" s="3">
        <v>13822.1</v>
      </c>
      <c r="C21" s="23">
        <v>4358.8</v>
      </c>
      <c r="D21" s="3">
        <f t="shared" si="0"/>
        <v>18180.9</v>
      </c>
      <c r="E21" s="40">
        <v>19076.1</v>
      </c>
      <c r="F21" s="37">
        <v>9320.7</v>
      </c>
      <c r="G21" s="46">
        <f t="shared" si="1"/>
        <v>28396.8</v>
      </c>
      <c r="H21" s="47">
        <f t="shared" si="2"/>
        <v>-10215.899999999998</v>
      </c>
    </row>
    <row r="22" spans="1:8" ht="15.75">
      <c r="A22" s="30">
        <v>38838</v>
      </c>
      <c r="B22" s="3">
        <v>13133.1</v>
      </c>
      <c r="C22" s="3">
        <v>5107.1</v>
      </c>
      <c r="D22" s="3">
        <f t="shared" si="0"/>
        <v>18240.2</v>
      </c>
      <c r="E22" s="40">
        <v>17121.699999999997</v>
      </c>
      <c r="F22" s="37">
        <v>4768.8</v>
      </c>
      <c r="G22" s="46">
        <f t="shared" si="1"/>
        <v>21890.499999999996</v>
      </c>
      <c r="H22" s="47">
        <f t="shared" si="2"/>
        <v>-3650.2999999999956</v>
      </c>
    </row>
    <row r="23" spans="1:8" ht="15.75">
      <c r="A23" s="30">
        <v>38869</v>
      </c>
      <c r="B23" s="3">
        <v>22759.9</v>
      </c>
      <c r="C23" s="3">
        <v>4593.1</v>
      </c>
      <c r="D23" s="3">
        <f t="shared" si="0"/>
        <v>27353</v>
      </c>
      <c r="E23" s="40">
        <v>17714.8</v>
      </c>
      <c r="F23" s="37">
        <v>6214.1</v>
      </c>
      <c r="G23" s="46">
        <f t="shared" si="1"/>
        <v>23928.9</v>
      </c>
      <c r="H23" s="47">
        <f t="shared" si="2"/>
        <v>3424.0999999999985</v>
      </c>
    </row>
    <row r="24" spans="1:8" ht="15.75">
      <c r="A24" s="30">
        <v>38899</v>
      </c>
      <c r="B24" s="3">
        <v>13008.6</v>
      </c>
      <c r="C24" s="3">
        <v>13229.3</v>
      </c>
      <c r="D24" s="3">
        <f t="shared" si="0"/>
        <v>26237.9</v>
      </c>
      <c r="E24" s="40">
        <v>20878.1</v>
      </c>
      <c r="F24" s="37">
        <v>17191.1</v>
      </c>
      <c r="G24" s="46">
        <f t="shared" si="1"/>
        <v>38069.2</v>
      </c>
      <c r="H24" s="47">
        <f t="shared" si="2"/>
        <v>-11831.299999999996</v>
      </c>
    </row>
    <row r="25" spans="1:8" ht="15.75">
      <c r="A25" s="30">
        <v>38930</v>
      </c>
      <c r="B25" s="3">
        <v>14294.5</v>
      </c>
      <c r="C25" s="3">
        <v>2120.3</v>
      </c>
      <c r="D25" s="3">
        <f t="shared" si="0"/>
        <v>16414.8</v>
      </c>
      <c r="E25" s="40">
        <v>14858.400000000001</v>
      </c>
      <c r="F25" s="37">
        <v>5905.3</v>
      </c>
      <c r="G25" s="46">
        <f t="shared" si="1"/>
        <v>20763.7</v>
      </c>
      <c r="H25" s="47">
        <f t="shared" si="2"/>
        <v>-4348.9000000000015</v>
      </c>
    </row>
    <row r="26" spans="1:8" ht="15.75">
      <c r="A26" s="30">
        <v>38961</v>
      </c>
      <c r="B26" s="3">
        <v>14410.2</v>
      </c>
      <c r="C26" s="3">
        <v>0.1</v>
      </c>
      <c r="D26" s="3">
        <f t="shared" si="0"/>
        <v>14410.300000000001</v>
      </c>
      <c r="E26" s="40">
        <v>18084.3</v>
      </c>
      <c r="F26" s="37">
        <v>6985.7</v>
      </c>
      <c r="G26" s="46">
        <f t="shared" si="1"/>
        <v>25070</v>
      </c>
      <c r="H26" s="47">
        <f t="shared" si="2"/>
        <v>-10659.699999999999</v>
      </c>
    </row>
    <row r="27" spans="1:8" ht="15.75">
      <c r="A27" s="30">
        <v>38991</v>
      </c>
      <c r="B27" s="3">
        <v>17507.9</v>
      </c>
      <c r="C27" s="3">
        <v>1.1</v>
      </c>
      <c r="D27" s="3">
        <f t="shared" si="0"/>
        <v>17509</v>
      </c>
      <c r="E27" s="40">
        <v>17911.6</v>
      </c>
      <c r="F27" s="37">
        <v>3151.4</v>
      </c>
      <c r="G27" s="46">
        <f t="shared" si="1"/>
        <v>21063</v>
      </c>
      <c r="H27" s="47">
        <f t="shared" si="2"/>
        <v>-3554</v>
      </c>
    </row>
    <row r="28" spans="1:8" ht="15.75">
      <c r="A28" s="30">
        <v>39022</v>
      </c>
      <c r="B28" s="3">
        <v>12222.2</v>
      </c>
      <c r="C28" s="3">
        <v>2.1</v>
      </c>
      <c r="D28" s="3">
        <f t="shared" si="0"/>
        <v>12224.300000000001</v>
      </c>
      <c r="E28" s="40">
        <v>21440.999999999996</v>
      </c>
      <c r="F28" s="37">
        <v>11032.2</v>
      </c>
      <c r="G28" s="46">
        <f t="shared" si="1"/>
        <v>32473.199999999997</v>
      </c>
      <c r="H28" s="47">
        <f t="shared" si="2"/>
        <v>-20248.899999999994</v>
      </c>
    </row>
    <row r="29" spans="1:8" ht="15.75">
      <c r="A29" s="30">
        <v>39052</v>
      </c>
      <c r="B29" s="3">
        <v>17530.8</v>
      </c>
      <c r="C29" s="23">
        <v>67061.5</v>
      </c>
      <c r="D29" s="3">
        <f t="shared" si="0"/>
        <v>84592.3</v>
      </c>
      <c r="E29" s="40">
        <v>26450.6</v>
      </c>
      <c r="F29" s="37">
        <v>4480.3</v>
      </c>
      <c r="G29" s="46">
        <f t="shared" si="1"/>
        <v>30930.899999999998</v>
      </c>
      <c r="H29" s="47">
        <f t="shared" si="2"/>
        <v>53661.40000000001</v>
      </c>
    </row>
    <row r="30" spans="1:8" ht="15.75">
      <c r="A30" s="30">
        <v>39083</v>
      </c>
      <c r="B30" s="3">
        <v>20005.5</v>
      </c>
      <c r="C30" s="23">
        <v>13691.5</v>
      </c>
      <c r="D30" s="3">
        <f t="shared" si="0"/>
        <v>33697</v>
      </c>
      <c r="E30" s="40">
        <v>14742.599999999999</v>
      </c>
      <c r="F30" s="37">
        <v>19648.2</v>
      </c>
      <c r="G30" s="46">
        <f t="shared" si="1"/>
        <v>34390.8</v>
      </c>
      <c r="H30" s="47">
        <f t="shared" si="2"/>
        <v>-693.8000000000029</v>
      </c>
    </row>
    <row r="31" spans="1:8" ht="15.75">
      <c r="A31" s="30">
        <v>39114</v>
      </c>
      <c r="B31" s="23">
        <v>11485.7</v>
      </c>
      <c r="C31" s="23">
        <v>3593.4</v>
      </c>
      <c r="D31" s="3">
        <f t="shared" si="0"/>
        <v>15079.1</v>
      </c>
      <c r="E31" s="40">
        <v>15885.3</v>
      </c>
      <c r="F31" s="37">
        <v>5305.6</v>
      </c>
      <c r="G31" s="46">
        <f t="shared" si="1"/>
        <v>21190.9</v>
      </c>
      <c r="H31" s="47">
        <f t="shared" si="2"/>
        <v>-6111.800000000001</v>
      </c>
    </row>
    <row r="32" spans="1:8" ht="15.75">
      <c r="A32" s="30">
        <v>39142</v>
      </c>
      <c r="B32" s="23">
        <v>18476.5</v>
      </c>
      <c r="C32" s="23">
        <v>16537.7</v>
      </c>
      <c r="D32" s="3">
        <f t="shared" si="0"/>
        <v>35014.2</v>
      </c>
      <c r="E32" s="40">
        <v>25085.29</v>
      </c>
      <c r="F32" s="37">
        <v>19189</v>
      </c>
      <c r="G32" s="46">
        <f t="shared" si="1"/>
        <v>44274.29</v>
      </c>
      <c r="H32" s="47">
        <f t="shared" si="2"/>
        <v>-9260.090000000004</v>
      </c>
    </row>
    <row r="33" spans="1:8" ht="15.75">
      <c r="A33" s="30">
        <v>39173</v>
      </c>
      <c r="B33" s="23">
        <v>24172.9</v>
      </c>
      <c r="C33" s="23">
        <v>24475.5</v>
      </c>
      <c r="D33" s="3">
        <f t="shared" si="0"/>
        <v>48648.4</v>
      </c>
      <c r="E33" s="40">
        <v>28434.9</v>
      </c>
      <c r="F33" s="37">
        <v>11598.7</v>
      </c>
      <c r="G33" s="46">
        <f t="shared" si="1"/>
        <v>40033.600000000006</v>
      </c>
      <c r="H33" s="47">
        <f t="shared" si="2"/>
        <v>8614.799999999996</v>
      </c>
    </row>
    <row r="34" spans="1:8" ht="15.75">
      <c r="A34" s="30">
        <v>39203</v>
      </c>
      <c r="B34" s="23">
        <v>14704.3</v>
      </c>
      <c r="C34" s="23">
        <v>2919.2</v>
      </c>
      <c r="D34" s="3">
        <f t="shared" si="0"/>
        <v>17623.5</v>
      </c>
      <c r="E34" s="40">
        <v>20399.8</v>
      </c>
      <c r="F34" s="37">
        <v>11846.7</v>
      </c>
      <c r="G34" s="46">
        <f t="shared" si="1"/>
        <v>32246.5</v>
      </c>
      <c r="H34" s="47">
        <f t="shared" si="2"/>
        <v>-14623</v>
      </c>
    </row>
    <row r="35" spans="1:8" ht="15.75">
      <c r="A35" s="30">
        <v>39234</v>
      </c>
      <c r="B35" s="23">
        <v>12799.5</v>
      </c>
      <c r="C35" s="23">
        <v>1768.9</v>
      </c>
      <c r="D35" s="3">
        <f t="shared" si="0"/>
        <v>14568.4</v>
      </c>
      <c r="E35" s="40">
        <v>26528.2</v>
      </c>
      <c r="F35" s="37">
        <v>3597.1</v>
      </c>
      <c r="G35" s="46">
        <f t="shared" si="1"/>
        <v>30125.3</v>
      </c>
      <c r="H35" s="47">
        <f t="shared" si="2"/>
        <v>-15556.9</v>
      </c>
    </row>
    <row r="36" spans="1:8" ht="15.75">
      <c r="A36" s="30">
        <v>39264</v>
      </c>
      <c r="B36" s="23">
        <v>14844.2</v>
      </c>
      <c r="C36" s="23">
        <v>7562.8</v>
      </c>
      <c r="D36" s="3">
        <f t="shared" si="0"/>
        <v>22407</v>
      </c>
      <c r="E36" s="40">
        <v>18864.5</v>
      </c>
      <c r="F36" s="37">
        <v>10622.8</v>
      </c>
      <c r="G36" s="46">
        <f t="shared" si="1"/>
        <v>29487.3</v>
      </c>
      <c r="H36" s="47">
        <f t="shared" si="2"/>
        <v>-7080.299999999999</v>
      </c>
    </row>
    <row r="37" spans="1:8" ht="15.75">
      <c r="A37" s="30">
        <v>39295</v>
      </c>
      <c r="B37" s="23">
        <v>15795.5</v>
      </c>
      <c r="C37" s="23">
        <v>4098.2</v>
      </c>
      <c r="D37" s="3">
        <f t="shared" si="0"/>
        <v>19893.7</v>
      </c>
      <c r="E37" s="40">
        <v>21980.199999999997</v>
      </c>
      <c r="F37" s="37">
        <v>6553.8</v>
      </c>
      <c r="G37" s="46">
        <f t="shared" si="1"/>
        <v>28533.999999999996</v>
      </c>
      <c r="H37" s="47">
        <f t="shared" si="2"/>
        <v>-8640.299999999996</v>
      </c>
    </row>
    <row r="38" spans="1:8" ht="15.75">
      <c r="A38" s="30">
        <v>39326</v>
      </c>
      <c r="B38" s="23">
        <v>16280.1</v>
      </c>
      <c r="C38" s="23">
        <v>1422.9</v>
      </c>
      <c r="D38" s="3">
        <f t="shared" si="0"/>
        <v>17703</v>
      </c>
      <c r="E38" s="40">
        <v>15319.4</v>
      </c>
      <c r="F38" s="37">
        <v>3371.1</v>
      </c>
      <c r="G38" s="46">
        <f t="shared" si="1"/>
        <v>18690.5</v>
      </c>
      <c r="H38" s="47">
        <f t="shared" si="2"/>
        <v>-987.5</v>
      </c>
    </row>
    <row r="39" spans="1:8" ht="15.75">
      <c r="A39" s="30">
        <v>39356</v>
      </c>
      <c r="B39" s="23">
        <v>20804.8</v>
      </c>
      <c r="C39" s="23">
        <v>8399.9</v>
      </c>
      <c r="D39" s="3">
        <f t="shared" si="0"/>
        <v>29204.699999999997</v>
      </c>
      <c r="E39" s="40">
        <v>19556.199999999997</v>
      </c>
      <c r="F39" s="37">
        <v>12222.7</v>
      </c>
      <c r="G39" s="46">
        <f t="shared" si="1"/>
        <v>31778.899999999998</v>
      </c>
      <c r="H39" s="47">
        <f t="shared" si="2"/>
        <v>-2574.2000000000007</v>
      </c>
    </row>
    <row r="40" spans="1:8" ht="15.75">
      <c r="A40" s="30">
        <v>39387</v>
      </c>
      <c r="B40" s="23">
        <v>15294.6</v>
      </c>
      <c r="C40" s="23">
        <v>0.6</v>
      </c>
      <c r="D40" s="3">
        <f t="shared" si="0"/>
        <v>15295.2</v>
      </c>
      <c r="E40" s="40">
        <v>26378.100000000002</v>
      </c>
      <c r="F40" s="37">
        <v>12618.7</v>
      </c>
      <c r="G40" s="46">
        <f t="shared" si="1"/>
        <v>38996.8</v>
      </c>
      <c r="H40" s="47">
        <f t="shared" si="2"/>
        <v>-23701.600000000002</v>
      </c>
    </row>
    <row r="41" spans="1:8" ht="15.75">
      <c r="A41" s="30">
        <v>39417</v>
      </c>
      <c r="B41" s="23">
        <v>16951</v>
      </c>
      <c r="C41" s="23">
        <v>77194.2</v>
      </c>
      <c r="D41" s="3">
        <f t="shared" si="0"/>
        <v>94145.2</v>
      </c>
      <c r="E41" s="40">
        <v>28449.799999999996</v>
      </c>
      <c r="F41" s="37">
        <v>11572.1</v>
      </c>
      <c r="G41" s="46">
        <f t="shared" si="1"/>
        <v>40021.899999999994</v>
      </c>
      <c r="H41" s="47">
        <f t="shared" si="2"/>
        <v>54123.3</v>
      </c>
    </row>
    <row r="42" spans="1:8" ht="15.75">
      <c r="A42" s="30">
        <v>39448</v>
      </c>
      <c r="B42" s="23">
        <v>22858.3</v>
      </c>
      <c r="C42" s="23">
        <v>12822.3</v>
      </c>
      <c r="D42" s="3">
        <f t="shared" si="0"/>
        <v>35680.6</v>
      </c>
      <c r="E42" s="40">
        <v>19211.5</v>
      </c>
      <c r="F42" s="37">
        <v>9092.7</v>
      </c>
      <c r="G42" s="46">
        <f t="shared" si="1"/>
        <v>28304.2</v>
      </c>
      <c r="H42" s="47">
        <f t="shared" si="2"/>
        <v>7376.399999999998</v>
      </c>
    </row>
    <row r="43" spans="1:8" ht="15.75">
      <c r="A43" s="30">
        <v>39479</v>
      </c>
      <c r="B43" s="23">
        <v>15870.2</v>
      </c>
      <c r="C43" s="23">
        <v>1865.6</v>
      </c>
      <c r="D43" s="3">
        <f t="shared" si="0"/>
        <v>17735.8</v>
      </c>
      <c r="E43" s="40">
        <v>27355.2</v>
      </c>
      <c r="F43" s="37">
        <v>5195.2</v>
      </c>
      <c r="G43" s="46">
        <f t="shared" si="1"/>
        <v>32550.4</v>
      </c>
      <c r="H43" s="47">
        <f t="shared" si="2"/>
        <v>-14814.600000000002</v>
      </c>
    </row>
    <row r="44" spans="1:8" ht="15.75">
      <c r="A44" s="30">
        <v>39508</v>
      </c>
      <c r="B44" s="23">
        <v>32213.2</v>
      </c>
      <c r="C44" s="23">
        <v>936</v>
      </c>
      <c r="D44" s="3">
        <f t="shared" si="0"/>
        <v>33149.2</v>
      </c>
      <c r="E44" s="40">
        <v>27335.600000000002</v>
      </c>
      <c r="F44" s="37">
        <v>4555.8</v>
      </c>
      <c r="G44" s="46">
        <f t="shared" si="1"/>
        <v>31891.4</v>
      </c>
      <c r="H44" s="47">
        <f t="shared" si="2"/>
        <v>1257.7999999999956</v>
      </c>
    </row>
    <row r="45" spans="1:8" ht="15.75">
      <c r="A45" s="30">
        <v>39539</v>
      </c>
      <c r="B45" s="23">
        <v>22896.4</v>
      </c>
      <c r="C45" s="23">
        <v>590.6</v>
      </c>
      <c r="D45" s="3">
        <f t="shared" si="0"/>
        <v>23487</v>
      </c>
      <c r="E45" s="40">
        <v>32052.4</v>
      </c>
      <c r="F45" s="37">
        <v>3991.4</v>
      </c>
      <c r="G45" s="46">
        <f t="shared" si="1"/>
        <v>36043.8</v>
      </c>
      <c r="H45" s="47">
        <f t="shared" si="2"/>
        <v>-12556.800000000003</v>
      </c>
    </row>
    <row r="46" spans="1:8" ht="15.75">
      <c r="A46" s="30">
        <v>39569</v>
      </c>
      <c r="B46" s="23">
        <v>21973</v>
      </c>
      <c r="C46" s="23">
        <v>288.3</v>
      </c>
      <c r="D46" s="3">
        <f t="shared" si="0"/>
        <v>22261.3</v>
      </c>
      <c r="E46" s="40">
        <v>28397.600000000002</v>
      </c>
      <c r="F46" s="37">
        <v>2212.8</v>
      </c>
      <c r="G46" s="46">
        <f t="shared" si="1"/>
        <v>30610.4</v>
      </c>
      <c r="H46" s="47">
        <f t="shared" si="2"/>
        <v>-8349.100000000002</v>
      </c>
    </row>
    <row r="47" spans="1:8" ht="15.75">
      <c r="A47" s="30">
        <v>39600</v>
      </c>
      <c r="B47" s="23">
        <v>20661.3</v>
      </c>
      <c r="C47" s="23">
        <v>1127.4</v>
      </c>
      <c r="D47" s="3">
        <f t="shared" si="0"/>
        <v>21788.7</v>
      </c>
      <c r="E47" s="40">
        <v>23629.2</v>
      </c>
      <c r="F47" s="37">
        <v>4627.3</v>
      </c>
      <c r="G47" s="46">
        <f t="shared" si="1"/>
        <v>28256.5</v>
      </c>
      <c r="H47" s="47">
        <f t="shared" si="2"/>
        <v>-6467.799999999999</v>
      </c>
    </row>
    <row r="48" spans="1:8" ht="15.75">
      <c r="A48" s="30">
        <v>39630</v>
      </c>
      <c r="B48" s="23">
        <v>18228.4</v>
      </c>
      <c r="C48" s="23">
        <v>12960.4</v>
      </c>
      <c r="D48" s="3">
        <f t="shared" si="0"/>
        <v>31188.800000000003</v>
      </c>
      <c r="E48" s="40">
        <v>35937.8</v>
      </c>
      <c r="F48" s="37">
        <v>4064.9</v>
      </c>
      <c r="G48" s="46">
        <f t="shared" si="1"/>
        <v>40002.700000000004</v>
      </c>
      <c r="H48" s="47">
        <f t="shared" si="2"/>
        <v>-8813.900000000001</v>
      </c>
    </row>
    <row r="49" spans="1:8" ht="15.75">
      <c r="A49" s="30">
        <v>39661</v>
      </c>
      <c r="B49" s="23">
        <v>21138.6</v>
      </c>
      <c r="C49" s="23">
        <v>0</v>
      </c>
      <c r="D49" s="3">
        <f t="shared" si="0"/>
        <v>21138.6</v>
      </c>
      <c r="E49" s="40">
        <v>24763.299999999996</v>
      </c>
      <c r="F49" s="37">
        <v>652.1</v>
      </c>
      <c r="G49" s="46">
        <f t="shared" si="1"/>
        <v>25415.399999999994</v>
      </c>
      <c r="H49" s="47">
        <f t="shared" si="2"/>
        <v>-4276.799999999996</v>
      </c>
    </row>
    <row r="50" spans="1:8" ht="15.75">
      <c r="A50" s="30">
        <v>39692</v>
      </c>
      <c r="B50" s="23">
        <v>18463.3</v>
      </c>
      <c r="C50" s="23">
        <v>32454.1</v>
      </c>
      <c r="D50" s="3">
        <f t="shared" si="0"/>
        <v>50917.399999999994</v>
      </c>
      <c r="E50" s="40">
        <v>32429.4</v>
      </c>
      <c r="F50" s="37">
        <v>15042.7</v>
      </c>
      <c r="G50" s="46">
        <f t="shared" si="1"/>
        <v>47472.100000000006</v>
      </c>
      <c r="H50" s="47">
        <f t="shared" si="2"/>
        <v>3445.2999999999884</v>
      </c>
    </row>
    <row r="51" spans="1:8" ht="15.75">
      <c r="A51" s="30">
        <v>39722</v>
      </c>
      <c r="B51" s="23">
        <v>27873.2</v>
      </c>
      <c r="C51" s="23">
        <v>33784.9</v>
      </c>
      <c r="D51" s="3">
        <f t="shared" si="0"/>
        <v>61658.100000000006</v>
      </c>
      <c r="E51" s="40">
        <v>34064.6</v>
      </c>
      <c r="F51" s="37">
        <v>7725.5</v>
      </c>
      <c r="G51" s="46">
        <f t="shared" si="1"/>
        <v>41790.1</v>
      </c>
      <c r="H51" s="47">
        <f t="shared" si="2"/>
        <v>19868.000000000007</v>
      </c>
    </row>
    <row r="52" spans="1:8" ht="15.75">
      <c r="A52" s="30">
        <v>39753</v>
      </c>
      <c r="B52" s="23">
        <v>19360</v>
      </c>
      <c r="C52" s="23">
        <v>23773.3</v>
      </c>
      <c r="D52" s="3">
        <f t="shared" si="0"/>
        <v>43133.3</v>
      </c>
      <c r="E52" s="40">
        <v>36757.700000000004</v>
      </c>
      <c r="F52" s="37">
        <v>3629.4</v>
      </c>
      <c r="G52" s="46">
        <f t="shared" si="1"/>
        <v>40387.100000000006</v>
      </c>
      <c r="H52" s="47">
        <f t="shared" si="2"/>
        <v>2746.199999999997</v>
      </c>
    </row>
    <row r="53" spans="1:8" ht="15.75">
      <c r="A53" s="30">
        <v>39783</v>
      </c>
      <c r="B53" s="23">
        <v>18624.4</v>
      </c>
      <c r="C53" s="23">
        <v>16898.9</v>
      </c>
      <c r="D53" s="3">
        <f t="shared" si="0"/>
        <v>35523.3</v>
      </c>
      <c r="E53" s="40">
        <v>38036.19999999999</v>
      </c>
      <c r="F53" s="37">
        <v>15843.2</v>
      </c>
      <c r="G53" s="46">
        <f t="shared" si="1"/>
        <v>53879.399999999994</v>
      </c>
      <c r="H53" s="47">
        <f t="shared" si="2"/>
        <v>-18356.09999999999</v>
      </c>
    </row>
    <row r="54" spans="1:8" ht="15.75">
      <c r="A54" s="30">
        <v>39814</v>
      </c>
      <c r="B54" s="23">
        <v>27493.7</v>
      </c>
      <c r="C54" s="23">
        <v>17615.2</v>
      </c>
      <c r="D54" s="3">
        <f t="shared" si="0"/>
        <v>45108.9</v>
      </c>
      <c r="E54" s="40">
        <v>29438.899999999998</v>
      </c>
      <c r="F54" s="37">
        <v>8431.4</v>
      </c>
      <c r="G54" s="46">
        <f t="shared" si="1"/>
        <v>37870.299999999996</v>
      </c>
      <c r="H54" s="47">
        <f t="shared" si="2"/>
        <v>7238.600000000006</v>
      </c>
    </row>
    <row r="55" spans="1:8" ht="15.75">
      <c r="A55" s="30">
        <v>39845</v>
      </c>
      <c r="B55" s="23">
        <v>19761</v>
      </c>
      <c r="C55" s="23">
        <v>0</v>
      </c>
      <c r="D55" s="3">
        <f t="shared" si="0"/>
        <v>19761</v>
      </c>
      <c r="E55" s="40">
        <v>29774.2</v>
      </c>
      <c r="F55" s="37">
        <v>1378.3</v>
      </c>
      <c r="G55" s="46">
        <f t="shared" si="1"/>
        <v>31152.5</v>
      </c>
      <c r="H55" s="47">
        <f t="shared" si="2"/>
        <v>-11391.5</v>
      </c>
    </row>
    <row r="56" spans="1:8" ht="15.75">
      <c r="A56" s="30">
        <v>39873</v>
      </c>
      <c r="B56" s="23">
        <v>33861.4</v>
      </c>
      <c r="C56" s="23">
        <v>1957.7</v>
      </c>
      <c r="D56" s="3">
        <f t="shared" si="0"/>
        <v>35819.1</v>
      </c>
      <c r="E56" s="40">
        <v>27623.3</v>
      </c>
      <c r="F56" s="37">
        <v>12724.9</v>
      </c>
      <c r="G56" s="46">
        <f t="shared" si="1"/>
        <v>40348.2</v>
      </c>
      <c r="H56" s="47">
        <f t="shared" si="2"/>
        <v>-4529.0999999999985</v>
      </c>
    </row>
    <row r="57" spans="1:8" ht="15.75">
      <c r="A57" s="30">
        <v>39904</v>
      </c>
      <c r="B57" s="23">
        <v>23245</v>
      </c>
      <c r="C57" s="23">
        <v>572.4</v>
      </c>
      <c r="D57" s="3">
        <f t="shared" si="0"/>
        <v>23817.4</v>
      </c>
      <c r="E57" s="40">
        <v>37035.899999999994</v>
      </c>
      <c r="F57" s="37">
        <v>3274.1</v>
      </c>
      <c r="G57" s="46">
        <f t="shared" si="1"/>
        <v>40309.99999999999</v>
      </c>
      <c r="H57" s="47">
        <f t="shared" si="2"/>
        <v>-16492.59999999999</v>
      </c>
    </row>
    <row r="58" spans="1:8" ht="15.75">
      <c r="A58" s="30">
        <v>39934</v>
      </c>
      <c r="B58" s="23">
        <v>25066.5</v>
      </c>
      <c r="C58" s="23">
        <v>3198</v>
      </c>
      <c r="D58" s="3">
        <f t="shared" si="0"/>
        <v>28264.5</v>
      </c>
      <c r="E58" s="40">
        <v>27647.2</v>
      </c>
      <c r="F58" s="37">
        <v>5023.6</v>
      </c>
      <c r="G58" s="46">
        <f t="shared" si="1"/>
        <v>32670.800000000003</v>
      </c>
      <c r="H58" s="47">
        <f t="shared" si="2"/>
        <v>-4406.300000000003</v>
      </c>
    </row>
    <row r="59" spans="1:8" ht="15.75">
      <c r="A59" s="30">
        <v>39965</v>
      </c>
      <c r="B59" s="23">
        <v>26377.3</v>
      </c>
      <c r="C59" s="23">
        <v>8692.7</v>
      </c>
      <c r="D59" s="3">
        <f t="shared" si="0"/>
        <v>35070</v>
      </c>
      <c r="E59" s="40">
        <v>33605.20162848782</v>
      </c>
      <c r="F59" s="3">
        <v>12978.5</v>
      </c>
      <c r="G59" s="46">
        <f t="shared" si="1"/>
        <v>46583.70162848782</v>
      </c>
      <c r="H59" s="47">
        <f t="shared" si="2"/>
        <v>-11513.70162848782</v>
      </c>
    </row>
    <row r="60" spans="1:8" ht="15.75">
      <c r="A60" s="30">
        <v>39995</v>
      </c>
      <c r="B60" s="23">
        <v>22372.7</v>
      </c>
      <c r="C60" s="23">
        <v>2743.7</v>
      </c>
      <c r="D60" s="3">
        <f t="shared" si="0"/>
        <v>25116.4</v>
      </c>
      <c r="E60" s="40">
        <v>38675.91359164105</v>
      </c>
      <c r="F60" s="3">
        <v>7516</v>
      </c>
      <c r="G60" s="46">
        <f t="shared" si="1"/>
        <v>46191.91359164105</v>
      </c>
      <c r="H60" s="47">
        <f t="shared" si="2"/>
        <v>-21075.51359164105</v>
      </c>
    </row>
    <row r="61" spans="1:8" ht="15.75">
      <c r="A61" s="30">
        <v>40026</v>
      </c>
      <c r="B61" s="23">
        <v>19639.2</v>
      </c>
      <c r="C61" s="23">
        <v>0</v>
      </c>
      <c r="D61" s="3">
        <f t="shared" si="0"/>
        <v>19639.2</v>
      </c>
      <c r="E61" s="40">
        <v>25540.500000000007</v>
      </c>
      <c r="F61" s="3">
        <v>963.6</v>
      </c>
      <c r="G61" s="46">
        <f t="shared" si="1"/>
        <v>26504.100000000006</v>
      </c>
      <c r="H61" s="47">
        <f t="shared" si="2"/>
        <v>-6864.900000000005</v>
      </c>
    </row>
    <row r="62" spans="1:8" ht="15.75">
      <c r="A62" s="30">
        <v>40057</v>
      </c>
      <c r="B62" s="23">
        <v>24798.9</v>
      </c>
      <c r="C62" s="23">
        <v>23491.9</v>
      </c>
      <c r="D62" s="3">
        <f t="shared" si="0"/>
        <v>48290.8</v>
      </c>
      <c r="E62" s="40">
        <v>28692.5</v>
      </c>
      <c r="F62" s="3">
        <v>9753.1</v>
      </c>
      <c r="G62" s="46">
        <f t="shared" si="1"/>
        <v>38445.6</v>
      </c>
      <c r="H62" s="47">
        <f t="shared" si="2"/>
        <v>9845.200000000004</v>
      </c>
    </row>
    <row r="63" spans="1:8" ht="15.75">
      <c r="A63" s="30">
        <v>40087</v>
      </c>
      <c r="B63" s="23">
        <v>30448.5</v>
      </c>
      <c r="C63" s="23">
        <v>0</v>
      </c>
      <c r="D63" s="3">
        <f t="shared" si="0"/>
        <v>30448.5</v>
      </c>
      <c r="E63" s="40">
        <v>36271.161902025</v>
      </c>
      <c r="F63" s="3">
        <v>13395.7</v>
      </c>
      <c r="G63" s="46">
        <f t="shared" si="1"/>
        <v>49666.861902025004</v>
      </c>
      <c r="H63" s="47">
        <f t="shared" si="2"/>
        <v>-19218.361902025004</v>
      </c>
    </row>
    <row r="64" spans="1:8" ht="15.75">
      <c r="A64" s="30">
        <v>40118</v>
      </c>
      <c r="B64" s="23">
        <v>29554.1</v>
      </c>
      <c r="C64" s="23">
        <v>930.3</v>
      </c>
      <c r="D64" s="3">
        <f t="shared" si="0"/>
        <v>30484.399999999998</v>
      </c>
      <c r="E64" s="40">
        <v>36203.582356993116</v>
      </c>
      <c r="F64" s="3">
        <v>11263.5</v>
      </c>
      <c r="G64" s="46">
        <f t="shared" si="1"/>
        <v>47467.082356993116</v>
      </c>
      <c r="H64" s="47">
        <f t="shared" si="2"/>
        <v>-16982.68235699312</v>
      </c>
    </row>
    <row r="65" spans="1:8" ht="15.75">
      <c r="A65" s="30">
        <v>40148</v>
      </c>
      <c r="B65" s="23">
        <v>27162.6</v>
      </c>
      <c r="C65" s="41">
        <v>44376.1</v>
      </c>
      <c r="D65" s="3">
        <f t="shared" si="0"/>
        <v>71538.7</v>
      </c>
      <c r="E65" s="40">
        <v>83941.8</v>
      </c>
      <c r="F65" s="3">
        <v>18445.9</v>
      </c>
      <c r="G65" s="46">
        <f t="shared" si="1"/>
        <v>102387.70000000001</v>
      </c>
      <c r="H65" s="47">
        <f t="shared" si="2"/>
        <v>-30849.000000000015</v>
      </c>
    </row>
    <row r="66" spans="1:8" ht="15.75">
      <c r="A66" s="30">
        <v>40179</v>
      </c>
      <c r="B66" s="23">
        <v>33366.175</v>
      </c>
      <c r="C66" s="39">
        <v>63950.67</v>
      </c>
      <c r="D66" s="3">
        <f t="shared" si="0"/>
        <v>97316.845</v>
      </c>
      <c r="E66" s="40">
        <v>27685.4</v>
      </c>
      <c r="F66" s="3">
        <v>34202.2</v>
      </c>
      <c r="G66" s="46">
        <f t="shared" si="1"/>
        <v>61887.6</v>
      </c>
      <c r="H66" s="47">
        <f t="shared" si="2"/>
        <v>35429.245</v>
      </c>
    </row>
    <row r="67" spans="1:8" ht="15.75">
      <c r="A67" s="30">
        <v>40210</v>
      </c>
      <c r="B67" s="23">
        <v>23787.588000000003</v>
      </c>
      <c r="C67" s="39">
        <v>8400.72</v>
      </c>
      <c r="D67" s="3">
        <f t="shared" si="0"/>
        <v>32188.308000000005</v>
      </c>
      <c r="E67" s="40">
        <v>29768.3</v>
      </c>
      <c r="F67" s="3">
        <v>5582.6</v>
      </c>
      <c r="G67" s="46">
        <f t="shared" si="1"/>
        <v>35350.9</v>
      </c>
      <c r="H67" s="47">
        <f t="shared" si="2"/>
        <v>-3162.591999999997</v>
      </c>
    </row>
    <row r="68" spans="1:8" ht="15.75">
      <c r="A68" s="30">
        <v>40238</v>
      </c>
      <c r="B68" s="23">
        <v>40182.69500000001</v>
      </c>
      <c r="C68" s="39">
        <v>14180.387</v>
      </c>
      <c r="D68" s="3">
        <f t="shared" si="0"/>
        <v>54363.08200000001</v>
      </c>
      <c r="E68" s="40">
        <v>38108.6</v>
      </c>
      <c r="F68" s="3">
        <v>6961.9</v>
      </c>
      <c r="G68" s="46">
        <f t="shared" si="1"/>
        <v>45070.5</v>
      </c>
      <c r="H68" s="47">
        <f t="shared" si="2"/>
        <v>9292.58200000001</v>
      </c>
    </row>
    <row r="69" spans="1:8" ht="15.75">
      <c r="A69" s="30">
        <v>40269</v>
      </c>
      <c r="B69" s="23">
        <v>24854.642</v>
      </c>
      <c r="C69" s="39">
        <v>555.86</v>
      </c>
      <c r="D69" s="3">
        <f t="shared" si="0"/>
        <v>25410.502</v>
      </c>
      <c r="E69" s="40">
        <v>29510.100000000002</v>
      </c>
      <c r="F69" s="3">
        <v>8146.7</v>
      </c>
      <c r="G69" s="46">
        <f t="shared" si="1"/>
        <v>37656.8</v>
      </c>
      <c r="H69" s="47">
        <f t="shared" si="2"/>
        <v>-12246.298000000003</v>
      </c>
    </row>
    <row r="70" spans="1:8" ht="15.75">
      <c r="A70" s="30">
        <v>40299</v>
      </c>
      <c r="B70" s="23">
        <v>29086.737</v>
      </c>
      <c r="C70" s="39">
        <v>373.455</v>
      </c>
      <c r="D70" s="3">
        <f aca="true" t="shared" si="3" ref="D70:D113">+B70+C70</f>
        <v>29460.192000000003</v>
      </c>
      <c r="E70" s="40">
        <v>32812.6</v>
      </c>
      <c r="F70" s="3">
        <v>4834</v>
      </c>
      <c r="G70" s="46">
        <f aca="true" t="shared" si="4" ref="G70:G113">+E70+F70</f>
        <v>37646.6</v>
      </c>
      <c r="H70" s="47">
        <f aca="true" t="shared" si="5" ref="H70:H113">+D70-G70</f>
        <v>-8186.407999999996</v>
      </c>
    </row>
    <row r="71" spans="1:8" ht="15.75">
      <c r="A71" s="30">
        <v>40330</v>
      </c>
      <c r="B71" s="23">
        <v>36934.047</v>
      </c>
      <c r="C71" s="39">
        <v>3268.01</v>
      </c>
      <c r="D71" s="3">
        <f t="shared" si="3"/>
        <v>40202.057</v>
      </c>
      <c r="E71" s="40">
        <v>61001.4</v>
      </c>
      <c r="F71" s="3">
        <v>8590.3</v>
      </c>
      <c r="G71" s="46">
        <f t="shared" si="4"/>
        <v>69591.7</v>
      </c>
      <c r="H71" s="47">
        <f t="shared" si="5"/>
        <v>-29389.642999999996</v>
      </c>
    </row>
    <row r="72" spans="1:8" ht="15.75">
      <c r="A72" s="30">
        <v>40360</v>
      </c>
      <c r="B72" s="23">
        <v>29730.375000000004</v>
      </c>
      <c r="C72" s="39">
        <v>24567.342</v>
      </c>
      <c r="D72" s="3">
        <f t="shared" si="3"/>
        <v>54297.717000000004</v>
      </c>
      <c r="E72" s="40">
        <v>36851.799999999996</v>
      </c>
      <c r="F72" s="3">
        <v>19406.3</v>
      </c>
      <c r="G72" s="46">
        <f t="shared" si="4"/>
        <v>56258.09999999999</v>
      </c>
      <c r="H72" s="47">
        <f t="shared" si="5"/>
        <v>-1960.382999999987</v>
      </c>
    </row>
    <row r="73" spans="1:8" ht="15.75">
      <c r="A73" s="30">
        <v>40391</v>
      </c>
      <c r="B73" s="23">
        <v>32648.124000000003</v>
      </c>
      <c r="C73" s="39">
        <v>1993.819</v>
      </c>
      <c r="D73" s="3">
        <f t="shared" si="3"/>
        <v>34641.94300000001</v>
      </c>
      <c r="E73" s="40">
        <v>61568.00000000001</v>
      </c>
      <c r="F73" s="3">
        <v>7122.2</v>
      </c>
      <c r="G73" s="46">
        <f t="shared" si="4"/>
        <v>68690.20000000001</v>
      </c>
      <c r="H73" s="47">
        <f t="shared" si="5"/>
        <v>-34048.257000000005</v>
      </c>
    </row>
    <row r="74" spans="1:8" ht="15.75">
      <c r="A74" s="30">
        <v>40422</v>
      </c>
      <c r="B74" s="23">
        <v>32360.425</v>
      </c>
      <c r="C74" s="39">
        <v>569.3</v>
      </c>
      <c r="D74" s="3">
        <f t="shared" si="3"/>
        <v>32929.725</v>
      </c>
      <c r="E74" s="40">
        <v>34860</v>
      </c>
      <c r="F74" s="3">
        <v>6471.9</v>
      </c>
      <c r="G74" s="46">
        <f t="shared" si="4"/>
        <v>41331.9</v>
      </c>
      <c r="H74" s="47">
        <f t="shared" si="5"/>
        <v>-8402.175000000003</v>
      </c>
    </row>
    <row r="75" spans="1:8" ht="15.75">
      <c r="A75" s="30">
        <v>40452</v>
      </c>
      <c r="B75" s="23">
        <v>40703.490000000005</v>
      </c>
      <c r="C75" s="39">
        <v>4851.592</v>
      </c>
      <c r="D75" s="3">
        <f t="shared" si="3"/>
        <v>45555.082</v>
      </c>
      <c r="E75" s="40">
        <v>38617.299999999996</v>
      </c>
      <c r="F75" s="3">
        <v>10817.9</v>
      </c>
      <c r="G75" s="46">
        <f t="shared" si="4"/>
        <v>49435.2</v>
      </c>
      <c r="H75" s="47">
        <f t="shared" si="5"/>
        <v>-3880.117999999995</v>
      </c>
    </row>
    <row r="76" spans="1:8" ht="15.75">
      <c r="A76" s="30">
        <v>40483</v>
      </c>
      <c r="B76" s="23">
        <v>31149.322</v>
      </c>
      <c r="C76" s="39">
        <v>1651.994</v>
      </c>
      <c r="D76" s="3">
        <f t="shared" si="3"/>
        <v>32801.316</v>
      </c>
      <c r="E76" s="40">
        <v>36836.0664205272</v>
      </c>
      <c r="F76" s="3">
        <v>8698.9</v>
      </c>
      <c r="G76" s="46">
        <f t="shared" si="4"/>
        <v>45534.9664205272</v>
      </c>
      <c r="H76" s="47">
        <f t="shared" si="5"/>
        <v>-12733.6504205272</v>
      </c>
    </row>
    <row r="77" spans="1:8" ht="15.75">
      <c r="A77" s="30">
        <v>40513</v>
      </c>
      <c r="B77" s="23">
        <v>38366.353</v>
      </c>
      <c r="C77" s="39">
        <v>113709.971</v>
      </c>
      <c r="D77" s="3">
        <f t="shared" si="3"/>
        <v>152076.32400000002</v>
      </c>
      <c r="E77" s="40">
        <v>39604.200000000004</v>
      </c>
      <c r="F77" s="3">
        <v>22217.2</v>
      </c>
      <c r="G77" s="46">
        <f t="shared" si="4"/>
        <v>61821.40000000001</v>
      </c>
      <c r="H77" s="47">
        <f t="shared" si="5"/>
        <v>90254.92400000001</v>
      </c>
    </row>
    <row r="78" spans="1:8" ht="15.75">
      <c r="A78" s="30">
        <v>40544</v>
      </c>
      <c r="B78" s="23">
        <v>37688.451</v>
      </c>
      <c r="C78" s="23">
        <v>5712.3009999999995</v>
      </c>
      <c r="D78" s="3">
        <f t="shared" si="3"/>
        <v>43400.752</v>
      </c>
      <c r="E78" s="40">
        <v>36185.53841505176</v>
      </c>
      <c r="F78" s="3">
        <v>7333.491333500627</v>
      </c>
      <c r="G78" s="46">
        <f t="shared" si="4"/>
        <v>43519.029748552384</v>
      </c>
      <c r="H78" s="47">
        <f t="shared" si="5"/>
        <v>-118.27774855238385</v>
      </c>
    </row>
    <row r="79" spans="1:8" ht="15.75">
      <c r="A79" s="30">
        <v>40575</v>
      </c>
      <c r="B79" s="23">
        <v>29707.752999999993</v>
      </c>
      <c r="C79" s="23">
        <v>32556.878</v>
      </c>
      <c r="D79" s="3">
        <f t="shared" si="3"/>
        <v>62264.630999999994</v>
      </c>
      <c r="E79" s="40">
        <v>43576.82908111437</v>
      </c>
      <c r="F79" s="3">
        <v>3947.988</v>
      </c>
      <c r="G79" s="46">
        <f t="shared" si="4"/>
        <v>47524.817081114365</v>
      </c>
      <c r="H79" s="47">
        <f t="shared" si="5"/>
        <v>14739.81391888563</v>
      </c>
    </row>
    <row r="80" spans="1:8" ht="15.75">
      <c r="A80" s="30">
        <v>40603</v>
      </c>
      <c r="B80" s="23">
        <v>54959.59300000001</v>
      </c>
      <c r="C80" s="23">
        <v>18321.816434</v>
      </c>
      <c r="D80" s="3">
        <f t="shared" si="3"/>
        <v>73281.409434</v>
      </c>
      <c r="E80" s="23">
        <v>44551.096046222374</v>
      </c>
      <c r="F80" s="3">
        <v>27419.742191168774</v>
      </c>
      <c r="G80" s="46">
        <f t="shared" si="4"/>
        <v>71970.83823739114</v>
      </c>
      <c r="H80" s="47">
        <f t="shared" si="5"/>
        <v>1310.5711966088566</v>
      </c>
    </row>
    <row r="81" spans="1:8" ht="15.75">
      <c r="A81" s="30">
        <v>40634</v>
      </c>
      <c r="B81" s="23">
        <v>46262.899</v>
      </c>
      <c r="C81" s="23">
        <v>1963.018</v>
      </c>
      <c r="D81" s="3">
        <f t="shared" si="3"/>
        <v>48225.917</v>
      </c>
      <c r="E81" s="23">
        <v>55532.19266240239</v>
      </c>
      <c r="F81" s="3">
        <v>10979.546952737</v>
      </c>
      <c r="G81" s="46">
        <f t="shared" si="4"/>
        <v>66511.73961513939</v>
      </c>
      <c r="H81" s="47">
        <f t="shared" si="5"/>
        <v>-18285.82261513939</v>
      </c>
    </row>
    <row r="82" spans="1:8" ht="15.75">
      <c r="A82" s="30">
        <v>40664</v>
      </c>
      <c r="B82" s="23">
        <v>39173.019</v>
      </c>
      <c r="C82" s="23">
        <v>5623.395</v>
      </c>
      <c r="D82" s="3">
        <f t="shared" si="3"/>
        <v>44796.414000000004</v>
      </c>
      <c r="E82" s="23">
        <v>42538.89011619044</v>
      </c>
      <c r="F82" s="3">
        <v>12528.788345609151</v>
      </c>
      <c r="G82" s="46">
        <f t="shared" si="4"/>
        <v>55067.678461799595</v>
      </c>
      <c r="H82" s="47">
        <f t="shared" si="5"/>
        <v>-10271.26446179959</v>
      </c>
    </row>
    <row r="83" spans="1:8" ht="15.75">
      <c r="A83" s="30">
        <v>40695</v>
      </c>
      <c r="B83" s="23">
        <v>33090.114</v>
      </c>
      <c r="C83" s="23">
        <v>22711.932</v>
      </c>
      <c r="D83" s="3">
        <f t="shared" si="3"/>
        <v>55802.046</v>
      </c>
      <c r="E83" s="23">
        <v>40140.64311284549</v>
      </c>
      <c r="F83" s="3">
        <v>26547.161935092845</v>
      </c>
      <c r="G83" s="46">
        <f t="shared" si="4"/>
        <v>66687.80504793834</v>
      </c>
      <c r="H83" s="47">
        <f t="shared" si="5"/>
        <v>-10885.759047938336</v>
      </c>
    </row>
    <row r="84" spans="1:8" ht="15.75">
      <c r="A84" s="30">
        <v>40725</v>
      </c>
      <c r="B84" s="23">
        <v>32448.761000000006</v>
      </c>
      <c r="C84" s="23">
        <v>8415.953000000001</v>
      </c>
      <c r="D84" s="3">
        <f t="shared" si="3"/>
        <v>40864.71400000001</v>
      </c>
      <c r="E84" s="23">
        <v>57963.978885543846</v>
      </c>
      <c r="F84" s="3">
        <v>18765.091</v>
      </c>
      <c r="G84" s="46">
        <f t="shared" si="4"/>
        <v>76729.06988554384</v>
      </c>
      <c r="H84" s="47">
        <f t="shared" si="5"/>
        <v>-35864.35588554383</v>
      </c>
    </row>
    <row r="85" spans="1:8" ht="15.75">
      <c r="A85" s="30">
        <v>40756</v>
      </c>
      <c r="B85" s="23">
        <v>36099.225</v>
      </c>
      <c r="C85" s="23">
        <v>8719.611</v>
      </c>
      <c r="D85" s="3">
        <f t="shared" si="3"/>
        <v>44818.835999999996</v>
      </c>
      <c r="E85" s="23">
        <v>20285.571198808793</v>
      </c>
      <c r="F85" s="3">
        <v>17130.178</v>
      </c>
      <c r="G85" s="46">
        <f t="shared" si="4"/>
        <v>37415.74919880879</v>
      </c>
      <c r="H85" s="47">
        <f t="shared" si="5"/>
        <v>7403.0868011912025</v>
      </c>
    </row>
    <row r="86" spans="1:8" ht="15.75">
      <c r="A86" s="30">
        <v>40787</v>
      </c>
      <c r="B86" s="23">
        <v>44718.837999999996</v>
      </c>
      <c r="C86" s="23">
        <v>3596.267</v>
      </c>
      <c r="D86" s="3">
        <f t="shared" si="3"/>
        <v>48315.104999999996</v>
      </c>
      <c r="E86" s="23">
        <v>47933.336917736335</v>
      </c>
      <c r="F86" s="3">
        <v>14712.984735771806</v>
      </c>
      <c r="G86" s="46">
        <f t="shared" si="4"/>
        <v>62646.321653508145</v>
      </c>
      <c r="H86" s="47">
        <f t="shared" si="5"/>
        <v>-14331.216653508149</v>
      </c>
    </row>
    <row r="87" spans="1:8" ht="15.75">
      <c r="A87" s="30">
        <v>40817</v>
      </c>
      <c r="B87" s="24">
        <v>48173.11</v>
      </c>
      <c r="C87" s="23">
        <v>20011.914</v>
      </c>
      <c r="D87" s="3">
        <f t="shared" si="3"/>
        <v>68185.024</v>
      </c>
      <c r="E87" s="23">
        <v>60998.34699999997</v>
      </c>
      <c r="F87" s="3">
        <v>21382.209643902475</v>
      </c>
      <c r="G87" s="46">
        <f t="shared" si="4"/>
        <v>82380.55664390244</v>
      </c>
      <c r="H87" s="47">
        <f t="shared" si="5"/>
        <v>-14195.532643902436</v>
      </c>
    </row>
    <row r="88" spans="1:8" ht="15.75">
      <c r="A88" s="30">
        <v>40848</v>
      </c>
      <c r="B88" s="24">
        <v>34241.382999999994</v>
      </c>
      <c r="C88" s="23">
        <v>26263.382</v>
      </c>
      <c r="D88" s="3">
        <f t="shared" si="3"/>
        <v>60504.765</v>
      </c>
      <c r="E88" s="23">
        <v>43061.446460860665</v>
      </c>
      <c r="F88" s="24">
        <v>11347.225</v>
      </c>
      <c r="G88" s="46">
        <f t="shared" si="4"/>
        <v>54408.67146086066</v>
      </c>
      <c r="H88" s="47">
        <f t="shared" si="5"/>
        <v>6096.093539139336</v>
      </c>
    </row>
    <row r="89" spans="1:8" ht="15.75">
      <c r="A89" s="30">
        <v>40878</v>
      </c>
      <c r="B89" s="24">
        <v>37963.55499999999</v>
      </c>
      <c r="C89" s="23">
        <v>50466.270000000004</v>
      </c>
      <c r="D89" s="3">
        <f t="shared" si="3"/>
        <v>88429.825</v>
      </c>
      <c r="E89" s="23">
        <v>53050.84984831209</v>
      </c>
      <c r="F89" s="24">
        <v>42810.974</v>
      </c>
      <c r="G89" s="46">
        <f t="shared" si="4"/>
        <v>95861.8238483121</v>
      </c>
      <c r="H89" s="47">
        <f t="shared" si="5"/>
        <v>-7431.998848312098</v>
      </c>
    </row>
    <row r="90" spans="1:8" ht="15.75">
      <c r="A90" s="30">
        <v>40909</v>
      </c>
      <c r="B90" s="24">
        <v>54467.425265</v>
      </c>
      <c r="C90" s="23">
        <v>47744.17105042869</v>
      </c>
      <c r="D90" s="3">
        <f t="shared" si="3"/>
        <v>102211.59631542869</v>
      </c>
      <c r="E90" s="23">
        <v>45810.975677</v>
      </c>
      <c r="F90" s="24">
        <v>6064.370050718858</v>
      </c>
      <c r="G90" s="46">
        <f t="shared" si="4"/>
        <v>51875.34572771886</v>
      </c>
      <c r="H90" s="47">
        <f t="shared" si="5"/>
        <v>50336.25058770983</v>
      </c>
    </row>
    <row r="91" spans="1:8" ht="15.75">
      <c r="A91" s="30">
        <v>40940</v>
      </c>
      <c r="B91" s="24">
        <v>36471.270097</v>
      </c>
      <c r="C91" s="23">
        <v>4418.307136575149</v>
      </c>
      <c r="D91" s="3">
        <f t="shared" si="3"/>
        <v>40889.57723357515</v>
      </c>
      <c r="E91" s="23">
        <v>44246.06594041591</v>
      </c>
      <c r="F91" s="24">
        <v>11262.56699965131</v>
      </c>
      <c r="G91" s="46">
        <f t="shared" si="4"/>
        <v>55508.63294006722</v>
      </c>
      <c r="H91" s="47">
        <f t="shared" si="5"/>
        <v>-14619.055706492065</v>
      </c>
    </row>
    <row r="92" spans="1:8" ht="15.75">
      <c r="A92" s="30">
        <v>40969</v>
      </c>
      <c r="B92" s="24">
        <v>56339.561859999994</v>
      </c>
      <c r="C92" s="23">
        <v>3533.4942723810386</v>
      </c>
      <c r="D92" s="3">
        <f t="shared" si="3"/>
        <v>59873.05613238103</v>
      </c>
      <c r="E92" s="23">
        <v>47691.805216933724</v>
      </c>
      <c r="F92" s="24">
        <v>8877.779368051288</v>
      </c>
      <c r="G92" s="46">
        <f t="shared" si="4"/>
        <v>56569.584584985016</v>
      </c>
      <c r="H92" s="47">
        <f t="shared" si="5"/>
        <v>3303.471547396017</v>
      </c>
    </row>
    <row r="93" spans="1:8" ht="15.75">
      <c r="A93" s="30">
        <v>41000</v>
      </c>
      <c r="B93" s="24">
        <v>37316.681352</v>
      </c>
      <c r="C93" s="23">
        <v>11280.51196621261</v>
      </c>
      <c r="D93" s="3">
        <f t="shared" si="3"/>
        <v>48597.19331821261</v>
      </c>
      <c r="E93" s="23">
        <v>42691.246544773756</v>
      </c>
      <c r="F93" s="24">
        <v>18462.763851362957</v>
      </c>
      <c r="G93" s="46">
        <f t="shared" si="4"/>
        <v>61154.01039613671</v>
      </c>
      <c r="H93" s="47">
        <f t="shared" si="5"/>
        <v>-12556.817077924105</v>
      </c>
    </row>
    <row r="94" spans="1:8" ht="15.75">
      <c r="A94" s="30">
        <v>41030</v>
      </c>
      <c r="B94" s="24">
        <v>45836.557882999994</v>
      </c>
      <c r="C94" s="23">
        <v>14601.309485289838</v>
      </c>
      <c r="D94" s="3">
        <f t="shared" si="3"/>
        <v>60437.86736828983</v>
      </c>
      <c r="E94" s="23">
        <v>55511.73826117919</v>
      </c>
      <c r="F94" s="24">
        <v>20454.639062076247</v>
      </c>
      <c r="G94" s="46">
        <f t="shared" si="4"/>
        <v>75966.37732325544</v>
      </c>
      <c r="H94" s="47">
        <f t="shared" si="5"/>
        <v>-15528.509954965608</v>
      </c>
    </row>
    <row r="95" spans="1:8" ht="15.75">
      <c r="A95" s="30">
        <v>41061</v>
      </c>
      <c r="B95" s="24">
        <v>41537.412373</v>
      </c>
      <c r="C95" s="23">
        <v>4090.9657861770115</v>
      </c>
      <c r="D95" s="3">
        <f t="shared" si="3"/>
        <v>45628.37815917701</v>
      </c>
      <c r="E95" s="23">
        <v>45016.65393790622</v>
      </c>
      <c r="F95" s="24">
        <v>8779.302339912216</v>
      </c>
      <c r="G95" s="46">
        <f t="shared" si="4"/>
        <v>53795.95627781844</v>
      </c>
      <c r="H95" s="47">
        <f t="shared" si="5"/>
        <v>-8167.5781186414315</v>
      </c>
    </row>
    <row r="96" spans="1:8" ht="15.75">
      <c r="A96" s="30">
        <v>41091</v>
      </c>
      <c r="B96" s="24">
        <v>50521.535677000014</v>
      </c>
      <c r="C96" s="23">
        <v>3626.7865929544564</v>
      </c>
      <c r="D96" s="3">
        <f t="shared" si="3"/>
        <v>54148.32226995447</v>
      </c>
      <c r="E96" s="23">
        <v>55996.341006913084</v>
      </c>
      <c r="F96" s="24">
        <v>20946.738544165884</v>
      </c>
      <c r="G96" s="46">
        <f t="shared" si="4"/>
        <v>76943.07955107896</v>
      </c>
      <c r="H96" s="47">
        <f t="shared" si="5"/>
        <v>-22794.75728112449</v>
      </c>
    </row>
    <row r="97" spans="1:8" ht="15.75">
      <c r="A97" s="30">
        <v>41122</v>
      </c>
      <c r="B97" s="24">
        <v>41353.267364</v>
      </c>
      <c r="C97" s="23">
        <v>5479.253533469626</v>
      </c>
      <c r="D97" s="3">
        <f t="shared" si="3"/>
        <v>46832.52089746963</v>
      </c>
      <c r="E97" s="23">
        <v>46282.2734618176</v>
      </c>
      <c r="F97" s="24">
        <v>14772.985987053225</v>
      </c>
      <c r="G97" s="46">
        <f t="shared" si="4"/>
        <v>61055.25944887082</v>
      </c>
      <c r="H97" s="47">
        <f t="shared" si="5"/>
        <v>-14222.738551401191</v>
      </c>
    </row>
    <row r="98" spans="1:8" ht="15.75">
      <c r="A98" s="30">
        <v>41153</v>
      </c>
      <c r="B98" s="24">
        <v>41619.482677</v>
      </c>
      <c r="C98" s="23">
        <v>36957.49294609745</v>
      </c>
      <c r="D98" s="3">
        <f t="shared" si="3"/>
        <v>78576.97562309745</v>
      </c>
      <c r="E98" s="23">
        <v>52504.113006019805</v>
      </c>
      <c r="F98" s="24">
        <v>28171.84120382544</v>
      </c>
      <c r="G98" s="46">
        <f t="shared" si="4"/>
        <v>80675.95420984525</v>
      </c>
      <c r="H98" s="47">
        <f t="shared" si="5"/>
        <v>-2098.978586747806</v>
      </c>
    </row>
    <row r="99" spans="1:8" ht="15.75">
      <c r="A99" s="30">
        <v>41183</v>
      </c>
      <c r="B99" s="24">
        <v>62502.59088599999</v>
      </c>
      <c r="C99" s="23">
        <v>5852.090883589648</v>
      </c>
      <c r="D99" s="3">
        <f t="shared" si="3"/>
        <v>68354.68176958963</v>
      </c>
      <c r="E99" s="23">
        <v>51752.29729387844</v>
      </c>
      <c r="F99" s="24">
        <v>19731.63060008146</v>
      </c>
      <c r="G99" s="46">
        <f t="shared" si="4"/>
        <v>71483.92789395989</v>
      </c>
      <c r="H99" s="47">
        <f t="shared" si="5"/>
        <v>-3129.2461243702564</v>
      </c>
    </row>
    <row r="100" spans="1:8" ht="15.75">
      <c r="A100" s="30">
        <v>41214</v>
      </c>
      <c r="B100" s="24">
        <v>41382.368221</v>
      </c>
      <c r="C100" s="23">
        <v>6102.542503877125</v>
      </c>
      <c r="D100" s="3">
        <f t="shared" si="3"/>
        <v>47484.91072487712</v>
      </c>
      <c r="E100" s="23">
        <v>51042.12064052651</v>
      </c>
      <c r="F100" s="24">
        <v>55137.26829541259</v>
      </c>
      <c r="G100" s="46">
        <f t="shared" si="4"/>
        <v>106179.3889359391</v>
      </c>
      <c r="H100" s="47">
        <f t="shared" si="5"/>
        <v>-58694.478211061985</v>
      </c>
    </row>
    <row r="101" spans="1:8" ht="15.75">
      <c r="A101" s="30">
        <v>41244</v>
      </c>
      <c r="B101" s="24">
        <v>41431.813516999995</v>
      </c>
      <c r="C101" s="23">
        <v>11262.604333610781</v>
      </c>
      <c r="D101" s="3">
        <f t="shared" si="3"/>
        <v>52694.41785061078</v>
      </c>
      <c r="E101" s="23">
        <v>46313.41518899999</v>
      </c>
      <c r="F101" s="24">
        <v>20840.41946861078</v>
      </c>
      <c r="G101" s="46">
        <f t="shared" si="4"/>
        <v>67153.83465761077</v>
      </c>
      <c r="H101" s="47">
        <f t="shared" si="5"/>
        <v>-14459.416806999994</v>
      </c>
    </row>
    <row r="102" spans="1:8" ht="15.75">
      <c r="A102" s="30">
        <v>41275</v>
      </c>
      <c r="B102" s="24">
        <v>57216.1</v>
      </c>
      <c r="C102" s="23">
        <v>1606.4737714026155</v>
      </c>
      <c r="D102" s="3">
        <f t="shared" si="3"/>
        <v>58822.57377140261</v>
      </c>
      <c r="E102" s="23">
        <v>40893.37493101793</v>
      </c>
      <c r="F102" s="24">
        <v>5304.0179419038595</v>
      </c>
      <c r="G102" s="46">
        <f t="shared" si="4"/>
        <v>46197.39287292179</v>
      </c>
      <c r="H102" s="47">
        <f t="shared" si="5"/>
        <v>12625.180898480823</v>
      </c>
    </row>
    <row r="103" spans="1:8" ht="15.75">
      <c r="A103" s="30">
        <v>41306</v>
      </c>
      <c r="B103" s="24">
        <v>34914.516841000004</v>
      </c>
      <c r="C103" s="23">
        <v>47049.632529753086</v>
      </c>
      <c r="D103" s="3">
        <f t="shared" si="3"/>
        <v>81964.14937075309</v>
      </c>
      <c r="E103" s="23">
        <v>55705.130391976665</v>
      </c>
      <c r="F103" s="24">
        <v>13308.520205315655</v>
      </c>
      <c r="G103" s="46">
        <f t="shared" si="4"/>
        <v>69013.65059729232</v>
      </c>
      <c r="H103" s="47">
        <f t="shared" si="5"/>
        <v>12950.498773460771</v>
      </c>
    </row>
    <row r="104" spans="1:8" ht="15.75">
      <c r="A104" s="30">
        <v>41334</v>
      </c>
      <c r="B104" s="24">
        <v>50464</v>
      </c>
      <c r="C104" s="23">
        <v>4861.1508317042</v>
      </c>
      <c r="D104" s="3">
        <f t="shared" si="3"/>
        <v>55325.1508317042</v>
      </c>
      <c r="E104" s="23">
        <v>50203.76332545274</v>
      </c>
      <c r="F104" s="24">
        <v>17756.706888201337</v>
      </c>
      <c r="G104" s="46">
        <f t="shared" si="4"/>
        <v>67960.47021365407</v>
      </c>
      <c r="H104" s="47">
        <f t="shared" si="5"/>
        <v>-12635.31938194987</v>
      </c>
    </row>
    <row r="105" spans="1:8" ht="15.75">
      <c r="A105" s="30">
        <v>41365</v>
      </c>
      <c r="B105" s="24">
        <v>39125.480829</v>
      </c>
      <c r="C105" s="23">
        <v>11910.1647369639</v>
      </c>
      <c r="D105" s="3">
        <f t="shared" si="3"/>
        <v>51035.6455659639</v>
      </c>
      <c r="E105" s="23">
        <v>80436.80662579811</v>
      </c>
      <c r="F105" s="24">
        <v>22327.774099269736</v>
      </c>
      <c r="G105" s="46">
        <f t="shared" si="4"/>
        <v>102764.58072506785</v>
      </c>
      <c r="H105" s="47">
        <f t="shared" si="5"/>
        <v>-51728.935159103945</v>
      </c>
    </row>
    <row r="106" spans="1:8" ht="15.75">
      <c r="A106" s="30">
        <v>41395</v>
      </c>
      <c r="B106" s="24">
        <v>37222.059679</v>
      </c>
      <c r="C106" s="23">
        <v>41003.35</v>
      </c>
      <c r="D106" s="3">
        <f t="shared" si="3"/>
        <v>78225.409679</v>
      </c>
      <c r="E106" s="23">
        <v>50825.71084330901</v>
      </c>
      <c r="F106" s="24">
        <v>10556.425421169073</v>
      </c>
      <c r="G106" s="46">
        <f t="shared" si="4"/>
        <v>61382.13626447808</v>
      </c>
      <c r="H106" s="47">
        <f t="shared" si="5"/>
        <v>16843.273414521922</v>
      </c>
    </row>
    <row r="107" spans="1:8" ht="15.75">
      <c r="A107" s="30">
        <v>41426</v>
      </c>
      <c r="B107" s="24">
        <v>53645.065448</v>
      </c>
      <c r="C107" s="23">
        <v>12211.533694511205</v>
      </c>
      <c r="D107" s="3">
        <f t="shared" si="3"/>
        <v>65856.5991425112</v>
      </c>
      <c r="E107" s="23">
        <v>45253.98850877145</v>
      </c>
      <c r="F107" s="24">
        <v>19808.743851532214</v>
      </c>
      <c r="G107" s="46">
        <f t="shared" si="4"/>
        <v>65062.732360303664</v>
      </c>
      <c r="H107" s="47">
        <f t="shared" si="5"/>
        <v>793.8667822075367</v>
      </c>
    </row>
    <row r="108" spans="1:8" ht="15.75">
      <c r="A108" s="30">
        <v>41456</v>
      </c>
      <c r="B108" s="24">
        <v>46023.9</v>
      </c>
      <c r="C108" s="23">
        <v>22806.2</v>
      </c>
      <c r="D108" s="3">
        <f t="shared" si="3"/>
        <v>68830.1</v>
      </c>
      <c r="E108" s="23">
        <v>65177.87167521756</v>
      </c>
      <c r="F108" s="24">
        <v>33002.791961565425</v>
      </c>
      <c r="G108" s="46">
        <f t="shared" si="4"/>
        <v>98180.66363678299</v>
      </c>
      <c r="H108" s="47">
        <f t="shared" si="5"/>
        <v>-29350.563636782987</v>
      </c>
    </row>
    <row r="109" spans="1:8" ht="15.75">
      <c r="A109" s="30">
        <v>41487</v>
      </c>
      <c r="B109" s="24">
        <v>48603.54</v>
      </c>
      <c r="C109" s="23">
        <v>11193.44</v>
      </c>
      <c r="D109" s="3">
        <f t="shared" si="3"/>
        <v>59796.98</v>
      </c>
      <c r="E109" s="23">
        <v>55941.61119600002</v>
      </c>
      <c r="F109" s="24">
        <v>22123.84277301798</v>
      </c>
      <c r="G109" s="46">
        <f t="shared" si="4"/>
        <v>78065.453969018</v>
      </c>
      <c r="H109" s="47">
        <f t="shared" si="5"/>
        <v>-18268.473969017992</v>
      </c>
    </row>
    <row r="110" spans="1:8" ht="15.75">
      <c r="A110" s="30">
        <v>41518</v>
      </c>
      <c r="B110" s="24">
        <v>58602.5</v>
      </c>
      <c r="C110" s="23">
        <v>15457.78</v>
      </c>
      <c r="D110" s="3">
        <f t="shared" si="3"/>
        <v>74060.28</v>
      </c>
      <c r="E110" s="23">
        <v>48711.1968059643</v>
      </c>
      <c r="F110" s="24">
        <v>26579.673372999998</v>
      </c>
      <c r="G110" s="46">
        <f t="shared" si="4"/>
        <v>75290.8701789643</v>
      </c>
      <c r="H110" s="47">
        <f t="shared" si="5"/>
        <v>-1230.5901789642958</v>
      </c>
    </row>
    <row r="111" spans="1:8" ht="15.75">
      <c r="A111" s="30">
        <v>41548</v>
      </c>
      <c r="B111" s="24">
        <v>42209.567654</v>
      </c>
      <c r="C111" s="23">
        <v>13867.390446</v>
      </c>
      <c r="D111" s="3">
        <f t="shared" si="3"/>
        <v>56076.958099999996</v>
      </c>
      <c r="E111" s="23">
        <v>51992.00836707338</v>
      </c>
      <c r="F111" s="24">
        <v>19358.2</v>
      </c>
      <c r="G111" s="46">
        <f t="shared" si="4"/>
        <v>71350.20836707338</v>
      </c>
      <c r="H111" s="47">
        <f t="shared" si="5"/>
        <v>-15273.250267073388</v>
      </c>
    </row>
    <row r="112" spans="1:8" ht="15.75">
      <c r="A112" s="30">
        <v>41579</v>
      </c>
      <c r="B112" s="24">
        <v>42497.5</v>
      </c>
      <c r="C112" s="23">
        <v>29268.5</v>
      </c>
      <c r="D112" s="3">
        <f t="shared" si="3"/>
        <v>71766</v>
      </c>
      <c r="E112" s="23">
        <v>55534.470983676976</v>
      </c>
      <c r="F112" s="24">
        <v>41743.4</v>
      </c>
      <c r="G112" s="46">
        <f t="shared" si="4"/>
        <v>97277.87098367698</v>
      </c>
      <c r="H112" s="47">
        <f t="shared" si="5"/>
        <v>-25511.870983676985</v>
      </c>
    </row>
    <row r="113" spans="1:8" ht="15.75">
      <c r="A113" s="30">
        <v>41609</v>
      </c>
      <c r="B113" s="24">
        <v>56471.6</v>
      </c>
      <c r="C113" s="23">
        <v>63426.378874</v>
      </c>
      <c r="D113" s="3">
        <f t="shared" si="3"/>
        <v>119897.978874</v>
      </c>
      <c r="E113" s="23">
        <v>88462.71242467682</v>
      </c>
      <c r="F113" s="24">
        <v>31427.35</v>
      </c>
      <c r="G113" s="46">
        <f t="shared" si="4"/>
        <v>119890.06242467681</v>
      </c>
      <c r="H113" s="47">
        <f t="shared" si="5"/>
        <v>7.916449323180132</v>
      </c>
    </row>
    <row r="114" spans="1:8" ht="15.75">
      <c r="A114" s="30">
        <v>41640</v>
      </c>
      <c r="B114" s="37">
        <v>52522.45</v>
      </c>
      <c r="C114" s="45">
        <v>1575.05209322</v>
      </c>
      <c r="D114" s="45">
        <f>+B114+C114</f>
        <v>54097.50209322</v>
      </c>
      <c r="E114" s="45">
        <v>44854.32352447447</v>
      </c>
      <c r="F114" s="38">
        <v>14996.190490577712</v>
      </c>
      <c r="G114" s="49">
        <f>+E114+F114</f>
        <v>59850.514015052184</v>
      </c>
      <c r="H114" s="47">
        <f>+D114-G114</f>
        <v>-5753.011921832185</v>
      </c>
    </row>
    <row r="115" spans="1:8" ht="15.75">
      <c r="A115" s="30">
        <v>41671</v>
      </c>
      <c r="B115" s="37">
        <v>42619.5</v>
      </c>
      <c r="C115" s="45">
        <v>16448.21069282</v>
      </c>
      <c r="D115" s="45">
        <f aca="true" t="shared" si="6" ref="D115:D178">+B115+C115</f>
        <v>59067.71069282</v>
      </c>
      <c r="E115" s="45">
        <v>72914.77935434999</v>
      </c>
      <c r="F115" s="38">
        <v>40184.84326226094</v>
      </c>
      <c r="G115" s="49">
        <f aca="true" t="shared" si="7" ref="G115:G145">+E115+F115</f>
        <v>113099.62261661093</v>
      </c>
      <c r="H115" s="47">
        <f>+D115-G115</f>
        <v>-54031.911923790925</v>
      </c>
    </row>
    <row r="116" spans="1:8" ht="15.75">
      <c r="A116" s="30">
        <v>41699</v>
      </c>
      <c r="B116" s="37">
        <v>46912.7</v>
      </c>
      <c r="C116" s="45">
        <v>12037.01075321</v>
      </c>
      <c r="D116" s="45">
        <f t="shared" si="6"/>
        <v>58949.71075321</v>
      </c>
      <c r="E116" s="45">
        <v>71604.2974555465</v>
      </c>
      <c r="F116" s="38">
        <v>24301.52291978131</v>
      </c>
      <c r="G116" s="49">
        <f t="shared" si="7"/>
        <v>95905.8203753278</v>
      </c>
      <c r="H116" s="47">
        <f aca="true" t="shared" si="8" ref="H116:H145">+D116-G116</f>
        <v>-36956.10962211781</v>
      </c>
    </row>
    <row r="117" spans="1:8" ht="15.75">
      <c r="A117" s="30">
        <v>41730</v>
      </c>
      <c r="B117" s="37">
        <v>63460.555</v>
      </c>
      <c r="C117" s="45">
        <v>10628.45551476</v>
      </c>
      <c r="D117" s="45">
        <f t="shared" si="6"/>
        <v>74089.01051476</v>
      </c>
      <c r="E117" s="45">
        <v>52335.01944386283</v>
      </c>
      <c r="F117" s="38">
        <v>26993.683926731013</v>
      </c>
      <c r="G117" s="49">
        <f t="shared" si="7"/>
        <v>79328.70337059384</v>
      </c>
      <c r="H117" s="47">
        <f t="shared" si="8"/>
        <v>-5239.69285583384</v>
      </c>
    </row>
    <row r="118" spans="1:8" ht="15.75">
      <c r="A118" s="30">
        <v>41760</v>
      </c>
      <c r="B118" s="37">
        <v>41049.585907999994</v>
      </c>
      <c r="C118" s="45">
        <v>15320.744460110001</v>
      </c>
      <c r="D118" s="45">
        <f t="shared" si="6"/>
        <v>56370.33036810999</v>
      </c>
      <c r="E118" s="45">
        <v>55691.32794066949</v>
      </c>
      <c r="F118" s="38">
        <v>31297.116797043403</v>
      </c>
      <c r="G118" s="49">
        <f t="shared" si="7"/>
        <v>86988.4447377129</v>
      </c>
      <c r="H118" s="47">
        <f t="shared" si="8"/>
        <v>-30618.114369602903</v>
      </c>
    </row>
    <row r="119" spans="1:8" ht="15.75">
      <c r="A119" s="30">
        <v>41791</v>
      </c>
      <c r="B119" s="37">
        <v>55388.6</v>
      </c>
      <c r="C119" s="45">
        <v>18274.51030963</v>
      </c>
      <c r="D119" s="45">
        <f t="shared" si="6"/>
        <v>73663.11030962999</v>
      </c>
      <c r="E119" s="45">
        <v>48058.75011859998</v>
      </c>
      <c r="F119" s="38">
        <v>23856.974088038834</v>
      </c>
      <c r="G119" s="49">
        <f t="shared" si="7"/>
        <v>71915.72420663881</v>
      </c>
      <c r="H119" s="47">
        <f t="shared" si="8"/>
        <v>1747.3861029911786</v>
      </c>
    </row>
    <row r="120" spans="1:8" ht="15.75">
      <c r="A120" s="30">
        <v>41821</v>
      </c>
      <c r="B120" s="37">
        <v>48042.044</v>
      </c>
      <c r="C120" s="45">
        <v>19686.80351453</v>
      </c>
      <c r="D120" s="45">
        <f t="shared" si="6"/>
        <v>67728.84751453</v>
      </c>
      <c r="E120" s="45">
        <v>72954.39666330845</v>
      </c>
      <c r="F120" s="38">
        <v>23678.1270324234</v>
      </c>
      <c r="G120" s="49">
        <f t="shared" si="7"/>
        <v>96632.52369573186</v>
      </c>
      <c r="H120" s="47">
        <f t="shared" si="8"/>
        <v>-28903.676181201852</v>
      </c>
    </row>
    <row r="121" spans="1:8" ht="15.75">
      <c r="A121" s="30">
        <v>41852</v>
      </c>
      <c r="B121" s="37">
        <v>53524.6</v>
      </c>
      <c r="C121" s="45">
        <v>2505.28622233</v>
      </c>
      <c r="D121" s="45">
        <f t="shared" si="6"/>
        <v>56029.886222329995</v>
      </c>
      <c r="E121" s="45">
        <v>65343.68500467639</v>
      </c>
      <c r="F121" s="38">
        <v>23874.888582743635</v>
      </c>
      <c r="G121" s="49">
        <f t="shared" si="7"/>
        <v>89218.57358742002</v>
      </c>
      <c r="H121" s="47">
        <f t="shared" si="8"/>
        <v>-33188.68736509002</v>
      </c>
    </row>
    <row r="122" spans="1:8" ht="15.75">
      <c r="A122" s="30">
        <v>41883</v>
      </c>
      <c r="B122" s="37">
        <v>67842.2</v>
      </c>
      <c r="C122" s="45">
        <v>8961.36445117</v>
      </c>
      <c r="D122" s="45">
        <f t="shared" si="6"/>
        <v>76803.56445117</v>
      </c>
      <c r="E122" s="45">
        <v>64873.04191556598</v>
      </c>
      <c r="F122" s="37">
        <v>30618.29438325151</v>
      </c>
      <c r="G122" s="49">
        <f t="shared" si="7"/>
        <v>95491.33629881748</v>
      </c>
      <c r="H122" s="47">
        <f t="shared" si="8"/>
        <v>-18687.771847647484</v>
      </c>
    </row>
    <row r="123" spans="1:8" ht="15.75">
      <c r="A123" s="30">
        <v>41913</v>
      </c>
      <c r="B123" s="37">
        <v>66098.016893</v>
      </c>
      <c r="C123" s="45">
        <v>9410.450044120002</v>
      </c>
      <c r="D123" s="45">
        <f t="shared" si="6"/>
        <v>75508.46693712001</v>
      </c>
      <c r="E123" s="45">
        <v>55044.4311003131</v>
      </c>
      <c r="F123" s="38">
        <v>19457.358737454502</v>
      </c>
      <c r="G123" s="49">
        <f t="shared" si="7"/>
        <v>74501.7898377676</v>
      </c>
      <c r="H123" s="47">
        <f t="shared" si="8"/>
        <v>1006.6770993524115</v>
      </c>
    </row>
    <row r="124" spans="1:8" ht="15.75">
      <c r="A124" s="30">
        <v>41944</v>
      </c>
      <c r="B124" s="37">
        <v>60185.87747</v>
      </c>
      <c r="C124" s="45">
        <v>7195.72790763</v>
      </c>
      <c r="D124" s="45">
        <f t="shared" si="6"/>
        <v>67381.60537763</v>
      </c>
      <c r="E124" s="45">
        <v>65217.593649978524</v>
      </c>
      <c r="F124" s="38">
        <v>11772.326805109904</v>
      </c>
      <c r="G124" s="49">
        <f t="shared" si="7"/>
        <v>76989.92045508843</v>
      </c>
      <c r="H124" s="47">
        <f t="shared" si="8"/>
        <v>-9608.315077458436</v>
      </c>
    </row>
    <row r="125" spans="1:8" ht="15.75">
      <c r="A125" s="30">
        <v>41974</v>
      </c>
      <c r="B125" s="37">
        <v>65566.04459</v>
      </c>
      <c r="C125" s="45">
        <v>14073.58792566</v>
      </c>
      <c r="D125" s="45">
        <f t="shared" si="6"/>
        <v>79639.63251566</v>
      </c>
      <c r="E125" s="45">
        <v>52705.89787260952</v>
      </c>
      <c r="F125" s="38">
        <v>38023.603032895</v>
      </c>
      <c r="G125" s="49">
        <f t="shared" si="7"/>
        <v>90729.50090550452</v>
      </c>
      <c r="H125" s="47">
        <f t="shared" si="8"/>
        <v>-11089.868389844516</v>
      </c>
    </row>
    <row r="126" spans="1:8" ht="15.75">
      <c r="A126" s="30">
        <v>42005</v>
      </c>
      <c r="B126" s="38">
        <v>56596.82082700001</v>
      </c>
      <c r="C126" s="45">
        <v>7077.76744139</v>
      </c>
      <c r="D126" s="45">
        <f t="shared" si="6"/>
        <v>63674.58826839001</v>
      </c>
      <c r="E126" s="45">
        <v>69858.87014548334</v>
      </c>
      <c r="F126" s="38">
        <v>9120.756488390001</v>
      </c>
      <c r="G126" s="49">
        <f t="shared" si="7"/>
        <v>78979.62663387334</v>
      </c>
      <c r="H126" s="47">
        <f t="shared" si="8"/>
        <v>-15305.038365483328</v>
      </c>
    </row>
    <row r="127" spans="1:8" ht="15.75">
      <c r="A127" s="30">
        <v>42036</v>
      </c>
      <c r="B127" s="38">
        <v>44280.358408</v>
      </c>
      <c r="C127" s="45">
        <v>8965.74966613</v>
      </c>
      <c r="D127" s="45">
        <f t="shared" si="6"/>
        <v>53246.108074129996</v>
      </c>
      <c r="E127" s="45">
        <v>144592.2286727228</v>
      </c>
      <c r="F127" s="38">
        <v>21108.68752913</v>
      </c>
      <c r="G127" s="49">
        <f t="shared" si="7"/>
        <v>165700.9162018528</v>
      </c>
      <c r="H127" s="47">
        <f t="shared" si="8"/>
        <v>-112454.80812772279</v>
      </c>
    </row>
    <row r="128" spans="1:8" ht="15.75">
      <c r="A128" s="30">
        <v>42064</v>
      </c>
      <c r="B128" s="38">
        <v>67430.937509</v>
      </c>
      <c r="C128" s="45">
        <v>7043.88927419</v>
      </c>
      <c r="D128" s="45">
        <f t="shared" si="6"/>
        <v>74474.82678319</v>
      </c>
      <c r="E128" s="45">
        <v>76395.0587811994</v>
      </c>
      <c r="F128" s="37">
        <v>20388.56688419</v>
      </c>
      <c r="G128" s="49">
        <f t="shared" si="7"/>
        <v>96783.62566538941</v>
      </c>
      <c r="H128" s="47">
        <f>+D128-G128</f>
        <v>-22308.798882199408</v>
      </c>
    </row>
    <row r="129" spans="1:8" ht="15.75">
      <c r="A129" s="30">
        <v>42095</v>
      </c>
      <c r="B129" s="38">
        <v>44866.2</v>
      </c>
      <c r="C129" s="45">
        <v>9198.7120462</v>
      </c>
      <c r="D129" s="45">
        <f t="shared" si="6"/>
        <v>54064.9120462</v>
      </c>
      <c r="E129" s="45">
        <v>55859.73768845371</v>
      </c>
      <c r="F129" s="38">
        <v>21327.483351199997</v>
      </c>
      <c r="G129" s="49">
        <f t="shared" si="7"/>
        <v>77187.2210396537</v>
      </c>
      <c r="H129" s="47">
        <f t="shared" si="8"/>
        <v>-23122.3089934537</v>
      </c>
    </row>
    <row r="130" spans="1:8" ht="15.75">
      <c r="A130" s="30">
        <v>42125</v>
      </c>
      <c r="B130" s="38">
        <v>33698.136591</v>
      </c>
      <c r="C130" s="45">
        <v>8545.76625059</v>
      </c>
      <c r="D130" s="45">
        <f t="shared" si="6"/>
        <v>42243.90284159</v>
      </c>
      <c r="E130" s="45">
        <v>74036.4356909592</v>
      </c>
      <c r="F130" s="38">
        <v>14659.959750590002</v>
      </c>
      <c r="G130" s="49">
        <f t="shared" si="7"/>
        <v>88696.3954415492</v>
      </c>
      <c r="H130" s="47">
        <f t="shared" si="8"/>
        <v>-46452.4925999592</v>
      </c>
    </row>
    <row r="131" spans="1:8" ht="15.75">
      <c r="A131" s="30">
        <v>42156</v>
      </c>
      <c r="B131" s="38">
        <v>43575.413672</v>
      </c>
      <c r="C131" s="45">
        <v>5386.8881022</v>
      </c>
      <c r="D131" s="45">
        <f t="shared" si="6"/>
        <v>48962.3017742</v>
      </c>
      <c r="E131" s="45">
        <v>76053.06426530737</v>
      </c>
      <c r="F131" s="38">
        <v>10445.573372200004</v>
      </c>
      <c r="G131" s="49">
        <f t="shared" si="7"/>
        <v>86498.63763750737</v>
      </c>
      <c r="H131" s="47">
        <f t="shared" si="8"/>
        <v>-37536.33586330737</v>
      </c>
    </row>
    <row r="132" spans="1:8" ht="15.75">
      <c r="A132" s="30">
        <v>42186</v>
      </c>
      <c r="B132" s="38">
        <v>44707.12308</v>
      </c>
      <c r="C132" s="45">
        <v>3579.5989428400003</v>
      </c>
      <c r="D132" s="45">
        <f t="shared" si="6"/>
        <v>48286.72202284</v>
      </c>
      <c r="E132" s="45">
        <v>87746.84221907906</v>
      </c>
      <c r="F132" s="38">
        <v>13551.214572840001</v>
      </c>
      <c r="G132" s="49">
        <f t="shared" si="7"/>
        <v>101298.05679191907</v>
      </c>
      <c r="H132" s="47">
        <f t="shared" si="8"/>
        <v>-53011.33476907907</v>
      </c>
    </row>
    <row r="133" spans="1:8" ht="15.75">
      <c r="A133" s="30">
        <v>42217</v>
      </c>
      <c r="B133" s="38">
        <v>43214.752435096</v>
      </c>
      <c r="C133" s="45">
        <v>7420.11548518</v>
      </c>
      <c r="D133" s="45">
        <f t="shared" si="6"/>
        <v>50634.867920276</v>
      </c>
      <c r="E133" s="45">
        <v>39478.09717959931</v>
      </c>
      <c r="F133" s="38">
        <v>13888.998147179998</v>
      </c>
      <c r="G133" s="49">
        <f t="shared" si="7"/>
        <v>53367.09532677931</v>
      </c>
      <c r="H133" s="47">
        <f t="shared" si="8"/>
        <v>-2732.2274065033052</v>
      </c>
    </row>
    <row r="134" spans="1:8" ht="15.75">
      <c r="A134" s="30">
        <v>42248</v>
      </c>
      <c r="B134" s="38">
        <v>55763.417864999996</v>
      </c>
      <c r="C134" s="45">
        <v>3078.79685265</v>
      </c>
      <c r="D134" s="45">
        <f t="shared" si="6"/>
        <v>58842.21471764999</v>
      </c>
      <c r="E134" s="45">
        <v>62918.98644710897</v>
      </c>
      <c r="F134" s="38">
        <v>6946.275568650002</v>
      </c>
      <c r="G134" s="49">
        <f t="shared" si="7"/>
        <v>69865.26201575897</v>
      </c>
      <c r="H134" s="47">
        <f t="shared" si="8"/>
        <v>-11023.047298108977</v>
      </c>
    </row>
    <row r="135" spans="1:8" ht="15.75">
      <c r="A135" s="30">
        <v>42278</v>
      </c>
      <c r="B135" s="38">
        <v>45667.934334000005</v>
      </c>
      <c r="C135" s="45">
        <v>5352.465356850001</v>
      </c>
      <c r="D135" s="45">
        <f t="shared" si="6"/>
        <v>51020.399690850005</v>
      </c>
      <c r="E135" s="45">
        <v>107198.79053534384</v>
      </c>
      <c r="F135" s="38">
        <v>18187.81997885</v>
      </c>
      <c r="G135" s="49">
        <f t="shared" si="7"/>
        <v>125386.61051419383</v>
      </c>
      <c r="H135" s="47">
        <f t="shared" si="8"/>
        <v>-74366.21082334383</v>
      </c>
    </row>
    <row r="136" spans="1:8" ht="15.75">
      <c r="A136" s="30">
        <v>42309</v>
      </c>
      <c r="B136" s="38">
        <v>45319.766082</v>
      </c>
      <c r="C136" s="45">
        <v>13069.21680117</v>
      </c>
      <c r="D136" s="45">
        <f t="shared" si="6"/>
        <v>58388.98288317</v>
      </c>
      <c r="E136" s="45">
        <v>74322.65986739498</v>
      </c>
      <c r="F136" s="38">
        <v>17829.774801170002</v>
      </c>
      <c r="G136" s="49">
        <f t="shared" si="7"/>
        <v>92152.43466856498</v>
      </c>
      <c r="H136" s="47">
        <f t="shared" si="8"/>
        <v>-33763.45178539498</v>
      </c>
    </row>
    <row r="137" spans="1:8" ht="15.75">
      <c r="A137" s="30">
        <v>42339</v>
      </c>
      <c r="B137" s="38">
        <v>69311.37681860001</v>
      </c>
      <c r="C137" s="45">
        <v>11254.8257047</v>
      </c>
      <c r="D137" s="45">
        <f>+B137+C137</f>
        <v>80566.20252330002</v>
      </c>
      <c r="E137" s="45">
        <v>41479.299500879526</v>
      </c>
      <c r="F137" s="38">
        <v>16756.0716227</v>
      </c>
      <c r="G137" s="49">
        <f>+E137+F137</f>
        <v>58235.37112357953</v>
      </c>
      <c r="H137" s="47">
        <f>+D137-G137</f>
        <v>22330.83139972049</v>
      </c>
    </row>
    <row r="138" spans="1:8" ht="15.75">
      <c r="A138" s="30">
        <v>42370</v>
      </c>
      <c r="B138" s="38">
        <v>47235.1738285584</v>
      </c>
      <c r="C138" s="45">
        <v>5895.72</v>
      </c>
      <c r="D138" s="45">
        <f t="shared" si="6"/>
        <v>53130.8938285584</v>
      </c>
      <c r="E138" s="45">
        <v>54996.2595032644</v>
      </c>
      <c r="F138" s="37">
        <v>8760.14074554002</v>
      </c>
      <c r="G138" s="49">
        <f t="shared" si="7"/>
        <v>63756.40024880442</v>
      </c>
      <c r="H138" s="47">
        <f t="shared" si="8"/>
        <v>-10625.50642024602</v>
      </c>
    </row>
    <row r="139" spans="1:8" ht="15.75">
      <c r="A139" s="30">
        <v>42401</v>
      </c>
      <c r="B139" s="38">
        <v>43955.956842</v>
      </c>
      <c r="C139" s="45">
        <v>4688.16</v>
      </c>
      <c r="D139" s="45">
        <f t="shared" si="6"/>
        <v>48644.116842</v>
      </c>
      <c r="E139" s="45">
        <v>55103.98130291718</v>
      </c>
      <c r="F139" s="37">
        <v>7909.0985111685195</v>
      </c>
      <c r="G139" s="49">
        <f t="shared" si="7"/>
        <v>63013.0798140857</v>
      </c>
      <c r="H139" s="47">
        <f t="shared" si="8"/>
        <v>-14368.962972085697</v>
      </c>
    </row>
    <row r="140" spans="1:8" ht="15.75">
      <c r="A140" s="30">
        <v>42430</v>
      </c>
      <c r="B140" s="38">
        <v>58603.811872</v>
      </c>
      <c r="C140" s="45">
        <v>10580.41</v>
      </c>
      <c r="D140" s="45">
        <f t="shared" si="6"/>
        <v>69184.221872</v>
      </c>
      <c r="E140" s="45">
        <v>61991.46004660557</v>
      </c>
      <c r="F140" s="37">
        <v>35504.74008496617</v>
      </c>
      <c r="G140" s="49">
        <f t="shared" si="7"/>
        <v>97496.20013157174</v>
      </c>
      <c r="H140" s="47">
        <f t="shared" si="8"/>
        <v>-28311.97825957174</v>
      </c>
    </row>
    <row r="141" spans="1:8" ht="15.75">
      <c r="A141" s="30">
        <v>42461</v>
      </c>
      <c r="B141" s="38">
        <v>50478.762542000004</v>
      </c>
      <c r="C141" s="45">
        <v>5930.51</v>
      </c>
      <c r="D141" s="45">
        <f t="shared" si="6"/>
        <v>56409.272542000006</v>
      </c>
      <c r="E141" s="45">
        <v>80558.2893877404</v>
      </c>
      <c r="F141" s="37">
        <v>13507.869062749998</v>
      </c>
      <c r="G141" s="49">
        <f t="shared" si="7"/>
        <v>94066.1584504904</v>
      </c>
      <c r="H141" s="47">
        <f>+D141-G141</f>
        <v>-37656.885908490396</v>
      </c>
    </row>
    <row r="142" spans="1:8" ht="15.75">
      <c r="A142" s="30">
        <v>42491</v>
      </c>
      <c r="B142" s="38">
        <v>45204.9753253118</v>
      </c>
      <c r="C142" s="45">
        <v>12366.32</v>
      </c>
      <c r="D142" s="45">
        <f t="shared" si="6"/>
        <v>57571.2953253118</v>
      </c>
      <c r="E142" s="45">
        <v>68286.6763679241</v>
      </c>
      <c r="F142" s="37">
        <v>18814.304519613856</v>
      </c>
      <c r="G142" s="49">
        <f t="shared" si="7"/>
        <v>87100.98088753795</v>
      </c>
      <c r="H142" s="47">
        <f t="shared" si="8"/>
        <v>-29529.68556222615</v>
      </c>
    </row>
    <row r="143" spans="1:8" ht="15.75">
      <c r="A143" s="30">
        <v>42522</v>
      </c>
      <c r="B143" s="38">
        <v>60148.658981864195</v>
      </c>
      <c r="C143" s="45">
        <v>11341.82</v>
      </c>
      <c r="D143" s="45">
        <f t="shared" si="6"/>
        <v>71490.4789818642</v>
      </c>
      <c r="E143" s="45">
        <v>58430.08536194491</v>
      </c>
      <c r="F143" s="37">
        <v>17740.5079693983</v>
      </c>
      <c r="G143" s="49">
        <f t="shared" si="7"/>
        <v>76170.5933313432</v>
      </c>
      <c r="H143" s="47">
        <f t="shared" si="8"/>
        <v>-4680.114349479001</v>
      </c>
    </row>
    <row r="144" spans="1:8" ht="15.75">
      <c r="A144" s="30">
        <v>42552</v>
      </c>
      <c r="B144" s="38">
        <v>50971.86198799999</v>
      </c>
      <c r="C144" s="45">
        <v>3203.36</v>
      </c>
      <c r="D144" s="45">
        <f t="shared" si="6"/>
        <v>54175.22198799999</v>
      </c>
      <c r="E144" s="45">
        <v>59011.7598825773</v>
      </c>
      <c r="F144" s="37">
        <v>12979.404759999998</v>
      </c>
      <c r="G144" s="49">
        <f t="shared" si="7"/>
        <v>71991.16464257729</v>
      </c>
      <c r="H144" s="47">
        <f t="shared" si="8"/>
        <v>-17815.942654577302</v>
      </c>
    </row>
    <row r="145" spans="1:8" ht="15.75">
      <c r="A145" s="30">
        <v>42583</v>
      </c>
      <c r="B145" s="38">
        <v>55808.863505</v>
      </c>
      <c r="C145" s="45">
        <v>4202.54</v>
      </c>
      <c r="D145" s="45">
        <f t="shared" si="6"/>
        <v>60011.403505</v>
      </c>
      <c r="E145" s="45">
        <v>63878.63246592909</v>
      </c>
      <c r="F145" s="37">
        <v>9411.139320429724</v>
      </c>
      <c r="G145" s="49">
        <f t="shared" si="7"/>
        <v>73289.77178635882</v>
      </c>
      <c r="H145" s="47">
        <f t="shared" si="8"/>
        <v>-13278.368281358817</v>
      </c>
    </row>
    <row r="146" spans="1:8" ht="15.75">
      <c r="A146" s="30">
        <v>42614</v>
      </c>
      <c r="B146" s="38">
        <v>63489.286283</v>
      </c>
      <c r="C146" s="45">
        <v>10797.4</v>
      </c>
      <c r="D146" s="45">
        <f t="shared" si="6"/>
        <v>74286.686283</v>
      </c>
      <c r="E146" s="45">
        <v>80473.02774640221</v>
      </c>
      <c r="F146" s="37">
        <v>20357.43222914975</v>
      </c>
      <c r="G146" s="49">
        <f>+E146+F146</f>
        <v>100830.45997555196</v>
      </c>
      <c r="H146" s="47">
        <f>+D146-G146</f>
        <v>-26543.773692551957</v>
      </c>
    </row>
    <row r="147" spans="1:8" ht="15.75">
      <c r="A147" s="30">
        <v>42644</v>
      </c>
      <c r="B147" s="38">
        <v>47249.887169</v>
      </c>
      <c r="C147" s="45">
        <v>12755.89</v>
      </c>
      <c r="D147" s="45">
        <f t="shared" si="6"/>
        <v>60005.777169</v>
      </c>
      <c r="E147" s="45">
        <v>75886.00399638237</v>
      </c>
      <c r="F147" s="37">
        <v>27080.212433</v>
      </c>
      <c r="G147" s="49">
        <f>+E147+F147</f>
        <v>102966.21642938236</v>
      </c>
      <c r="H147" s="47">
        <f>+D147-G147</f>
        <v>-42960.43926038236</v>
      </c>
    </row>
    <row r="148" spans="1:8" ht="15.75">
      <c r="A148" s="30">
        <v>42675</v>
      </c>
      <c r="B148" s="38">
        <v>55678.25642726571</v>
      </c>
      <c r="C148" s="45">
        <v>15941.57</v>
      </c>
      <c r="D148" s="45">
        <f t="shared" si="6"/>
        <v>71619.82642726571</v>
      </c>
      <c r="E148" s="45">
        <v>59977.92973206942</v>
      </c>
      <c r="F148" s="37">
        <v>41583.97</v>
      </c>
      <c r="G148" s="49">
        <f>+E148+F148</f>
        <v>101561.89973206942</v>
      </c>
      <c r="H148" s="47">
        <f>+D148-G148</f>
        <v>-29942.073304803707</v>
      </c>
    </row>
    <row r="149" spans="1:8" ht="15.75">
      <c r="A149" s="30">
        <v>42705</v>
      </c>
      <c r="B149" s="38">
        <v>59232.61411500825</v>
      </c>
      <c r="C149" s="45">
        <v>21314.78</v>
      </c>
      <c r="D149" s="45">
        <f t="shared" si="6"/>
        <v>80547.39411500824</v>
      </c>
      <c r="E149" s="45">
        <v>62976.2</v>
      </c>
      <c r="F149" s="37">
        <v>47375.915572</v>
      </c>
      <c r="G149" s="49">
        <f>+E149+F149</f>
        <v>110352.115572</v>
      </c>
      <c r="H149" s="47">
        <f>+D149-G149</f>
        <v>-29804.721456991756</v>
      </c>
    </row>
    <row r="150" spans="1:8" ht="15.75">
      <c r="A150" s="30">
        <v>42736</v>
      </c>
      <c r="B150" s="38">
        <v>53627.738273999996</v>
      </c>
      <c r="C150" s="45">
        <v>9142.812505525044</v>
      </c>
      <c r="D150" s="45">
        <f t="shared" si="6"/>
        <v>62770.55077952504</v>
      </c>
      <c r="E150" s="38">
        <v>55972.843719360695</v>
      </c>
      <c r="F150" s="37">
        <v>10230.549029549402</v>
      </c>
      <c r="G150" s="49">
        <f aca="true" t="shared" si="9" ref="G150:G173">+E150+F150</f>
        <v>66203.39274891009</v>
      </c>
      <c r="H150" s="47">
        <f aca="true" t="shared" si="10" ref="H150:H173">+D150-G150</f>
        <v>-3432.841969385052</v>
      </c>
    </row>
    <row r="151" spans="1:8" ht="15.75">
      <c r="A151" s="30">
        <v>42767</v>
      </c>
      <c r="B151" s="38">
        <v>51656.888522</v>
      </c>
      <c r="C151" s="45">
        <v>13597.699510303157</v>
      </c>
      <c r="D151" s="45">
        <f t="shared" si="6"/>
        <v>65254.58803230316</v>
      </c>
      <c r="E151" s="38">
        <v>71689.77700091353</v>
      </c>
      <c r="F151" s="37">
        <v>17906.82196175507</v>
      </c>
      <c r="G151" s="49">
        <f t="shared" si="9"/>
        <v>89596.59896266859</v>
      </c>
      <c r="H151" s="47">
        <f t="shared" si="10"/>
        <v>-24342.01093036543</v>
      </c>
    </row>
    <row r="152" spans="1:8" ht="15.75">
      <c r="A152" s="30">
        <v>42795</v>
      </c>
      <c r="B152" s="38">
        <v>73064.803416</v>
      </c>
      <c r="C152" s="45">
        <v>13243.55807731</v>
      </c>
      <c r="D152" s="45">
        <f t="shared" si="6"/>
        <v>86308.36149330999</v>
      </c>
      <c r="E152" s="38">
        <v>64473.64590105219</v>
      </c>
      <c r="F152" s="37">
        <v>23479.693077309996</v>
      </c>
      <c r="G152" s="49">
        <f t="shared" si="9"/>
        <v>87953.33897836218</v>
      </c>
      <c r="H152" s="47">
        <f t="shared" si="10"/>
        <v>-1644.9774850521935</v>
      </c>
    </row>
    <row r="153" spans="1:8" ht="15.75">
      <c r="A153" s="30">
        <v>42826</v>
      </c>
      <c r="B153" s="38">
        <v>51144.737381</v>
      </c>
      <c r="C153" s="45">
        <v>9769.606335280001</v>
      </c>
      <c r="D153" s="45">
        <f t="shared" si="6"/>
        <v>60914.34371628</v>
      </c>
      <c r="E153" s="38">
        <v>74743.62844118087</v>
      </c>
      <c r="F153" s="37">
        <v>23395.147777305003</v>
      </c>
      <c r="G153" s="49">
        <f t="shared" si="9"/>
        <v>98138.77621848587</v>
      </c>
      <c r="H153" s="47">
        <f t="shared" si="10"/>
        <v>-37224.43250220588</v>
      </c>
    </row>
    <row r="154" spans="1:8" ht="15.75">
      <c r="A154" s="30">
        <v>42856</v>
      </c>
      <c r="B154" s="38">
        <v>54415.745839</v>
      </c>
      <c r="C154" s="45">
        <v>9909.377755564326</v>
      </c>
      <c r="D154" s="45">
        <f t="shared" si="6"/>
        <v>64325.12359456433</v>
      </c>
      <c r="E154" s="38">
        <v>76579.97438312593</v>
      </c>
      <c r="F154" s="37">
        <v>11570.244315564325</v>
      </c>
      <c r="G154" s="49">
        <f t="shared" si="9"/>
        <v>88150.21869869025</v>
      </c>
      <c r="H154" s="47">
        <f t="shared" si="10"/>
        <v>-23825.095104125925</v>
      </c>
    </row>
    <row r="155" spans="1:8" ht="15.75">
      <c r="A155" s="30">
        <v>42887</v>
      </c>
      <c r="B155" s="38">
        <v>65194.258792</v>
      </c>
      <c r="C155" s="45">
        <v>22169.00346314578</v>
      </c>
      <c r="D155" s="45">
        <f t="shared" si="6"/>
        <v>87363.26225514578</v>
      </c>
      <c r="E155" s="38">
        <v>59662.62316912215</v>
      </c>
      <c r="F155" s="37">
        <v>31838.01856245864</v>
      </c>
      <c r="G155" s="49">
        <f t="shared" si="9"/>
        <v>91500.64173158079</v>
      </c>
      <c r="H155" s="47">
        <f t="shared" si="10"/>
        <v>-4137.379476435017</v>
      </c>
    </row>
    <row r="156" spans="1:8" ht="15.75">
      <c r="A156" s="30">
        <v>42917</v>
      </c>
      <c r="B156" s="38">
        <v>67742.872473</v>
      </c>
      <c r="C156" s="45">
        <v>11005.539006144969</v>
      </c>
      <c r="D156" s="45">
        <f t="shared" si="6"/>
        <v>78748.41147914497</v>
      </c>
      <c r="E156" s="38">
        <v>69180.64185330934</v>
      </c>
      <c r="F156" s="37">
        <v>18373.764164478303</v>
      </c>
      <c r="G156" s="49">
        <f t="shared" si="9"/>
        <v>87554.40601778764</v>
      </c>
      <c r="H156" s="47">
        <f t="shared" si="10"/>
        <v>-8805.99453864267</v>
      </c>
    </row>
    <row r="157" spans="1:8" ht="15.75">
      <c r="A157" s="30">
        <v>42948</v>
      </c>
      <c r="B157" s="38">
        <v>72246.739649</v>
      </c>
      <c r="C157" s="45">
        <v>9379.196834469138</v>
      </c>
      <c r="D157" s="45">
        <f t="shared" si="6"/>
        <v>81625.93648346914</v>
      </c>
      <c r="E157" s="38">
        <v>97824.87340185625</v>
      </c>
      <c r="F157" s="37">
        <v>15581.528855699593</v>
      </c>
      <c r="G157" s="49">
        <f t="shared" si="9"/>
        <v>113406.40225755585</v>
      </c>
      <c r="H157" s="47">
        <f t="shared" si="10"/>
        <v>-31780.46577408671</v>
      </c>
    </row>
    <row r="158" spans="1:8" ht="15.75">
      <c r="A158" s="30">
        <v>42979</v>
      </c>
      <c r="B158" s="38">
        <v>69515.01203999999</v>
      </c>
      <c r="C158" s="45">
        <v>8503.160799227499</v>
      </c>
      <c r="D158" s="45">
        <f t="shared" si="6"/>
        <v>78018.17283922748</v>
      </c>
      <c r="E158" s="38">
        <v>60056.05335765106</v>
      </c>
      <c r="F158" s="37">
        <v>22614.85101380242</v>
      </c>
      <c r="G158" s="49">
        <f t="shared" si="9"/>
        <v>82670.90437145348</v>
      </c>
      <c r="H158" s="47">
        <f t="shared" si="10"/>
        <v>-4652.7315322259965</v>
      </c>
    </row>
    <row r="159" spans="1:8" ht="15.75">
      <c r="A159" s="30">
        <v>43009</v>
      </c>
      <c r="B159" s="38">
        <v>60683.293515000005</v>
      </c>
      <c r="C159" s="45">
        <v>16279.214773025698</v>
      </c>
      <c r="D159" s="45">
        <f t="shared" si="6"/>
        <v>76962.50828802571</v>
      </c>
      <c r="E159" s="38">
        <v>93451.62107021356</v>
      </c>
      <c r="F159" s="37">
        <v>33415.60679692958</v>
      </c>
      <c r="G159" s="49">
        <f t="shared" si="9"/>
        <v>126867.22786714314</v>
      </c>
      <c r="H159" s="47">
        <f t="shared" si="10"/>
        <v>-49904.71957911743</v>
      </c>
    </row>
    <row r="160" spans="1:8" ht="15.75">
      <c r="A160" s="30">
        <v>43040</v>
      </c>
      <c r="B160" s="38">
        <v>65298.02034999999</v>
      </c>
      <c r="C160" s="45">
        <v>8264.823527115654</v>
      </c>
      <c r="D160" s="45">
        <f t="shared" si="6"/>
        <v>73562.84387711565</v>
      </c>
      <c r="E160" s="38">
        <v>65920.72963305823</v>
      </c>
      <c r="F160" s="37">
        <v>16047.33038160837</v>
      </c>
      <c r="G160" s="49">
        <f t="shared" si="9"/>
        <v>81968.0600146666</v>
      </c>
      <c r="H160" s="47">
        <f t="shared" si="10"/>
        <v>-8405.216137550946</v>
      </c>
    </row>
    <row r="161" spans="1:8" ht="15.75">
      <c r="A161" s="30">
        <v>43070</v>
      </c>
      <c r="B161" s="38">
        <v>69552.53735099999</v>
      </c>
      <c r="C161" s="45">
        <v>13024.167962681544</v>
      </c>
      <c r="D161" s="45">
        <f t="shared" si="6"/>
        <v>82576.70531368154</v>
      </c>
      <c r="E161" s="38">
        <v>73897.31559727863</v>
      </c>
      <c r="F161" s="37">
        <v>57063.97808968155</v>
      </c>
      <c r="G161" s="49">
        <f t="shared" si="9"/>
        <v>130961.29368696018</v>
      </c>
      <c r="H161" s="47">
        <f t="shared" si="10"/>
        <v>-48384.588373278646</v>
      </c>
    </row>
    <row r="162" spans="1:8" ht="15.75">
      <c r="A162" s="30">
        <v>43101</v>
      </c>
      <c r="B162" s="38">
        <v>62945.116427</v>
      </c>
      <c r="C162" s="45">
        <v>9475.431836685639</v>
      </c>
      <c r="D162" s="45">
        <f t="shared" si="6"/>
        <v>72420.54826368563</v>
      </c>
      <c r="E162" s="45">
        <v>59821.63408608095</v>
      </c>
      <c r="F162" s="37">
        <v>12723.63421068564</v>
      </c>
      <c r="G162" s="49">
        <f t="shared" si="9"/>
        <v>72545.26829676659</v>
      </c>
      <c r="H162" s="47">
        <f t="shared" si="10"/>
        <v>-124.72003308095736</v>
      </c>
    </row>
    <row r="163" spans="1:8" ht="15.75">
      <c r="A163" s="30">
        <v>43132</v>
      </c>
      <c r="B163" s="38">
        <v>58578.381365</v>
      </c>
      <c r="C163" s="45">
        <v>24379.60278775456</v>
      </c>
      <c r="D163" s="45">
        <f t="shared" si="6"/>
        <v>82957.98415275457</v>
      </c>
      <c r="E163" s="45">
        <v>93945.08606679959</v>
      </c>
      <c r="F163" s="37">
        <v>34571.043315754556</v>
      </c>
      <c r="G163" s="49">
        <f t="shared" si="9"/>
        <v>128516.12938255415</v>
      </c>
      <c r="H163" s="47">
        <f t="shared" si="10"/>
        <v>-45558.145229799586</v>
      </c>
    </row>
    <row r="164" spans="1:8" ht="15.75">
      <c r="A164" s="30">
        <v>43160</v>
      </c>
      <c r="B164" s="38">
        <v>90994.550375</v>
      </c>
      <c r="C164" s="45">
        <v>18301.73914200254</v>
      </c>
      <c r="D164" s="45">
        <f t="shared" si="6"/>
        <v>109296.28951700254</v>
      </c>
      <c r="E164" s="45">
        <v>77319.43509951365</v>
      </c>
      <c r="F164" s="37">
        <v>35191.81070958812</v>
      </c>
      <c r="G164" s="49">
        <f t="shared" si="9"/>
        <v>112511.24580910176</v>
      </c>
      <c r="H164" s="47">
        <f t="shared" si="10"/>
        <v>-3214.9562920992175</v>
      </c>
    </row>
    <row r="165" spans="1:8" ht="15.75">
      <c r="A165" s="36">
        <v>43192</v>
      </c>
      <c r="B165" s="38">
        <v>65134.64408499999</v>
      </c>
      <c r="C165" s="45">
        <v>17173.75820562</v>
      </c>
      <c r="D165" s="45">
        <f t="shared" si="6"/>
        <v>82308.40229062</v>
      </c>
      <c r="E165" s="45">
        <v>67329.46060457984</v>
      </c>
      <c r="F165" s="37">
        <v>35423.63211273411</v>
      </c>
      <c r="G165" s="49">
        <f t="shared" si="9"/>
        <v>102753.09271731395</v>
      </c>
      <c r="H165" s="47">
        <f t="shared" si="10"/>
        <v>-20444.690426693953</v>
      </c>
    </row>
    <row r="166" spans="1:8" ht="15.75">
      <c r="A166" s="36">
        <v>43221</v>
      </c>
      <c r="B166" s="38">
        <v>63096.831278</v>
      </c>
      <c r="C166" s="45">
        <v>19297.10572936</v>
      </c>
      <c r="D166" s="45">
        <f t="shared" si="6"/>
        <v>82393.93700736</v>
      </c>
      <c r="E166" s="45">
        <v>96718.88074097836</v>
      </c>
      <c r="F166" s="37">
        <v>22950.881969243677</v>
      </c>
      <c r="G166" s="49">
        <f t="shared" si="9"/>
        <v>119669.76271022204</v>
      </c>
      <c r="H166" s="47">
        <f t="shared" si="10"/>
        <v>-37275.82570286204</v>
      </c>
    </row>
    <row r="167" spans="1:8" ht="15.75">
      <c r="A167" s="36">
        <v>43252</v>
      </c>
      <c r="B167" s="38">
        <v>75254.21858799999</v>
      </c>
      <c r="C167" s="45">
        <v>31153.202784290872</v>
      </c>
      <c r="D167" s="45">
        <f t="shared" si="6"/>
        <v>106407.42137229086</v>
      </c>
      <c r="E167" s="45">
        <v>74101.51905359716</v>
      </c>
      <c r="F167" s="37">
        <v>88627.6129731411</v>
      </c>
      <c r="G167" s="49">
        <f t="shared" si="9"/>
        <v>162729.13202673825</v>
      </c>
      <c r="H167" s="47">
        <f t="shared" si="10"/>
        <v>-56321.71065444739</v>
      </c>
    </row>
    <row r="168" spans="1:8" ht="15.75">
      <c r="A168" s="36">
        <v>43282</v>
      </c>
      <c r="B168" s="38">
        <v>60554.71520199999</v>
      </c>
      <c r="C168" s="45">
        <v>11512.77518353774</v>
      </c>
      <c r="D168" s="45">
        <f t="shared" si="6"/>
        <v>72067.49038553773</v>
      </c>
      <c r="E168" s="45">
        <v>61787.958303</v>
      </c>
      <c r="F168" s="37">
        <v>17276.877914824305</v>
      </c>
      <c r="G168" s="49">
        <f t="shared" si="9"/>
        <v>79064.83621782431</v>
      </c>
      <c r="H168" s="47">
        <f t="shared" si="10"/>
        <v>-6997.345832286577</v>
      </c>
    </row>
    <row r="169" spans="1:8" ht="15.75">
      <c r="A169" s="36">
        <v>43313</v>
      </c>
      <c r="B169" s="38">
        <v>75622.181048</v>
      </c>
      <c r="C169" s="45">
        <v>12063.408040183176</v>
      </c>
      <c r="D169" s="45">
        <f t="shared" si="6"/>
        <v>87685.58908818317</v>
      </c>
      <c r="E169" s="45">
        <v>80045.83145138483</v>
      </c>
      <c r="F169" s="37">
        <v>22735.6085822159</v>
      </c>
      <c r="G169" s="49">
        <f t="shared" si="9"/>
        <v>102781.44003360072</v>
      </c>
      <c r="H169" s="47">
        <f t="shared" si="10"/>
        <v>-15095.850945417551</v>
      </c>
    </row>
    <row r="170" spans="1:8" ht="15.75">
      <c r="A170" s="36">
        <v>43344</v>
      </c>
      <c r="B170" s="38">
        <v>73977.330445</v>
      </c>
      <c r="C170" s="45">
        <v>17554.928654167008</v>
      </c>
      <c r="D170" s="45">
        <f t="shared" si="6"/>
        <v>91532.25909916701</v>
      </c>
      <c r="E170" s="45">
        <v>66280.47676190705</v>
      </c>
      <c r="F170" s="37">
        <v>31126.613167771087</v>
      </c>
      <c r="G170" s="49">
        <f t="shared" si="9"/>
        <v>97407.08992967813</v>
      </c>
      <c r="H170" s="47">
        <f t="shared" si="10"/>
        <v>-5874.830830511113</v>
      </c>
    </row>
    <row r="171" spans="1:8" ht="15.75">
      <c r="A171" s="36">
        <v>43375</v>
      </c>
      <c r="B171" s="38">
        <v>70957.32248100001</v>
      </c>
      <c r="C171" s="45">
        <v>13169.366088657329</v>
      </c>
      <c r="D171" s="45">
        <f t="shared" si="6"/>
        <v>84126.68856965734</v>
      </c>
      <c r="E171" s="45">
        <v>85229.1331185229</v>
      </c>
      <c r="F171" s="37">
        <v>35703.909733605105</v>
      </c>
      <c r="G171" s="49">
        <f t="shared" si="9"/>
        <v>120933.04285212801</v>
      </c>
      <c r="H171" s="47">
        <f t="shared" si="10"/>
        <v>-36806.35428247067</v>
      </c>
    </row>
    <row r="172" spans="1:8" ht="15.75">
      <c r="A172" s="36">
        <v>43405</v>
      </c>
      <c r="B172" s="38">
        <v>61412.242793</v>
      </c>
      <c r="C172" s="45">
        <v>8713.841351552604</v>
      </c>
      <c r="D172" s="45">
        <f t="shared" si="6"/>
        <v>70126.0841445526</v>
      </c>
      <c r="E172" s="45">
        <v>69823.26902789708</v>
      </c>
      <c r="F172" s="37">
        <v>16107.489976712834</v>
      </c>
      <c r="G172" s="49">
        <f t="shared" si="9"/>
        <v>85930.75900460992</v>
      </c>
      <c r="H172" s="47">
        <f t="shared" si="10"/>
        <v>-15804.67486005732</v>
      </c>
    </row>
    <row r="173" spans="1:8" ht="15.75">
      <c r="A173" s="36">
        <v>43436</v>
      </c>
      <c r="B173" s="38">
        <v>78361.61807999999</v>
      </c>
      <c r="C173" s="45">
        <v>28541.411989491742</v>
      </c>
      <c r="D173" s="45">
        <f t="shared" si="6"/>
        <v>106903.03006949172</v>
      </c>
      <c r="E173" s="45">
        <v>81108.78137699999</v>
      </c>
      <c r="F173" s="37">
        <v>45844.410710716504</v>
      </c>
      <c r="G173" s="49">
        <f t="shared" si="9"/>
        <v>126953.1920877165</v>
      </c>
      <c r="H173" s="47">
        <f t="shared" si="10"/>
        <v>-20050.16201822477</v>
      </c>
    </row>
    <row r="174" spans="1:8" ht="15.75">
      <c r="A174" s="36">
        <v>43466</v>
      </c>
      <c r="B174" s="38">
        <v>66765.73908900001</v>
      </c>
      <c r="C174" s="45">
        <v>14412.403124</v>
      </c>
      <c r="D174" s="45">
        <f t="shared" si="6"/>
        <v>81178.14221300001</v>
      </c>
      <c r="E174" s="45">
        <v>80393.71648035325</v>
      </c>
      <c r="F174" s="37">
        <v>57032.942710248026</v>
      </c>
      <c r="G174" s="49">
        <f>+E174+F174</f>
        <v>137426.65919060126</v>
      </c>
      <c r="H174" s="47">
        <f>+D174-G174</f>
        <v>-56248.51697760125</v>
      </c>
    </row>
    <row r="175" spans="1:8" ht="15.75">
      <c r="A175" s="36">
        <v>43497</v>
      </c>
      <c r="B175" s="38">
        <v>67427.712759</v>
      </c>
      <c r="C175" s="45">
        <v>24367.444943</v>
      </c>
      <c r="D175" s="45">
        <f t="shared" si="6"/>
        <v>91795.157702</v>
      </c>
      <c r="E175" s="45">
        <v>81301.56781222396</v>
      </c>
      <c r="F175" s="37">
        <v>35616.761177207605</v>
      </c>
      <c r="G175" s="49">
        <f aca="true" t="shared" si="11" ref="G175:G233">+E175+F175</f>
        <v>116918.32898943157</v>
      </c>
      <c r="H175" s="47">
        <f>+D175-G175</f>
        <v>-25123.17128743157</v>
      </c>
    </row>
    <row r="176" spans="1:8" ht="15.75">
      <c r="A176" s="36">
        <v>43525</v>
      </c>
      <c r="B176" s="38">
        <v>97566.209324</v>
      </c>
      <c r="C176" s="45">
        <v>19018</v>
      </c>
      <c r="D176" s="45">
        <f t="shared" si="6"/>
        <v>116584.209324</v>
      </c>
      <c r="E176" s="45">
        <v>65112.92553314931</v>
      </c>
      <c r="F176" s="37">
        <v>30741.27807335786</v>
      </c>
      <c r="G176" s="49">
        <f>+E176+F176</f>
        <v>95854.20360650717</v>
      </c>
      <c r="H176" s="47">
        <f>+D176-G176</f>
        <v>20730.005717492822</v>
      </c>
    </row>
    <row r="177" spans="1:8" ht="15.75">
      <c r="A177" s="36">
        <v>43556</v>
      </c>
      <c r="B177" s="38">
        <v>76198.107367</v>
      </c>
      <c r="C177" s="45">
        <v>19259.450047</v>
      </c>
      <c r="D177" s="45">
        <f t="shared" si="6"/>
        <v>95457.55741400001</v>
      </c>
      <c r="E177" s="45">
        <v>81997.27478355725</v>
      </c>
      <c r="F177" s="37">
        <v>70310.99032126629</v>
      </c>
      <c r="G177" s="49">
        <f t="shared" si="11"/>
        <v>152308.26510482354</v>
      </c>
      <c r="H177" s="47">
        <f aca="true" t="shared" si="12" ref="H177:H233">+D177-G177</f>
        <v>-56850.70769082353</v>
      </c>
    </row>
    <row r="178" spans="1:8" ht="15.75">
      <c r="A178" s="36">
        <v>43586</v>
      </c>
      <c r="B178" s="38">
        <v>69221.8265943342</v>
      </c>
      <c r="C178" s="45">
        <v>20060.2</v>
      </c>
      <c r="D178" s="45">
        <f t="shared" si="6"/>
        <v>89282.0265943342</v>
      </c>
      <c r="E178" s="45">
        <v>61959.701804432516</v>
      </c>
      <c r="F178" s="37">
        <v>67805.32039167803</v>
      </c>
      <c r="G178" s="49">
        <f t="shared" si="11"/>
        <v>129765.02219611054</v>
      </c>
      <c r="H178" s="47">
        <f t="shared" si="12"/>
        <v>-40482.99560177635</v>
      </c>
    </row>
    <row r="179" spans="1:8" ht="15.75">
      <c r="A179" s="36">
        <v>43617</v>
      </c>
      <c r="B179" s="38">
        <v>99216.11576500001</v>
      </c>
      <c r="C179" s="45">
        <v>32212.4</v>
      </c>
      <c r="D179" s="45">
        <f aca="true" t="shared" si="13" ref="D179:D233">+B179+C179</f>
        <v>131428.51576500002</v>
      </c>
      <c r="E179" s="45">
        <v>72795.82835949672</v>
      </c>
      <c r="F179" s="37">
        <v>43898.349916240346</v>
      </c>
      <c r="G179" s="49">
        <f>+E179+F179</f>
        <v>116694.17827573707</v>
      </c>
      <c r="H179" s="47">
        <f t="shared" si="12"/>
        <v>14734.33748926295</v>
      </c>
    </row>
    <row r="180" spans="1:8" ht="15.75">
      <c r="A180" s="36">
        <v>43647</v>
      </c>
      <c r="B180" s="38">
        <v>70893.22850791883</v>
      </c>
      <c r="C180" s="45">
        <v>18882.455965200003</v>
      </c>
      <c r="D180" s="45">
        <f t="shared" si="13"/>
        <v>89775.68447311883</v>
      </c>
      <c r="E180" s="45">
        <v>79839.10786060758</v>
      </c>
      <c r="F180" s="37">
        <v>50165.72759797065</v>
      </c>
      <c r="G180" s="49">
        <f t="shared" si="11"/>
        <v>130004.83545857822</v>
      </c>
      <c r="H180" s="47">
        <f t="shared" si="12"/>
        <v>-40229.15098545939</v>
      </c>
    </row>
    <row r="181" spans="1:8" ht="15.75">
      <c r="A181" s="36">
        <v>43679</v>
      </c>
      <c r="B181" s="38">
        <v>91851.63755695487</v>
      </c>
      <c r="C181" s="45">
        <v>11589.112013889999</v>
      </c>
      <c r="D181" s="45">
        <f t="shared" si="13"/>
        <v>103440.74957084487</v>
      </c>
      <c r="E181" s="45">
        <v>81768.03857187447</v>
      </c>
      <c r="F181" s="37">
        <v>23931.344248229914</v>
      </c>
      <c r="G181" s="49">
        <f t="shared" si="11"/>
        <v>105699.38282010438</v>
      </c>
      <c r="H181" s="47">
        <f t="shared" si="12"/>
        <v>-2258.63324925951</v>
      </c>
    </row>
    <row r="182" spans="1:8" ht="15.75">
      <c r="A182" s="36">
        <v>43711</v>
      </c>
      <c r="B182" s="38">
        <v>89691.65037003481</v>
      </c>
      <c r="C182" s="45">
        <v>23581.07418452</v>
      </c>
      <c r="D182" s="45">
        <f t="shared" si="13"/>
        <v>113272.7245545548</v>
      </c>
      <c r="E182" s="45">
        <v>96777.84399836267</v>
      </c>
      <c r="F182" s="37">
        <v>48147.52838424934</v>
      </c>
      <c r="G182" s="49">
        <f t="shared" si="11"/>
        <v>144925.37238261203</v>
      </c>
      <c r="H182" s="47">
        <f t="shared" si="12"/>
        <v>-31652.64782805722</v>
      </c>
    </row>
    <row r="183" spans="1:8" ht="15.75">
      <c r="A183" s="36">
        <v>43743</v>
      </c>
      <c r="B183" s="38">
        <v>96140.46900679408</v>
      </c>
      <c r="C183" s="45">
        <v>23253.33401274</v>
      </c>
      <c r="D183" s="45">
        <f t="shared" si="13"/>
        <v>119393.80301953408</v>
      </c>
      <c r="E183" s="45">
        <v>74768.70781901672</v>
      </c>
      <c r="F183" s="37">
        <v>76904.22299425951</v>
      </c>
      <c r="G183" s="49">
        <f>+E183+F183</f>
        <v>151672.93081327624</v>
      </c>
      <c r="H183" s="47">
        <f t="shared" si="12"/>
        <v>-32279.127793742155</v>
      </c>
    </row>
    <row r="184" spans="1:8" ht="15.75">
      <c r="A184" s="36">
        <v>43775</v>
      </c>
      <c r="B184" s="38">
        <v>78123.49515631882</v>
      </c>
      <c r="C184" s="45">
        <v>26000.50635796771</v>
      </c>
      <c r="D184" s="45">
        <f t="shared" si="13"/>
        <v>104124.00151428653</v>
      </c>
      <c r="E184" s="45">
        <v>80845.4814734443</v>
      </c>
      <c r="F184" s="37">
        <v>52268.960271168515</v>
      </c>
      <c r="G184" s="49">
        <f t="shared" si="11"/>
        <v>133114.44174461282</v>
      </c>
      <c r="H184" s="47">
        <f t="shared" si="12"/>
        <v>-28990.44023032629</v>
      </c>
    </row>
    <row r="185" spans="1:8" ht="15.75">
      <c r="A185" s="36">
        <v>43807</v>
      </c>
      <c r="B185" s="38">
        <v>86974.56561</v>
      </c>
      <c r="C185" s="45">
        <v>21300.56162262817</v>
      </c>
      <c r="D185" s="45">
        <f t="shared" si="13"/>
        <v>108275.12723262818</v>
      </c>
      <c r="E185" s="45">
        <v>71662.590028</v>
      </c>
      <c r="F185" s="37">
        <v>28482.922242548928</v>
      </c>
      <c r="G185" s="49">
        <f t="shared" si="11"/>
        <v>100145.51227054893</v>
      </c>
      <c r="H185" s="47">
        <f t="shared" si="12"/>
        <v>8129.614962079242</v>
      </c>
    </row>
    <row r="186" spans="1:8" ht="15.75">
      <c r="A186" s="36">
        <v>43839</v>
      </c>
      <c r="B186" s="38">
        <v>84602.41866754081</v>
      </c>
      <c r="C186" s="45">
        <v>17563.16584677696</v>
      </c>
      <c r="D186" s="45">
        <f t="shared" si="13"/>
        <v>102165.58451431777</v>
      </c>
      <c r="E186" s="45">
        <v>84095.68273481319</v>
      </c>
      <c r="F186" s="37">
        <v>30707.489488143787</v>
      </c>
      <c r="G186" s="49">
        <f t="shared" si="11"/>
        <v>114803.17222295699</v>
      </c>
      <c r="H186" s="47">
        <f t="shared" si="12"/>
        <v>-12637.587708639214</v>
      </c>
    </row>
    <row r="187" spans="1:8" ht="15.75">
      <c r="A187" s="36">
        <v>43871</v>
      </c>
      <c r="B187" s="38">
        <v>70437.11006462287</v>
      </c>
      <c r="C187" s="45">
        <v>24819.09263705856</v>
      </c>
      <c r="D187" s="45">
        <f t="shared" si="13"/>
        <v>95256.20270168144</v>
      </c>
      <c r="E187" s="45">
        <v>76080.91101548474</v>
      </c>
      <c r="F187" s="37">
        <v>33127.02349632455</v>
      </c>
      <c r="G187" s="49">
        <f t="shared" si="11"/>
        <v>109207.93451180929</v>
      </c>
      <c r="H187" s="47">
        <f t="shared" si="12"/>
        <v>-13951.73181012785</v>
      </c>
    </row>
    <row r="188" spans="1:8" ht="15.75">
      <c r="A188" s="36">
        <v>43903</v>
      </c>
      <c r="B188" s="38">
        <v>104361.79486505751</v>
      </c>
      <c r="C188" s="45">
        <v>22169.260232454228</v>
      </c>
      <c r="D188" s="45">
        <f t="shared" si="13"/>
        <v>126531.05509751174</v>
      </c>
      <c r="E188" s="45">
        <v>91304.18266128612</v>
      </c>
      <c r="F188" s="37">
        <v>30131.387328882924</v>
      </c>
      <c r="G188" s="49">
        <f t="shared" si="11"/>
        <v>121435.56999016904</v>
      </c>
      <c r="H188" s="47">
        <f t="shared" si="12"/>
        <v>5095.485107342698</v>
      </c>
    </row>
    <row r="189" spans="1:8" ht="15.75">
      <c r="A189" s="36">
        <v>43935</v>
      </c>
      <c r="B189" s="38">
        <v>81088.2816704646</v>
      </c>
      <c r="C189" s="45">
        <v>14356.768955394095</v>
      </c>
      <c r="D189" s="45">
        <f t="shared" si="13"/>
        <v>95445.05062585868</v>
      </c>
      <c r="E189" s="45">
        <v>83670.40385509304</v>
      </c>
      <c r="F189" s="37">
        <v>23645.73226285044</v>
      </c>
      <c r="G189" s="49">
        <f t="shared" si="11"/>
        <v>107316.13611794348</v>
      </c>
      <c r="H189" s="47">
        <f t="shared" si="12"/>
        <v>-11871.085492084792</v>
      </c>
    </row>
    <row r="190" spans="1:8" ht="15.75">
      <c r="A190" s="36">
        <v>43967</v>
      </c>
      <c r="B190" s="38">
        <v>64196.98466742499</v>
      </c>
      <c r="C190" s="45">
        <v>21014.922226606388</v>
      </c>
      <c r="D190" s="45">
        <f t="shared" si="13"/>
        <v>85211.90689403139</v>
      </c>
      <c r="E190" s="45">
        <v>67883.28985392228</v>
      </c>
      <c r="F190" s="37">
        <v>24839.29280724155</v>
      </c>
      <c r="G190" s="49">
        <f t="shared" si="11"/>
        <v>92722.58266116383</v>
      </c>
      <c r="H190" s="47">
        <f t="shared" si="12"/>
        <v>-7510.675767132445</v>
      </c>
    </row>
    <row r="191" spans="1:8" ht="15.75">
      <c r="A191" s="36">
        <v>43999</v>
      </c>
      <c r="B191" s="38">
        <v>105149.52020927466</v>
      </c>
      <c r="C191" s="45">
        <v>23282.1352871834</v>
      </c>
      <c r="D191" s="45">
        <f>+B191+C191</f>
        <v>128431.65549645806</v>
      </c>
      <c r="E191" s="45">
        <v>92601.23810348909</v>
      </c>
      <c r="F191" s="37">
        <v>37953.6517302389</v>
      </c>
      <c r="G191" s="49">
        <f>+E191+F191</f>
        <v>130554.88983372798</v>
      </c>
      <c r="H191" s="47">
        <f>+D191-G191</f>
        <v>-2123.234337269925</v>
      </c>
    </row>
    <row r="192" spans="1:8" ht="15.75">
      <c r="A192" s="36">
        <v>44031</v>
      </c>
      <c r="B192" s="38">
        <v>80468.4905325222</v>
      </c>
      <c r="C192" s="45">
        <v>16635.14236777135</v>
      </c>
      <c r="D192" s="45">
        <f t="shared" si="13"/>
        <v>97103.63290029355</v>
      </c>
      <c r="E192" s="45">
        <v>94664.421921</v>
      </c>
      <c r="F192" s="37">
        <v>23481.605047418863</v>
      </c>
      <c r="G192" s="49">
        <f t="shared" si="11"/>
        <v>118146.02696841887</v>
      </c>
      <c r="H192" s="47">
        <f t="shared" si="12"/>
        <v>-21042.394068125315</v>
      </c>
    </row>
    <row r="193" spans="1:8" ht="15.75">
      <c r="A193" s="36">
        <v>44063</v>
      </c>
      <c r="B193" s="38">
        <v>98712.2756501238</v>
      </c>
      <c r="C193" s="45">
        <v>13544.263486959753</v>
      </c>
      <c r="D193" s="45">
        <f t="shared" si="13"/>
        <v>112256.53913708356</v>
      </c>
      <c r="E193" s="45">
        <v>130037.8318395263</v>
      </c>
      <c r="F193" s="37">
        <v>21635.950586713432</v>
      </c>
      <c r="G193" s="49">
        <f t="shared" si="11"/>
        <v>151673.78242623975</v>
      </c>
      <c r="H193" s="47">
        <f t="shared" si="12"/>
        <v>-39417.24328915619</v>
      </c>
    </row>
    <row r="194" spans="1:8" ht="15.75">
      <c r="A194" s="36">
        <v>44075</v>
      </c>
      <c r="B194" s="38">
        <v>103379.32791316071</v>
      </c>
      <c r="C194" s="45">
        <v>20839.742460841106</v>
      </c>
      <c r="D194" s="45">
        <f t="shared" si="13"/>
        <v>124219.07037400182</v>
      </c>
      <c r="E194" s="45">
        <v>344653.6387395787</v>
      </c>
      <c r="F194" s="37">
        <v>68319.44111134489</v>
      </c>
      <c r="G194" s="49">
        <f t="shared" si="11"/>
        <v>412973.0798509236</v>
      </c>
      <c r="H194" s="47">
        <f t="shared" si="12"/>
        <v>-288754.0094769218</v>
      </c>
    </row>
    <row r="195" spans="1:8" ht="15.75">
      <c r="A195" s="36">
        <v>44106</v>
      </c>
      <c r="B195" s="38">
        <v>92487.25646531701</v>
      </c>
      <c r="C195" s="45">
        <v>8348.91594980972</v>
      </c>
      <c r="D195" s="45">
        <f t="shared" si="13"/>
        <v>100836.17241512673</v>
      </c>
      <c r="E195" s="45">
        <v>81405.59081596676</v>
      </c>
      <c r="F195" s="37">
        <v>31237.728887631965</v>
      </c>
      <c r="G195" s="49">
        <f t="shared" si="11"/>
        <v>112643.31970359873</v>
      </c>
      <c r="H195" s="47">
        <f t="shared" si="12"/>
        <v>-11807.147288471999</v>
      </c>
    </row>
    <row r="196" spans="1:8" ht="15.75">
      <c r="A196" s="36">
        <v>44138</v>
      </c>
      <c r="B196" s="38">
        <v>84106.39266511658</v>
      </c>
      <c r="C196" s="45">
        <v>22249.146398881006</v>
      </c>
      <c r="D196" s="45">
        <f t="shared" si="13"/>
        <v>106355.5390639976</v>
      </c>
      <c r="E196" s="45">
        <v>92198.69775007786</v>
      </c>
      <c r="F196" s="37">
        <v>42355.40404262924</v>
      </c>
      <c r="G196" s="49">
        <f t="shared" si="11"/>
        <v>134554.1017927071</v>
      </c>
      <c r="H196" s="47">
        <f t="shared" si="12"/>
        <v>-28198.562728709512</v>
      </c>
    </row>
    <row r="197" spans="1:8" ht="15.75">
      <c r="A197" s="36">
        <v>44169</v>
      </c>
      <c r="B197" s="38">
        <v>104277.5035000559</v>
      </c>
      <c r="C197" s="45">
        <v>24492.108983275582</v>
      </c>
      <c r="D197" s="45">
        <f t="shared" si="13"/>
        <v>128769.61248333148</v>
      </c>
      <c r="E197" s="45">
        <v>79635.385164</v>
      </c>
      <c r="F197" s="37">
        <v>31645.431582828176</v>
      </c>
      <c r="G197" s="49">
        <f t="shared" si="11"/>
        <v>111280.81674682818</v>
      </c>
      <c r="H197" s="47">
        <f t="shared" si="12"/>
        <v>17488.795736503307</v>
      </c>
    </row>
    <row r="198" spans="1:8" ht="15.75">
      <c r="A198" s="36">
        <v>44200</v>
      </c>
      <c r="B198" s="38">
        <v>91493.07426170439</v>
      </c>
      <c r="C198" s="45">
        <v>22202.284750249055</v>
      </c>
      <c r="D198" s="45">
        <f t="shared" si="13"/>
        <v>113695.35901195343</v>
      </c>
      <c r="E198" s="45">
        <v>80648.946695</v>
      </c>
      <c r="F198" s="37">
        <v>30095.076647650738</v>
      </c>
      <c r="G198" s="49">
        <f t="shared" si="11"/>
        <v>110744.02334265075</v>
      </c>
      <c r="H198" s="47">
        <f t="shared" si="12"/>
        <v>2951.335669302687</v>
      </c>
    </row>
    <row r="199" spans="1:8" ht="15.75">
      <c r="A199" s="36">
        <v>44237</v>
      </c>
      <c r="B199" s="38">
        <v>77932.33831701631</v>
      </c>
      <c r="C199" s="45">
        <v>22328.55544016971</v>
      </c>
      <c r="D199" s="45">
        <f t="shared" si="13"/>
        <v>100260.89375718603</v>
      </c>
      <c r="E199" s="45">
        <v>74514.9639647828</v>
      </c>
      <c r="F199" s="37">
        <v>48922.27320085827</v>
      </c>
      <c r="G199" s="49">
        <f t="shared" si="11"/>
        <v>123437.23716564107</v>
      </c>
      <c r="H199" s="47">
        <f t="shared" si="12"/>
        <v>-23176.34340845504</v>
      </c>
    </row>
    <row r="200" spans="1:8" ht="15.75">
      <c r="A200" s="36">
        <v>44274</v>
      </c>
      <c r="B200" s="38">
        <v>114849.4833834998</v>
      </c>
      <c r="C200" s="45">
        <v>28857.725711295225</v>
      </c>
      <c r="D200" s="45">
        <f t="shared" si="13"/>
        <v>143707.20909479502</v>
      </c>
      <c r="E200" s="45">
        <v>79439.68645285675</v>
      </c>
      <c r="F200" s="37">
        <v>60649.9228479218</v>
      </c>
      <c r="G200" s="49">
        <f t="shared" si="11"/>
        <v>140089.60930077854</v>
      </c>
      <c r="H200" s="47">
        <f t="shared" si="12"/>
        <v>3617.5997940164816</v>
      </c>
    </row>
    <row r="201" spans="1:8" ht="15.75">
      <c r="A201" s="36">
        <v>44287</v>
      </c>
      <c r="B201" s="38">
        <v>100678.97928359563</v>
      </c>
      <c r="C201" s="45">
        <v>15625.72206841359</v>
      </c>
      <c r="D201" s="45">
        <f>+B201+C201</f>
        <v>116304.70135200923</v>
      </c>
      <c r="E201" s="45">
        <v>93091.8115531271</v>
      </c>
      <c r="F201" s="37">
        <v>36881.98535417103</v>
      </c>
      <c r="G201" s="49">
        <f t="shared" si="11"/>
        <v>129973.79690729814</v>
      </c>
      <c r="H201" s="47">
        <f t="shared" si="12"/>
        <v>-13669.095555288906</v>
      </c>
    </row>
    <row r="202" spans="1:8" ht="15.75">
      <c r="A202" s="36">
        <v>44317</v>
      </c>
      <c r="B202" s="38">
        <v>86584.94553703148</v>
      </c>
      <c r="C202" s="45">
        <v>22222.284205406457</v>
      </c>
      <c r="D202" s="45">
        <f t="shared" si="13"/>
        <v>108807.22974243794</v>
      </c>
      <c r="E202" s="45">
        <v>108212.4798176485</v>
      </c>
      <c r="F202" s="37">
        <v>35959.50751575407</v>
      </c>
      <c r="G202" s="49">
        <f t="shared" si="11"/>
        <v>144171.98733340256</v>
      </c>
      <c r="H202" s="47">
        <f t="shared" si="12"/>
        <v>-35364.757590964626</v>
      </c>
    </row>
    <row r="203" spans="1:8" ht="15.75">
      <c r="A203" s="36">
        <v>44348</v>
      </c>
      <c r="B203" s="38">
        <v>121489.13707755088</v>
      </c>
      <c r="C203" s="45">
        <v>29071.91701294476</v>
      </c>
      <c r="D203" s="45">
        <f t="shared" si="13"/>
        <v>150561.05409049563</v>
      </c>
      <c r="E203" s="45">
        <v>121692.19588400002</v>
      </c>
      <c r="F203" s="37">
        <v>113038.9027644679</v>
      </c>
      <c r="G203" s="49">
        <f>+E203+F203</f>
        <v>234731.09864846792</v>
      </c>
      <c r="H203" s="47">
        <f t="shared" si="12"/>
        <v>-84170.04455797229</v>
      </c>
    </row>
    <row r="204" spans="1:8" ht="15.75">
      <c r="A204" s="36">
        <v>44378</v>
      </c>
      <c r="B204" s="38">
        <v>98153.02736306019</v>
      </c>
      <c r="C204" s="45">
        <v>4181.7900569248095</v>
      </c>
      <c r="D204" s="45">
        <f t="shared" si="13"/>
        <v>102334.817419985</v>
      </c>
      <c r="E204" s="45">
        <v>141287.53604321697</v>
      </c>
      <c r="F204" s="37">
        <v>5536.96304601781</v>
      </c>
      <c r="G204" s="49">
        <f t="shared" si="11"/>
        <v>146824.49908923477</v>
      </c>
      <c r="H204" s="47">
        <f t="shared" si="12"/>
        <v>-44489.68166924977</v>
      </c>
    </row>
    <row r="205" spans="1:8" ht="15.75">
      <c r="A205" s="36">
        <v>44409</v>
      </c>
      <c r="B205" s="38">
        <v>117462.4057543744</v>
      </c>
      <c r="C205" s="45">
        <v>24745.56834893846</v>
      </c>
      <c r="D205" s="45">
        <f t="shared" si="13"/>
        <v>142207.97410331285</v>
      </c>
      <c r="E205" s="45">
        <v>96965.87752929347</v>
      </c>
      <c r="F205" s="37">
        <v>58180.24096881844</v>
      </c>
      <c r="G205" s="49">
        <f t="shared" si="11"/>
        <v>155146.1184981119</v>
      </c>
      <c r="H205" s="47">
        <f t="shared" si="12"/>
        <v>-12938.144394799048</v>
      </c>
    </row>
    <row r="206" spans="1:8" ht="15.75">
      <c r="A206" s="36">
        <v>44440</v>
      </c>
      <c r="B206" s="38">
        <v>115816.2571547713</v>
      </c>
      <c r="C206" s="45">
        <v>15387.64369104957</v>
      </c>
      <c r="D206" s="45">
        <f t="shared" si="13"/>
        <v>131203.90084582087</v>
      </c>
      <c r="E206" s="45">
        <v>92837.49069262843</v>
      </c>
      <c r="F206" s="37">
        <v>36950.59976687418</v>
      </c>
      <c r="G206" s="49">
        <f t="shared" si="11"/>
        <v>129788.09045950261</v>
      </c>
      <c r="H206" s="47">
        <f t="shared" si="12"/>
        <v>1415.8103863182623</v>
      </c>
    </row>
    <row r="207" spans="1:8" ht="15.75">
      <c r="A207" s="36">
        <v>44470</v>
      </c>
      <c r="B207" s="38">
        <v>108200.870952589</v>
      </c>
      <c r="C207" s="45">
        <v>21133.479829019005</v>
      </c>
      <c r="D207" s="45">
        <f t="shared" si="13"/>
        <v>129334.35078160801</v>
      </c>
      <c r="E207" s="45">
        <v>85503.8136381546</v>
      </c>
      <c r="F207" s="37">
        <v>40142.510757625016</v>
      </c>
      <c r="G207" s="49">
        <f t="shared" si="11"/>
        <v>125646.32439577962</v>
      </c>
      <c r="H207" s="47">
        <f t="shared" si="12"/>
        <v>3688.026385828387</v>
      </c>
    </row>
    <row r="208" spans="1:8" ht="15.75">
      <c r="A208" s="36">
        <v>44501</v>
      </c>
      <c r="B208" s="38">
        <v>93249.618582</v>
      </c>
      <c r="C208" s="45">
        <v>17447.425310490704</v>
      </c>
      <c r="D208" s="45">
        <f t="shared" si="13"/>
        <v>110697.0438924907</v>
      </c>
      <c r="E208" s="45">
        <v>77788.18475183792</v>
      </c>
      <c r="F208" s="37">
        <v>32658.517441791304</v>
      </c>
      <c r="G208" s="49">
        <f t="shared" si="11"/>
        <v>110446.70219362923</v>
      </c>
      <c r="H208" s="47">
        <f t="shared" si="12"/>
        <v>250.3416988614772</v>
      </c>
    </row>
    <row r="209" spans="1:8" ht="15.75">
      <c r="A209" s="36">
        <v>44531</v>
      </c>
      <c r="B209" s="38">
        <v>111411.90538298534</v>
      </c>
      <c r="C209" s="45">
        <v>20159.54878930658</v>
      </c>
      <c r="D209" s="45">
        <f t="shared" si="13"/>
        <v>131571.4541722919</v>
      </c>
      <c r="E209" s="45">
        <v>106422.10508841183</v>
      </c>
      <c r="F209" s="37">
        <v>39155.38613366781</v>
      </c>
      <c r="G209" s="49">
        <f t="shared" si="11"/>
        <v>145577.49122207964</v>
      </c>
      <c r="H209" s="47">
        <f t="shared" si="12"/>
        <v>-14006.03704978773</v>
      </c>
    </row>
    <row r="210" spans="1:8" ht="15.75">
      <c r="A210" s="36">
        <v>44562</v>
      </c>
      <c r="B210" s="38">
        <v>101804.737564</v>
      </c>
      <c r="C210" s="45">
        <v>21712.91629720854</v>
      </c>
      <c r="D210" s="45">
        <f t="shared" si="13"/>
        <v>123517.65386120853</v>
      </c>
      <c r="E210" s="45">
        <v>233113.30870664516</v>
      </c>
      <c r="F210" s="37">
        <v>51520.7656943592</v>
      </c>
      <c r="G210" s="49">
        <f t="shared" si="11"/>
        <v>284634.07440100436</v>
      </c>
      <c r="H210" s="47">
        <f t="shared" si="12"/>
        <v>-161116.42053979583</v>
      </c>
    </row>
    <row r="211" spans="1:8" ht="15.75">
      <c r="A211" s="36">
        <v>44593</v>
      </c>
      <c r="B211" s="38">
        <v>89754.42642380328</v>
      </c>
      <c r="C211" s="45">
        <v>25523.37820259685</v>
      </c>
      <c r="D211" s="45">
        <f t="shared" si="13"/>
        <v>115277.80462640013</v>
      </c>
      <c r="E211" s="45">
        <v>79959.25024970536</v>
      </c>
      <c r="F211" s="37">
        <v>76180.59282240343</v>
      </c>
      <c r="G211" s="49">
        <f t="shared" si="11"/>
        <v>156139.8430721088</v>
      </c>
      <c r="H211" s="47">
        <f t="shared" si="12"/>
        <v>-40862.03844570868</v>
      </c>
    </row>
    <row r="212" spans="1:8" ht="15.75">
      <c r="A212" s="36">
        <v>44621</v>
      </c>
      <c r="B212" s="38">
        <v>153425.1106817799</v>
      </c>
      <c r="C212" s="45">
        <v>30916.342375374064</v>
      </c>
      <c r="D212" s="45">
        <f t="shared" si="13"/>
        <v>184341.45305715397</v>
      </c>
      <c r="E212" s="45">
        <v>81585.54801262231</v>
      </c>
      <c r="F212" s="37">
        <v>55256.387248331535</v>
      </c>
      <c r="G212" s="49">
        <f t="shared" si="11"/>
        <v>136841.93526095385</v>
      </c>
      <c r="H212" s="47">
        <f t="shared" si="12"/>
        <v>47499.51779620012</v>
      </c>
    </row>
    <row r="213" spans="1:8" ht="15.75">
      <c r="A213" s="36">
        <v>44652</v>
      </c>
      <c r="B213" s="38">
        <v>107405.70101983352</v>
      </c>
      <c r="C213" s="45">
        <v>19934.300192145685</v>
      </c>
      <c r="D213" s="45">
        <f t="shared" si="13"/>
        <v>127340.00121197921</v>
      </c>
      <c r="E213" s="45">
        <v>93574.62493981131</v>
      </c>
      <c r="F213" s="37">
        <v>105038.03450804866</v>
      </c>
      <c r="G213" s="49">
        <f t="shared" si="11"/>
        <v>198612.65944785997</v>
      </c>
      <c r="H213" s="47">
        <f t="shared" si="12"/>
        <v>-71272.65823588076</v>
      </c>
    </row>
    <row r="214" spans="1:8" ht="15.75">
      <c r="A214" s="36">
        <v>44682</v>
      </c>
      <c r="B214" s="38">
        <v>100130.95950917469</v>
      </c>
      <c r="C214" s="45">
        <v>25232.66386321623</v>
      </c>
      <c r="D214" s="45">
        <f t="shared" si="13"/>
        <v>125363.62337239092</v>
      </c>
      <c r="E214" s="45">
        <v>95386.28650126969</v>
      </c>
      <c r="F214" s="37">
        <v>50681.64485778211</v>
      </c>
      <c r="G214" s="49">
        <f t="shared" si="11"/>
        <v>146067.93135905178</v>
      </c>
      <c r="H214" s="47">
        <f t="shared" si="12"/>
        <v>-20704.30798666086</v>
      </c>
    </row>
    <row r="215" spans="1:8" ht="15.75">
      <c r="A215" s="36">
        <v>44713</v>
      </c>
      <c r="B215" s="38">
        <v>155595.91009006143</v>
      </c>
      <c r="C215" s="45">
        <v>67110.35895759317</v>
      </c>
      <c r="D215" s="45">
        <f t="shared" si="13"/>
        <v>222706.26904765458</v>
      </c>
      <c r="E215" s="45">
        <v>204669.78287673855</v>
      </c>
      <c r="F215" s="37">
        <v>139334.21172532323</v>
      </c>
      <c r="G215" s="49">
        <f t="shared" si="11"/>
        <v>344003.9946020618</v>
      </c>
      <c r="H215" s="47">
        <f t="shared" si="12"/>
        <v>-121297.72555440722</v>
      </c>
    </row>
    <row r="216" spans="1:8" ht="15.75">
      <c r="A216" s="36">
        <v>44743</v>
      </c>
      <c r="B216" s="38">
        <v>121089.914007</v>
      </c>
      <c r="C216" s="45">
        <v>16263.357131391638</v>
      </c>
      <c r="D216" s="45">
        <f t="shared" si="13"/>
        <v>137353.27113839163</v>
      </c>
      <c r="E216" s="45">
        <v>140179.3764111158</v>
      </c>
      <c r="F216" s="37">
        <v>42547.59099391198</v>
      </c>
      <c r="G216" s="49">
        <f t="shared" si="11"/>
        <v>182726.9674050278</v>
      </c>
      <c r="H216" s="47">
        <f t="shared" si="12"/>
        <v>-45373.696266636165</v>
      </c>
    </row>
    <row r="217" spans="1:8" ht="15.75">
      <c r="A217" s="36">
        <v>44774</v>
      </c>
      <c r="B217" s="38">
        <v>129752.42430800002</v>
      </c>
      <c r="C217" s="45">
        <v>12383.160806051981</v>
      </c>
      <c r="D217" s="45">
        <f t="shared" si="13"/>
        <v>142135.585114052</v>
      </c>
      <c r="E217" s="45">
        <v>118121.06034232225</v>
      </c>
      <c r="F217" s="37">
        <v>68259.41510863196</v>
      </c>
      <c r="G217" s="49">
        <f t="shared" si="11"/>
        <v>186380.47545095423</v>
      </c>
      <c r="H217" s="47">
        <f t="shared" si="12"/>
        <v>-44244.89033690223</v>
      </c>
    </row>
    <row r="218" spans="1:8" ht="15.75">
      <c r="A218" s="36">
        <v>44805</v>
      </c>
      <c r="B218" s="38">
        <v>136420.92186200002</v>
      </c>
      <c r="C218" s="45">
        <v>24811.360191233452</v>
      </c>
      <c r="D218" s="45">
        <f t="shared" si="13"/>
        <v>161232.28205323347</v>
      </c>
      <c r="E218" s="45">
        <v>111653.51582706704</v>
      </c>
      <c r="F218" s="37">
        <v>46736.62645694196</v>
      </c>
      <c r="G218" s="49">
        <f t="shared" si="11"/>
        <v>158390.142284009</v>
      </c>
      <c r="H218" s="47">
        <f t="shared" si="12"/>
        <v>2842.139769224479</v>
      </c>
    </row>
    <row r="219" spans="1:8" ht="15.75">
      <c r="A219" s="36">
        <v>44835</v>
      </c>
      <c r="B219" s="38">
        <v>136166.7162317866</v>
      </c>
      <c r="C219" s="45">
        <v>12110.987235946863</v>
      </c>
      <c r="D219" s="45">
        <f t="shared" si="13"/>
        <v>148277.70346773346</v>
      </c>
      <c r="E219" s="45">
        <v>103629.53869388023</v>
      </c>
      <c r="F219" s="37">
        <v>27450.391181414983</v>
      </c>
      <c r="G219" s="49">
        <f t="shared" si="11"/>
        <v>131079.9298752952</v>
      </c>
      <c r="H219" s="47">
        <f t="shared" si="12"/>
        <v>17197.773592438258</v>
      </c>
    </row>
    <row r="220" spans="1:8" ht="15.75">
      <c r="A220" s="36">
        <v>44866</v>
      </c>
      <c r="B220" s="38">
        <v>99430.033674</v>
      </c>
      <c r="C220" s="45">
        <v>47985.68253502683</v>
      </c>
      <c r="D220" s="45">
        <f t="shared" si="13"/>
        <v>147415.71620902684</v>
      </c>
      <c r="E220" s="45">
        <v>94829.25362734593</v>
      </c>
      <c r="F220" s="37">
        <v>80649.61341211403</v>
      </c>
      <c r="G220" s="49">
        <f t="shared" si="11"/>
        <v>175478.86703945996</v>
      </c>
      <c r="H220" s="47">
        <f t="shared" si="12"/>
        <v>-28063.150830433122</v>
      </c>
    </row>
    <row r="221" spans="1:8" ht="15.75">
      <c r="A221" s="36">
        <v>44896</v>
      </c>
      <c r="B221" s="38">
        <v>137175.25139800002</v>
      </c>
      <c r="C221" s="45">
        <v>26224.000742155014</v>
      </c>
      <c r="D221" s="45">
        <f t="shared" si="13"/>
        <v>163399.25214015503</v>
      </c>
      <c r="E221" s="45">
        <v>103290.79918437325</v>
      </c>
      <c r="F221" s="37">
        <v>52934.00999146489</v>
      </c>
      <c r="G221" s="49">
        <f t="shared" si="11"/>
        <v>156224.80917583813</v>
      </c>
      <c r="H221" s="47">
        <f t="shared" si="12"/>
        <v>7174.442964316899</v>
      </c>
    </row>
    <row r="222" spans="1:10" ht="15.75">
      <c r="A222" s="36">
        <v>44927</v>
      </c>
      <c r="B222" s="38">
        <v>114451.266005</v>
      </c>
      <c r="C222" s="45">
        <v>13738.9144485775</v>
      </c>
      <c r="D222" s="45">
        <f t="shared" si="13"/>
        <v>128190.1804535775</v>
      </c>
      <c r="E222" s="45">
        <v>103444.42791436437</v>
      </c>
      <c r="F222" s="37">
        <v>100509.52625802439</v>
      </c>
      <c r="G222" s="49">
        <f t="shared" si="11"/>
        <v>203953.95417238877</v>
      </c>
      <c r="H222" s="47">
        <f t="shared" si="12"/>
        <v>-75763.77371881127</v>
      </c>
      <c r="J222" s="72"/>
    </row>
    <row r="223" spans="1:10" ht="15.75">
      <c r="A223" s="36">
        <v>44958</v>
      </c>
      <c r="B223" s="38">
        <v>97932.93536100001</v>
      </c>
      <c r="C223" s="45">
        <v>5946.393054114811</v>
      </c>
      <c r="D223" s="45">
        <f t="shared" si="13"/>
        <v>103879.32841511483</v>
      </c>
      <c r="E223" s="45">
        <v>82166.4781908931</v>
      </c>
      <c r="F223" s="37">
        <v>33444.93688911481</v>
      </c>
      <c r="G223" s="49">
        <f t="shared" si="11"/>
        <v>115611.41508000792</v>
      </c>
      <c r="H223" s="47">
        <f t="shared" si="12"/>
        <v>-11732.086664893097</v>
      </c>
      <c r="J223" s="72"/>
    </row>
    <row r="224" spans="1:10" ht="15.75">
      <c r="A224" s="36">
        <v>44986</v>
      </c>
      <c r="B224" s="38">
        <v>186630.44373173258</v>
      </c>
      <c r="C224" s="45">
        <v>37242.790014980215</v>
      </c>
      <c r="D224" s="45">
        <f t="shared" si="13"/>
        <v>223873.2337467128</v>
      </c>
      <c r="E224" s="45">
        <v>91814.54458764952</v>
      </c>
      <c r="F224" s="37">
        <v>172630.51211782286</v>
      </c>
      <c r="G224" s="49">
        <f t="shared" si="11"/>
        <v>264445.0567054724</v>
      </c>
      <c r="H224" s="47">
        <f t="shared" si="12"/>
        <v>-40571.822958759614</v>
      </c>
      <c r="J224" s="72"/>
    </row>
    <row r="225" spans="1:10" ht="15.75">
      <c r="A225" s="36">
        <v>45017</v>
      </c>
      <c r="B225" s="38">
        <v>130210.82574100001</v>
      </c>
      <c r="C225" s="45">
        <v>28237.300238024713</v>
      </c>
      <c r="D225" s="45">
        <f t="shared" si="13"/>
        <v>158448.1259790247</v>
      </c>
      <c r="E225" s="45">
        <v>122978.35204719505</v>
      </c>
      <c r="F225" s="37">
        <v>52728.03106754183</v>
      </c>
      <c r="G225" s="49">
        <f t="shared" si="11"/>
        <v>175706.38311473688</v>
      </c>
      <c r="H225" s="47">
        <f t="shared" si="12"/>
        <v>-17258.257135712163</v>
      </c>
      <c r="J225" s="72"/>
    </row>
    <row r="226" spans="1:10" ht="15.75">
      <c r="A226" s="36">
        <v>45047</v>
      </c>
      <c r="B226" s="38">
        <v>123428.417613</v>
      </c>
      <c r="C226" s="45">
        <v>13286.534442662041</v>
      </c>
      <c r="D226" s="45">
        <f t="shared" si="13"/>
        <v>136714.95205566203</v>
      </c>
      <c r="E226" s="45">
        <v>113212.9597119986</v>
      </c>
      <c r="F226" s="37">
        <v>136560.52670166205</v>
      </c>
      <c r="G226" s="49">
        <f t="shared" si="11"/>
        <v>249773.48641366063</v>
      </c>
      <c r="H226" s="47">
        <f t="shared" si="12"/>
        <v>-113058.53435799861</v>
      </c>
      <c r="J226" s="72"/>
    </row>
    <row r="227" spans="1:10" ht="15.75">
      <c r="A227" s="36">
        <v>45078</v>
      </c>
      <c r="B227" s="38">
        <v>219774.87328899998</v>
      </c>
      <c r="C227" s="45">
        <v>43302.768026132115</v>
      </c>
      <c r="D227" s="45">
        <f t="shared" si="13"/>
        <v>263077.6413151321</v>
      </c>
      <c r="E227" s="45">
        <v>213889.758402873</v>
      </c>
      <c r="F227" s="37">
        <v>153895.05287205466</v>
      </c>
      <c r="G227" s="49">
        <f t="shared" si="11"/>
        <v>367784.8112749277</v>
      </c>
      <c r="H227" s="47">
        <f t="shared" si="12"/>
        <v>-104707.1699597956</v>
      </c>
      <c r="J227" s="72"/>
    </row>
    <row r="228" spans="1:10" ht="15.75">
      <c r="A228" s="36">
        <v>45108</v>
      </c>
      <c r="B228" s="38">
        <v>126976.824273</v>
      </c>
      <c r="C228" s="45">
        <v>12657.699859115968</v>
      </c>
      <c r="D228" s="45">
        <f t="shared" si="13"/>
        <v>139634.52413211597</v>
      </c>
      <c r="E228" s="45">
        <v>121508.32362178028</v>
      </c>
      <c r="F228" s="37">
        <v>48607.128801824365</v>
      </c>
      <c r="G228" s="49">
        <f t="shared" si="11"/>
        <v>170115.45242360464</v>
      </c>
      <c r="H228" s="47">
        <f t="shared" si="12"/>
        <v>-30480.92829148867</v>
      </c>
      <c r="J228" s="72"/>
    </row>
    <row r="229" spans="1:10" ht="15.75">
      <c r="A229" s="36">
        <v>45139</v>
      </c>
      <c r="B229" s="38">
        <v>150480.87600600003</v>
      </c>
      <c r="C229" s="45">
        <v>11295.907663455284</v>
      </c>
      <c r="D229" s="45">
        <f t="shared" si="13"/>
        <v>161776.78366945533</v>
      </c>
      <c r="E229" s="45">
        <v>136025.00693090266</v>
      </c>
      <c r="F229" s="37">
        <v>90856.02529914174</v>
      </c>
      <c r="G229" s="49">
        <f t="shared" si="11"/>
        <v>226881.0322300444</v>
      </c>
      <c r="H229" s="47">
        <f t="shared" si="12"/>
        <v>-65104.24856058907</v>
      </c>
      <c r="J229" s="72"/>
    </row>
    <row r="230" spans="1:10" ht="15.75">
      <c r="A230" s="36">
        <v>45170</v>
      </c>
      <c r="B230" s="38">
        <v>189663.96753599995</v>
      </c>
      <c r="C230" s="45">
        <v>19126.880667621946</v>
      </c>
      <c r="D230" s="45">
        <f t="shared" si="13"/>
        <v>208790.8482036219</v>
      </c>
      <c r="E230" s="45">
        <v>206142.5568138546</v>
      </c>
      <c r="F230" s="37">
        <v>124623.93144171435</v>
      </c>
      <c r="G230" s="49">
        <f t="shared" si="11"/>
        <v>330766.48825556895</v>
      </c>
      <c r="H230" s="47">
        <f t="shared" si="12"/>
        <v>-121975.64005194706</v>
      </c>
      <c r="J230" s="72"/>
    </row>
    <row r="231" spans="1:10" ht="15.75">
      <c r="A231" s="36">
        <v>45200</v>
      </c>
      <c r="B231" s="38">
        <v>169855.14163799997</v>
      </c>
      <c r="C231" s="45">
        <v>57391.00705862732</v>
      </c>
      <c r="D231" s="45">
        <f t="shared" si="13"/>
        <v>227246.1486966273</v>
      </c>
      <c r="E231" s="45">
        <v>102317.89855364969</v>
      </c>
      <c r="F231" s="37">
        <v>94450.43724294874</v>
      </c>
      <c r="G231" s="49">
        <f t="shared" si="11"/>
        <v>196768.33579659843</v>
      </c>
      <c r="H231" s="47">
        <f t="shared" si="12"/>
        <v>30477.81290002886</v>
      </c>
      <c r="J231" s="72"/>
    </row>
    <row r="232" spans="1:10" ht="15.75">
      <c r="A232" s="36">
        <v>45231</v>
      </c>
      <c r="B232" s="38">
        <v>159686.2758738788</v>
      </c>
      <c r="C232" s="45">
        <v>107355.92717624112</v>
      </c>
      <c r="D232" s="45">
        <f t="shared" si="13"/>
        <v>267042.2030501199</v>
      </c>
      <c r="E232" s="45">
        <v>133049.8604856459</v>
      </c>
      <c r="F232" s="37">
        <v>148745.0777030732</v>
      </c>
      <c r="G232" s="49">
        <f t="shared" si="11"/>
        <v>281794.9381887191</v>
      </c>
      <c r="H232" s="47">
        <f t="shared" si="12"/>
        <v>-14752.735138599179</v>
      </c>
      <c r="J232" s="72"/>
    </row>
    <row r="233" spans="1:10" ht="15.75">
      <c r="A233" s="36">
        <v>45261</v>
      </c>
      <c r="B233" s="38">
        <v>187212.987722</v>
      </c>
      <c r="C233" s="45">
        <v>24386.255849479625</v>
      </c>
      <c r="D233" s="45">
        <f t="shared" si="13"/>
        <v>211599.24357147963</v>
      </c>
      <c r="E233" s="45">
        <v>176890.3093730331</v>
      </c>
      <c r="F233" s="37">
        <v>154456.96186011122</v>
      </c>
      <c r="G233" s="49">
        <f t="shared" si="11"/>
        <v>331347.27123314433</v>
      </c>
      <c r="H233" s="47">
        <f t="shared" si="12"/>
        <v>-119748.0276616647</v>
      </c>
      <c r="J233" s="72"/>
    </row>
    <row r="234" spans="1:8" ht="16.5" thickBot="1">
      <c r="A234" s="61" t="s">
        <v>109</v>
      </c>
      <c r="B234" s="62"/>
      <c r="C234" s="62"/>
      <c r="D234" s="62"/>
      <c r="E234" s="62"/>
      <c r="F234" s="62"/>
      <c r="G234" s="62"/>
      <c r="H234" s="63"/>
    </row>
    <row r="235" spans="1:8" ht="15.75">
      <c r="A235" s="4"/>
      <c r="B235" s="1"/>
      <c r="C235" s="1"/>
      <c r="D235" s="1"/>
      <c r="E235" s="1"/>
      <c r="F235" s="1"/>
      <c r="G235" s="1"/>
      <c r="H235" s="1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</sheetData>
  <sheetProtection/>
  <mergeCells count="6">
    <mergeCell ref="C2:F2"/>
    <mergeCell ref="B4:D4"/>
    <mergeCell ref="E4:G4"/>
    <mergeCell ref="A4:A5"/>
    <mergeCell ref="H4:H5"/>
    <mergeCell ref="A234:H23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09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1" sqref="H81"/>
    </sheetView>
  </sheetViews>
  <sheetFormatPr defaultColWidth="8.88671875" defaultRowHeight="15.75"/>
  <cols>
    <col min="1" max="1" width="27.99609375" style="0" bestFit="1" customWidth="1"/>
    <col min="2" max="2" width="9.5546875" style="0" customWidth="1"/>
    <col min="3" max="3" width="8.4453125" style="0" bestFit="1" customWidth="1"/>
    <col min="4" max="4" width="11.5546875" style="0" customWidth="1"/>
    <col min="5" max="5" width="13.3359375" style="0" customWidth="1"/>
    <col min="6" max="6" width="12.99609375" style="0" customWidth="1"/>
    <col min="7" max="7" width="11.5546875" style="0" customWidth="1"/>
    <col min="8" max="8" width="13.99609375" style="0" customWidth="1"/>
  </cols>
  <sheetData>
    <row r="1" spans="1:8" ht="15.75">
      <c r="A1" s="20" t="s">
        <v>32</v>
      </c>
      <c r="B1" s="1"/>
      <c r="C1" s="1"/>
      <c r="D1" s="1"/>
      <c r="E1" s="1"/>
      <c r="F1" s="1"/>
      <c r="G1" s="1"/>
      <c r="H1" s="1"/>
    </row>
    <row r="2" spans="1:8" ht="18.75">
      <c r="A2" s="4"/>
      <c r="B2" s="1"/>
      <c r="C2" s="64" t="s">
        <v>31</v>
      </c>
      <c r="D2" s="64"/>
      <c r="E2" s="64"/>
      <c r="F2" s="64"/>
      <c r="G2" s="1"/>
      <c r="H2" s="1"/>
    </row>
    <row r="3" spans="1:8" ht="15.75">
      <c r="A3" s="4"/>
      <c r="B3" s="1"/>
      <c r="C3" s="1"/>
      <c r="D3" s="1"/>
      <c r="E3" s="1"/>
      <c r="F3" s="1"/>
      <c r="G3" s="1"/>
      <c r="H3" s="1"/>
    </row>
    <row r="4" spans="1:8" s="29" customFormat="1" ht="19.5">
      <c r="A4" s="57" t="s">
        <v>34</v>
      </c>
      <c r="B4" s="54" t="s">
        <v>22</v>
      </c>
      <c r="C4" s="55"/>
      <c r="D4" s="56"/>
      <c r="E4" s="54" t="s">
        <v>25</v>
      </c>
      <c r="F4" s="55"/>
      <c r="G4" s="56"/>
      <c r="H4" s="65" t="s">
        <v>28</v>
      </c>
    </row>
    <row r="5" spans="1:8" s="29" customFormat="1" ht="37.5">
      <c r="A5" s="58"/>
      <c r="B5" s="34" t="s">
        <v>33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66"/>
    </row>
    <row r="6" spans="1:8" ht="18">
      <c r="A6" s="30" t="s">
        <v>36</v>
      </c>
      <c r="B6" s="2">
        <v>41695.6</v>
      </c>
      <c r="C6" s="2">
        <v>32633.699999999997</v>
      </c>
      <c r="D6" s="2">
        <v>74329.29999999999</v>
      </c>
      <c r="E6" s="2">
        <v>44327.600000000006</v>
      </c>
      <c r="F6" s="2">
        <v>17041.5</v>
      </c>
      <c r="G6" s="2">
        <v>61369.1</v>
      </c>
      <c r="H6" s="48">
        <v>12960.199999999993</v>
      </c>
    </row>
    <row r="7" spans="1:8" ht="18">
      <c r="A7" s="30" t="s">
        <v>37</v>
      </c>
      <c r="B7" s="2">
        <v>45068.9</v>
      </c>
      <c r="C7" s="2">
        <v>21814.6</v>
      </c>
      <c r="D7" s="2">
        <v>66883.5</v>
      </c>
      <c r="E7" s="2">
        <v>49509.6</v>
      </c>
      <c r="F7" s="2">
        <v>23675.800000000003</v>
      </c>
      <c r="G7" s="2">
        <v>73185.4</v>
      </c>
      <c r="H7" s="48">
        <v>-6301.9000000000015</v>
      </c>
    </row>
    <row r="8" spans="1:8" ht="18">
      <c r="A8" s="30" t="s">
        <v>38</v>
      </c>
      <c r="B8" s="2">
        <v>41769.7</v>
      </c>
      <c r="C8" s="2">
        <v>21539.5</v>
      </c>
      <c r="D8" s="2">
        <v>63309.2</v>
      </c>
      <c r="E8" s="2">
        <v>49379.2</v>
      </c>
      <c r="F8" s="2">
        <v>28025.8</v>
      </c>
      <c r="G8" s="2">
        <v>77405</v>
      </c>
      <c r="H8" s="48">
        <v>-14095.8</v>
      </c>
    </row>
    <row r="9" spans="1:8" ht="18">
      <c r="A9" s="30" t="s">
        <v>39</v>
      </c>
      <c r="B9" s="2">
        <v>48124</v>
      </c>
      <c r="C9" s="2">
        <v>27012.199999999997</v>
      </c>
      <c r="D9" s="2">
        <v>75136.20000000001</v>
      </c>
      <c r="E9" s="2">
        <v>74815</v>
      </c>
      <c r="F9" s="2">
        <v>15817.899999999998</v>
      </c>
      <c r="G9" s="2">
        <v>90632.9</v>
      </c>
      <c r="H9" s="48">
        <v>-15496.699999999997</v>
      </c>
    </row>
    <row r="10" spans="1:8" ht="18">
      <c r="A10" s="30" t="s">
        <v>40</v>
      </c>
      <c r="B10" s="2">
        <v>44339.700000000004</v>
      </c>
      <c r="C10" s="2">
        <v>8139.1</v>
      </c>
      <c r="D10" s="2">
        <v>52478.8</v>
      </c>
      <c r="E10" s="2">
        <v>51559.600000000006</v>
      </c>
      <c r="F10" s="2">
        <v>21169.4</v>
      </c>
      <c r="G10" s="2">
        <v>72729</v>
      </c>
      <c r="H10" s="48">
        <v>-20250.199999999997</v>
      </c>
    </row>
    <row r="11" spans="1:8" ht="18">
      <c r="A11" s="30" t="s">
        <v>41</v>
      </c>
      <c r="B11" s="2">
        <v>49715.100000000006</v>
      </c>
      <c r="C11" s="2">
        <v>14059.000000000002</v>
      </c>
      <c r="D11" s="2">
        <v>63774.100000000006</v>
      </c>
      <c r="E11" s="2">
        <v>53912.59999999999</v>
      </c>
      <c r="F11" s="2">
        <v>20303.6</v>
      </c>
      <c r="G11" s="2">
        <v>74216.2</v>
      </c>
      <c r="H11" s="48">
        <v>-10442.099999999995</v>
      </c>
    </row>
    <row r="12" spans="1:8" ht="18">
      <c r="A12" s="30" t="s">
        <v>42</v>
      </c>
      <c r="B12" s="2">
        <v>41713.3</v>
      </c>
      <c r="C12" s="2">
        <v>15349.699999999999</v>
      </c>
      <c r="D12" s="2">
        <v>57063</v>
      </c>
      <c r="E12" s="2">
        <v>53820.8</v>
      </c>
      <c r="F12" s="2">
        <v>30082.1</v>
      </c>
      <c r="G12" s="2">
        <v>83902.9</v>
      </c>
      <c r="H12" s="48">
        <v>-26839.899999999994</v>
      </c>
    </row>
    <row r="13" spans="1:8" ht="18">
      <c r="A13" s="30" t="s">
        <v>43</v>
      </c>
      <c r="B13" s="2">
        <v>47260.9</v>
      </c>
      <c r="C13" s="2">
        <v>67064.7</v>
      </c>
      <c r="D13" s="2">
        <v>114325.6</v>
      </c>
      <c r="E13" s="2">
        <v>65803.19999999998</v>
      </c>
      <c r="F13" s="2">
        <v>18663.9</v>
      </c>
      <c r="G13" s="2">
        <v>84467.09999999999</v>
      </c>
      <c r="H13" s="48">
        <v>29858.500000000015</v>
      </c>
    </row>
    <row r="14" spans="1:8" ht="18">
      <c r="A14" s="30" t="s">
        <v>44</v>
      </c>
      <c r="B14" s="2">
        <v>49967.7</v>
      </c>
      <c r="C14" s="2">
        <v>33822.600000000006</v>
      </c>
      <c r="D14" s="2">
        <v>83790.29999999999</v>
      </c>
      <c r="E14" s="2">
        <v>55713.19</v>
      </c>
      <c r="F14" s="2">
        <v>44142.8</v>
      </c>
      <c r="G14" s="2">
        <v>99855.99</v>
      </c>
      <c r="H14" s="48">
        <v>-16065.690000000008</v>
      </c>
    </row>
    <row r="15" spans="1:8" ht="18">
      <c r="A15" s="30" t="s">
        <v>45</v>
      </c>
      <c r="B15" s="2">
        <v>51676.7</v>
      </c>
      <c r="C15" s="2">
        <v>29163.600000000002</v>
      </c>
      <c r="D15" s="2">
        <v>80840.29999999999</v>
      </c>
      <c r="E15" s="2">
        <v>75362.9</v>
      </c>
      <c r="F15" s="2">
        <v>27042.5</v>
      </c>
      <c r="G15" s="2">
        <v>102405.40000000001</v>
      </c>
      <c r="H15" s="48">
        <v>-21565.100000000006</v>
      </c>
    </row>
    <row r="16" spans="1:8" ht="18">
      <c r="A16" s="30" t="s">
        <v>46</v>
      </c>
      <c r="B16" s="2">
        <v>46919.8</v>
      </c>
      <c r="C16" s="2">
        <v>13083.9</v>
      </c>
      <c r="D16" s="2">
        <v>60003.7</v>
      </c>
      <c r="E16" s="2">
        <v>56164.1</v>
      </c>
      <c r="F16" s="2">
        <v>20547.699999999997</v>
      </c>
      <c r="G16" s="2">
        <v>76711.79999999999</v>
      </c>
      <c r="H16" s="48">
        <v>-16708.099999999995</v>
      </c>
    </row>
    <row r="17" spans="1:8" ht="18">
      <c r="A17" s="30" t="s">
        <v>47</v>
      </c>
      <c r="B17" s="2">
        <v>53050.4</v>
      </c>
      <c r="C17" s="2">
        <v>85594.7</v>
      </c>
      <c r="D17" s="2">
        <v>138645.09999999998</v>
      </c>
      <c r="E17" s="2">
        <v>74384.1</v>
      </c>
      <c r="F17" s="2">
        <v>36413.5</v>
      </c>
      <c r="G17" s="2">
        <v>110797.59999999999</v>
      </c>
      <c r="H17" s="48">
        <v>27847.5</v>
      </c>
    </row>
    <row r="18" spans="1:8" ht="18">
      <c r="A18" s="30" t="s">
        <v>48</v>
      </c>
      <c r="B18" s="2">
        <v>70941.7</v>
      </c>
      <c r="C18" s="2">
        <v>15623.9</v>
      </c>
      <c r="D18" s="2">
        <v>86565.59999999999</v>
      </c>
      <c r="E18" s="2">
        <v>73902.3</v>
      </c>
      <c r="F18" s="2">
        <v>18843.7</v>
      </c>
      <c r="G18" s="2">
        <v>92746</v>
      </c>
      <c r="H18" s="48">
        <v>-6180.400000000009</v>
      </c>
    </row>
    <row r="19" spans="1:8" ht="18">
      <c r="A19" s="30" t="s">
        <v>49</v>
      </c>
      <c r="B19" s="2">
        <v>65530.7</v>
      </c>
      <c r="C19" s="2">
        <v>2006.3000000000002</v>
      </c>
      <c r="D19" s="2">
        <v>67537</v>
      </c>
      <c r="E19" s="2">
        <v>84079.2</v>
      </c>
      <c r="F19" s="2">
        <v>10831.5</v>
      </c>
      <c r="G19" s="2">
        <v>94910.70000000001</v>
      </c>
      <c r="H19" s="48">
        <v>-27373.700000000004</v>
      </c>
    </row>
    <row r="20" spans="1:8" ht="18">
      <c r="A20" s="30" t="s">
        <v>50</v>
      </c>
      <c r="B20" s="2">
        <v>57830.3</v>
      </c>
      <c r="C20" s="2">
        <v>45414.5</v>
      </c>
      <c r="D20" s="2">
        <v>103244.79999999999</v>
      </c>
      <c r="E20" s="2">
        <v>93130.5</v>
      </c>
      <c r="F20" s="2">
        <v>19759.7</v>
      </c>
      <c r="G20" s="2">
        <v>112890.20000000001</v>
      </c>
      <c r="H20" s="48">
        <v>-9645.400000000009</v>
      </c>
    </row>
    <row r="21" spans="1:8" ht="18">
      <c r="A21" s="30" t="s">
        <v>51</v>
      </c>
      <c r="B21" s="2">
        <v>65857.6</v>
      </c>
      <c r="C21" s="2">
        <v>74457.1</v>
      </c>
      <c r="D21" s="2">
        <v>140314.7</v>
      </c>
      <c r="E21" s="2">
        <v>108858.5</v>
      </c>
      <c r="F21" s="2">
        <v>27198.1</v>
      </c>
      <c r="G21" s="2">
        <v>136056.6</v>
      </c>
      <c r="H21" s="48">
        <v>4258.100000000013</v>
      </c>
    </row>
    <row r="22" spans="1:8" ht="18">
      <c r="A22" s="30" t="s">
        <v>52</v>
      </c>
      <c r="B22" s="2">
        <v>81116.1</v>
      </c>
      <c r="C22" s="2">
        <v>19572.9</v>
      </c>
      <c r="D22" s="2">
        <v>100689</v>
      </c>
      <c r="E22" s="2">
        <v>86836.4</v>
      </c>
      <c r="F22" s="2">
        <v>22534.6</v>
      </c>
      <c r="G22" s="2">
        <v>109370.99999999999</v>
      </c>
      <c r="H22" s="48">
        <v>-8681.999999999993</v>
      </c>
    </row>
    <row r="23" spans="1:8" ht="18">
      <c r="A23" s="30" t="s">
        <v>53</v>
      </c>
      <c r="B23" s="2">
        <v>74688.8</v>
      </c>
      <c r="C23" s="2">
        <v>12463.1</v>
      </c>
      <c r="D23" s="2">
        <v>87151.9</v>
      </c>
      <c r="E23" s="2">
        <v>98288.30162848781</v>
      </c>
      <c r="F23" s="2">
        <v>21276.2</v>
      </c>
      <c r="G23" s="2">
        <v>119564.50162848781</v>
      </c>
      <c r="H23" s="48">
        <v>-32412.601628487813</v>
      </c>
    </row>
    <row r="24" spans="1:8" ht="18">
      <c r="A24" s="30" t="s">
        <v>54</v>
      </c>
      <c r="B24" s="2">
        <v>66810.8</v>
      </c>
      <c r="C24" s="2">
        <v>26235.600000000002</v>
      </c>
      <c r="D24" s="2">
        <v>93046.40000000001</v>
      </c>
      <c r="E24" s="2">
        <v>92908.91359164106</v>
      </c>
      <c r="F24" s="2">
        <v>18232.7</v>
      </c>
      <c r="G24" s="2">
        <v>111141.61359164107</v>
      </c>
      <c r="H24" s="48">
        <v>-18095.21359164105</v>
      </c>
    </row>
    <row r="25" spans="1:8" ht="18">
      <c r="A25" s="30" t="s">
        <v>55</v>
      </c>
      <c r="B25" s="2">
        <v>87165.2</v>
      </c>
      <c r="C25" s="2">
        <v>45306.4</v>
      </c>
      <c r="D25" s="2">
        <v>132471.59999999998</v>
      </c>
      <c r="E25" s="2">
        <v>156416.54425901812</v>
      </c>
      <c r="F25" s="2">
        <v>43105.100000000006</v>
      </c>
      <c r="G25" s="2">
        <v>199521.64425901813</v>
      </c>
      <c r="H25" s="48">
        <v>-67050.04425901813</v>
      </c>
    </row>
    <row r="26" spans="1:8" ht="18">
      <c r="A26" s="30" t="s">
        <v>56</v>
      </c>
      <c r="B26" s="2">
        <v>97336.45800000001</v>
      </c>
      <c r="C26" s="2">
        <v>86531.777</v>
      </c>
      <c r="D26" s="2">
        <v>183868.23500000002</v>
      </c>
      <c r="E26" s="2">
        <v>95562.29999999999</v>
      </c>
      <c r="F26" s="2">
        <v>46746.7</v>
      </c>
      <c r="G26" s="2">
        <v>142309</v>
      </c>
      <c r="H26" s="48">
        <v>41559.235000000015</v>
      </c>
    </row>
    <row r="27" spans="1:8" ht="18">
      <c r="A27" s="30" t="s">
        <v>57</v>
      </c>
      <c r="B27" s="2">
        <v>90875.426</v>
      </c>
      <c r="C27" s="2">
        <v>4197.325000000001</v>
      </c>
      <c r="D27" s="2">
        <v>95072.751</v>
      </c>
      <c r="E27" s="2">
        <v>123324.1</v>
      </c>
      <c r="F27" s="2">
        <v>21571</v>
      </c>
      <c r="G27" s="2">
        <v>144895.09999999998</v>
      </c>
      <c r="H27" s="48">
        <v>-49822.348999999995</v>
      </c>
    </row>
    <row r="28" spans="1:8" ht="18">
      <c r="A28" s="30" t="s">
        <v>58</v>
      </c>
      <c r="B28" s="2">
        <v>94738.92400000001</v>
      </c>
      <c r="C28" s="2">
        <v>27130.461</v>
      </c>
      <c r="D28" s="2">
        <v>121869.38500000001</v>
      </c>
      <c r="E28" s="2">
        <v>133279.8</v>
      </c>
      <c r="F28" s="2">
        <v>33000.4</v>
      </c>
      <c r="G28" s="2">
        <v>166280.2</v>
      </c>
      <c r="H28" s="48">
        <v>-44410.814999999995</v>
      </c>
    </row>
    <row r="29" spans="1:8" ht="18">
      <c r="A29" s="30" t="s">
        <v>59</v>
      </c>
      <c r="B29" s="2">
        <v>110219.16500000001</v>
      </c>
      <c r="C29" s="2">
        <v>120213.557</v>
      </c>
      <c r="D29" s="2">
        <v>230432.722</v>
      </c>
      <c r="E29" s="2">
        <v>115057.5664205272</v>
      </c>
      <c r="F29" s="2">
        <v>41734</v>
      </c>
      <c r="G29" s="2">
        <v>156791.5664205272</v>
      </c>
      <c r="H29" s="48">
        <v>73641.15557947282</v>
      </c>
    </row>
    <row r="30" spans="1:8" ht="18">
      <c r="A30" s="30" t="s">
        <v>60</v>
      </c>
      <c r="B30" s="2">
        <v>122355.797</v>
      </c>
      <c r="C30" s="2">
        <v>56590.995434000004</v>
      </c>
      <c r="D30" s="2">
        <v>178946.792434</v>
      </c>
      <c r="E30" s="2">
        <v>124313.46354238849</v>
      </c>
      <c r="F30" s="2">
        <v>38701.2215246694</v>
      </c>
      <c r="G30" s="2">
        <v>163014.6850670579</v>
      </c>
      <c r="H30" s="48">
        <v>15932.107366942102</v>
      </c>
    </row>
    <row r="31" spans="1:8" ht="18">
      <c r="A31" s="30" t="s">
        <v>61</v>
      </c>
      <c r="B31" s="2">
        <v>118526.032</v>
      </c>
      <c r="C31" s="2">
        <v>30298.345</v>
      </c>
      <c r="D31" s="2">
        <v>148824.377</v>
      </c>
      <c r="E31" s="2">
        <v>138211.7258914383</v>
      </c>
      <c r="F31" s="2">
        <v>50055.497233439</v>
      </c>
      <c r="G31" s="2">
        <v>188267.22312487732</v>
      </c>
      <c r="H31" s="48">
        <v>-39442.84612487732</v>
      </c>
    </row>
    <row r="32" spans="1:8" ht="18">
      <c r="A32" s="30" t="s">
        <v>62</v>
      </c>
      <c r="B32" s="2">
        <v>113266.824</v>
      </c>
      <c r="C32" s="2">
        <v>20731.831000000002</v>
      </c>
      <c r="D32" s="2">
        <v>133998.655</v>
      </c>
      <c r="E32" s="2">
        <v>126182.88700208897</v>
      </c>
      <c r="F32" s="2">
        <v>50608.25373577181</v>
      </c>
      <c r="G32" s="2">
        <v>176791.14073786078</v>
      </c>
      <c r="H32" s="48">
        <v>-42792.48573786078</v>
      </c>
    </row>
    <row r="33" spans="1:8" ht="18">
      <c r="A33" s="30" t="s">
        <v>63</v>
      </c>
      <c r="B33" s="2">
        <v>120378.04799999998</v>
      </c>
      <c r="C33" s="2">
        <v>96741.566</v>
      </c>
      <c r="D33" s="2">
        <v>217119.614</v>
      </c>
      <c r="E33" s="2">
        <v>157110.64330917274</v>
      </c>
      <c r="F33" s="2">
        <v>75540.40864390248</v>
      </c>
      <c r="G33" s="2">
        <v>232651.05195307522</v>
      </c>
      <c r="H33" s="48">
        <v>-15531.437953075198</v>
      </c>
    </row>
    <row r="34" spans="1:8" ht="18">
      <c r="A34" s="30" t="s">
        <v>64</v>
      </c>
      <c r="B34" s="2">
        <v>147278.257222</v>
      </c>
      <c r="C34" s="2">
        <v>55695.97245938488</v>
      </c>
      <c r="D34" s="2">
        <v>202974.22968138487</v>
      </c>
      <c r="E34" s="2">
        <v>137748.84683434962</v>
      </c>
      <c r="F34" s="2">
        <v>26204.716418421456</v>
      </c>
      <c r="G34" s="2">
        <v>163953.5632527711</v>
      </c>
      <c r="H34" s="48">
        <v>39020.66642861378</v>
      </c>
    </row>
    <row r="35" spans="1:8" ht="18">
      <c r="A35" s="30" t="s">
        <v>65</v>
      </c>
      <c r="B35" s="2">
        <v>124690.65160799999</v>
      </c>
      <c r="C35" s="2">
        <v>29972.78723767946</v>
      </c>
      <c r="D35" s="2">
        <v>154663.43884567945</v>
      </c>
      <c r="E35" s="2">
        <v>143219.63874385916</v>
      </c>
      <c r="F35" s="2">
        <v>47696.70525335142</v>
      </c>
      <c r="G35" s="2">
        <v>190916.34399721058</v>
      </c>
      <c r="H35" s="48">
        <v>-36252.905151531144</v>
      </c>
    </row>
    <row r="36" spans="1:8" ht="18">
      <c r="A36" s="30" t="s">
        <v>66</v>
      </c>
      <c r="B36" s="2">
        <v>133494.285718</v>
      </c>
      <c r="C36" s="2">
        <v>46063.53307252153</v>
      </c>
      <c r="D36" s="2">
        <v>179557.81879052153</v>
      </c>
      <c r="E36" s="2">
        <v>154782.72747475049</v>
      </c>
      <c r="F36" s="2">
        <v>63891.56573504455</v>
      </c>
      <c r="G36" s="2">
        <v>218674.29320979503</v>
      </c>
      <c r="H36" s="48">
        <v>-39116.47441927349</v>
      </c>
    </row>
    <row r="37" spans="1:8" ht="18">
      <c r="A37" s="30" t="s">
        <v>67</v>
      </c>
      <c r="B37" s="2">
        <v>145316.77262399998</v>
      </c>
      <c r="C37" s="2">
        <v>23217.237721077552</v>
      </c>
      <c r="D37" s="2">
        <v>168534.01034507752</v>
      </c>
      <c r="E37" s="2">
        <v>149107.83312340494</v>
      </c>
      <c r="F37" s="2">
        <v>95709.31836410484</v>
      </c>
      <c r="G37" s="2">
        <v>244817.15148750975</v>
      </c>
      <c r="H37" s="48">
        <v>-76283.14114243223</v>
      </c>
    </row>
    <row r="38" spans="1:8" ht="18">
      <c r="A38" s="30" t="s">
        <v>68</v>
      </c>
      <c r="B38" s="2">
        <v>142594.616841</v>
      </c>
      <c r="C38" s="2">
        <v>53517.2571328599</v>
      </c>
      <c r="D38" s="2">
        <v>196111.8739738599</v>
      </c>
      <c r="E38" s="2">
        <v>146802.26864844732</v>
      </c>
      <c r="F38" s="2">
        <v>36369.245035420856</v>
      </c>
      <c r="G38" s="2">
        <v>183171.51368386816</v>
      </c>
      <c r="H38" s="48">
        <v>12940.360289991724</v>
      </c>
    </row>
    <row r="39" spans="1:8" ht="18">
      <c r="A39" s="30" t="s">
        <v>69</v>
      </c>
      <c r="B39" s="2">
        <v>129992.60595600001</v>
      </c>
      <c r="C39" s="2">
        <v>65125.04843147511</v>
      </c>
      <c r="D39" s="2">
        <v>195117.6543874751</v>
      </c>
      <c r="E39" s="2">
        <v>176516.50597787858</v>
      </c>
      <c r="F39" s="2">
        <v>52692.94337197102</v>
      </c>
      <c r="G39" s="2">
        <v>229209.4493498496</v>
      </c>
      <c r="H39" s="48">
        <v>-34091.794962374486</v>
      </c>
    </row>
    <row r="40" spans="1:8" ht="18">
      <c r="A40" s="30" t="s">
        <v>70</v>
      </c>
      <c r="B40" s="2">
        <v>153229.94</v>
      </c>
      <c r="C40" s="2">
        <v>49457.42</v>
      </c>
      <c r="D40" s="2">
        <v>202687.36000000002</v>
      </c>
      <c r="E40" s="2">
        <v>169830.67967718188</v>
      </c>
      <c r="F40" s="2">
        <v>81706.3081075834</v>
      </c>
      <c r="G40" s="2">
        <v>251536.98778476525</v>
      </c>
      <c r="H40" s="48">
        <v>-48849.627784765275</v>
      </c>
    </row>
    <row r="41" spans="1:8" ht="18">
      <c r="A41" s="30" t="s">
        <v>71</v>
      </c>
      <c r="B41" s="2">
        <v>141178.667654</v>
      </c>
      <c r="C41" s="2">
        <v>106562.26931999999</v>
      </c>
      <c r="D41" s="2">
        <v>247740.93697399998</v>
      </c>
      <c r="E41" s="2">
        <v>195989.1917754272</v>
      </c>
      <c r="F41" s="2">
        <v>92528.95000000001</v>
      </c>
      <c r="G41" s="2">
        <v>288518.14177542715</v>
      </c>
      <c r="H41" s="48">
        <v>-40777.20480142719</v>
      </c>
    </row>
    <row r="42" spans="1:8" ht="18">
      <c r="A42" s="30" t="s">
        <v>72</v>
      </c>
      <c r="B42" s="2">
        <v>142054.65</v>
      </c>
      <c r="C42" s="2">
        <v>36340.25753925</v>
      </c>
      <c r="D42" s="2">
        <v>178394.90753925</v>
      </c>
      <c r="E42" s="2">
        <v>189373.40033437096</v>
      </c>
      <c r="F42" s="2">
        <v>79482.55667261996</v>
      </c>
      <c r="G42" s="2">
        <v>268855.9570069909</v>
      </c>
      <c r="H42" s="48">
        <v>-90461.04946774093</v>
      </c>
    </row>
    <row r="43" spans="1:8" ht="18">
      <c r="A43" s="30" t="s">
        <v>73</v>
      </c>
      <c r="B43" s="2">
        <v>159898.740908</v>
      </c>
      <c r="C43" s="2">
        <v>44223.710284500004</v>
      </c>
      <c r="D43" s="2">
        <v>204122.45119249998</v>
      </c>
      <c r="E43" s="2">
        <v>156085.0975031323</v>
      </c>
      <c r="F43" s="2">
        <v>82147.77481181326</v>
      </c>
      <c r="G43" s="2">
        <v>238232.87231494556</v>
      </c>
      <c r="H43" s="48">
        <v>-34110.421122445565</v>
      </c>
    </row>
    <row r="44" spans="1:8" ht="18">
      <c r="A44" s="30" t="s">
        <v>74</v>
      </c>
      <c r="B44" s="2">
        <v>169408.84399999998</v>
      </c>
      <c r="C44" s="2">
        <v>62387.55418803</v>
      </c>
      <c r="D44" s="2">
        <v>231796.39818803</v>
      </c>
      <c r="E44" s="2">
        <v>203171.1235835508</v>
      </c>
      <c r="F44" s="2">
        <v>78171.30999841855</v>
      </c>
      <c r="G44" s="2">
        <v>281342.43358196935</v>
      </c>
      <c r="H44" s="48">
        <v>-49546.03539393935</v>
      </c>
    </row>
    <row r="45" spans="1:8" ht="18">
      <c r="A45" s="30" t="s">
        <v>75</v>
      </c>
      <c r="B45" s="2">
        <v>191849.938953</v>
      </c>
      <c r="C45" s="2">
        <v>40108.112483410005</v>
      </c>
      <c r="D45" s="2">
        <v>231958.05143641</v>
      </c>
      <c r="E45" s="2">
        <v>172967.92262290115</v>
      </c>
      <c r="F45" s="2">
        <v>69253.2885754594</v>
      </c>
      <c r="G45" s="2">
        <v>242221.21119836054</v>
      </c>
      <c r="H45" s="48">
        <v>-10263.159761950548</v>
      </c>
    </row>
    <row r="46" spans="1:8" ht="18">
      <c r="A46" s="30" t="s">
        <v>76</v>
      </c>
      <c r="B46" s="2">
        <v>168308.116744</v>
      </c>
      <c r="C46" s="2">
        <v>75116.20694871001</v>
      </c>
      <c r="D46" s="2">
        <v>243424.32369271002</v>
      </c>
      <c r="E46" s="2">
        <v>290846.1575994055</v>
      </c>
      <c r="F46" s="2">
        <v>50618.010901710004</v>
      </c>
      <c r="G46" s="2">
        <v>341464.1685011155</v>
      </c>
      <c r="H46" s="48">
        <v>-98039.84480840553</v>
      </c>
    </row>
    <row r="47" spans="1:8" ht="18">
      <c r="A47" s="30" t="s">
        <v>77</v>
      </c>
      <c r="B47" s="2">
        <v>122139.750263</v>
      </c>
      <c r="C47" s="2">
        <v>23131.36639899</v>
      </c>
      <c r="D47" s="2">
        <v>145271.11666199</v>
      </c>
      <c r="E47" s="2">
        <v>205949.2376447203</v>
      </c>
      <c r="F47" s="2">
        <v>46433.01647399001</v>
      </c>
      <c r="G47" s="2">
        <v>252382.25411871026</v>
      </c>
      <c r="H47" s="48">
        <v>-107111.13745672029</v>
      </c>
    </row>
    <row r="48" spans="1:8" ht="18">
      <c r="A48" s="30" t="s">
        <v>78</v>
      </c>
      <c r="B48" s="2">
        <v>143685.293380096</v>
      </c>
      <c r="C48" s="2">
        <v>14078.511280670002</v>
      </c>
      <c r="D48" s="2">
        <v>157763.804660766</v>
      </c>
      <c r="E48" s="2">
        <v>190143.92584578734</v>
      </c>
      <c r="F48" s="2">
        <v>34386.48828867</v>
      </c>
      <c r="G48" s="2">
        <v>224530.41413445736</v>
      </c>
      <c r="H48" s="48">
        <v>-66766.60947369135</v>
      </c>
    </row>
    <row r="49" spans="1:8" ht="18">
      <c r="A49" s="30" t="s">
        <v>79</v>
      </c>
      <c r="B49" s="2">
        <v>160299.07723460003</v>
      </c>
      <c r="C49" s="2">
        <v>29676.507862720002</v>
      </c>
      <c r="D49" s="2">
        <v>189975.58509732003</v>
      </c>
      <c r="E49" s="2">
        <v>223000.74990361836</v>
      </c>
      <c r="F49" s="2">
        <v>52773.66640272</v>
      </c>
      <c r="G49" s="2">
        <v>275774.41630633833</v>
      </c>
      <c r="H49" s="48">
        <v>-85798.83120901833</v>
      </c>
    </row>
    <row r="50" spans="1:8" ht="18">
      <c r="A50" s="30" t="s">
        <v>80</v>
      </c>
      <c r="B50" s="2">
        <v>149794.9425425584</v>
      </c>
      <c r="C50" s="2">
        <v>21164.29</v>
      </c>
      <c r="D50" s="2">
        <v>170959.2325425584</v>
      </c>
      <c r="E50" s="2">
        <v>172091.70085278715</v>
      </c>
      <c r="F50" s="2">
        <v>52173.97934167471</v>
      </c>
      <c r="G50" s="2">
        <v>224265.68019446186</v>
      </c>
      <c r="H50" s="48">
        <v>-53306.44765190346</v>
      </c>
    </row>
    <row r="51" spans="1:8" ht="18">
      <c r="A51" s="30" t="s">
        <v>81</v>
      </c>
      <c r="B51" s="2">
        <v>155832.396849176</v>
      </c>
      <c r="C51" s="2">
        <v>29638.65</v>
      </c>
      <c r="D51" s="2">
        <v>185471.046849176</v>
      </c>
      <c r="E51" s="2">
        <v>207275.05111760943</v>
      </c>
      <c r="F51" s="2">
        <v>50062.68155176215</v>
      </c>
      <c r="G51" s="2">
        <v>257337.73266937156</v>
      </c>
      <c r="H51" s="48">
        <v>-71866.68582019555</v>
      </c>
    </row>
    <row r="52" spans="1:8" ht="18">
      <c r="A52" s="30" t="s">
        <v>82</v>
      </c>
      <c r="B52" s="2">
        <v>170270.011776</v>
      </c>
      <c r="C52" s="2">
        <v>18203.3</v>
      </c>
      <c r="D52" s="2">
        <v>188473.31177600002</v>
      </c>
      <c r="E52" s="2">
        <v>203363.42009490862</v>
      </c>
      <c r="F52" s="2">
        <v>42747.97630957947</v>
      </c>
      <c r="G52" s="2">
        <v>246111.39640448807</v>
      </c>
      <c r="H52" s="48">
        <v>-57638.084628488075</v>
      </c>
    </row>
    <row r="53" spans="1:8" ht="18">
      <c r="A53" s="30" t="s">
        <v>83</v>
      </c>
      <c r="B53" s="2">
        <v>162160.75771127397</v>
      </c>
      <c r="C53" s="2">
        <v>50012.24</v>
      </c>
      <c r="D53" s="2">
        <v>212172.99771127396</v>
      </c>
      <c r="E53" s="2">
        <v>198840.1337284518</v>
      </c>
      <c r="F53" s="2">
        <v>116040.098005</v>
      </c>
      <c r="G53" s="2">
        <v>314880.2317334518</v>
      </c>
      <c r="H53" s="48">
        <v>-102707.23402217783</v>
      </c>
    </row>
    <row r="54" spans="1:8" ht="18">
      <c r="A54" s="30" t="s">
        <v>84</v>
      </c>
      <c r="B54" s="2">
        <v>178349.43021199998</v>
      </c>
      <c r="C54" s="2">
        <v>35984.0700931382</v>
      </c>
      <c r="D54" s="2">
        <v>214333.50030513818</v>
      </c>
      <c r="E54" s="2">
        <v>192136.26662132642</v>
      </c>
      <c r="F54" s="2">
        <v>51617.06406861447</v>
      </c>
      <c r="G54" s="2">
        <v>243753.33068994086</v>
      </c>
      <c r="H54" s="48">
        <v>-29419.830384802677</v>
      </c>
    </row>
    <row r="55" spans="1:8" ht="18">
      <c r="A55" s="30" t="s">
        <v>85</v>
      </c>
      <c r="B55" s="2">
        <v>170754.742012</v>
      </c>
      <c r="C55" s="2">
        <v>41847.98755399011</v>
      </c>
      <c r="D55" s="2">
        <v>212602.7295659901</v>
      </c>
      <c r="E55" s="2">
        <v>210986.22599342896</v>
      </c>
      <c r="F55" s="2">
        <v>66803.41065532797</v>
      </c>
      <c r="G55" s="2">
        <v>277789.6366487569</v>
      </c>
      <c r="H55" s="48">
        <v>-65186.90708276682</v>
      </c>
    </row>
    <row r="56" spans="1:8" ht="18">
      <c r="A56" s="30" t="s">
        <v>86</v>
      </c>
      <c r="B56" s="2">
        <v>209504.62416199996</v>
      </c>
      <c r="C56" s="2">
        <v>28887.896639841605</v>
      </c>
      <c r="D56" s="2">
        <v>238392.52080184157</v>
      </c>
      <c r="E56" s="2">
        <v>227061.56861281663</v>
      </c>
      <c r="F56" s="2">
        <v>56570.144033980316</v>
      </c>
      <c r="G56" s="2">
        <v>283631.71264679695</v>
      </c>
      <c r="H56" s="48">
        <v>-45239.19184495538</v>
      </c>
    </row>
    <row r="57" spans="1:8" ht="18">
      <c r="A57" s="30" t="s">
        <v>87</v>
      </c>
      <c r="B57" s="2">
        <v>195533.85121599998</v>
      </c>
      <c r="C57" s="2">
        <v>37568.206262822896</v>
      </c>
      <c r="D57" s="2">
        <v>233102.0574788229</v>
      </c>
      <c r="E57" s="2">
        <v>233269.66630055045</v>
      </c>
      <c r="F57" s="2">
        <v>106526.9152682195</v>
      </c>
      <c r="G57" s="2">
        <v>339796.58156876994</v>
      </c>
      <c r="H57" s="48">
        <v>-106694.52408994702</v>
      </c>
    </row>
    <row r="58" spans="1:8" ht="18">
      <c r="A58" s="30" t="s">
        <v>88</v>
      </c>
      <c r="B58" s="2">
        <f>SUM(Monthly!B162:B164)</f>
        <v>212518.048167</v>
      </c>
      <c r="C58" s="2">
        <f>SUM(Monthly!C162:C164)</f>
        <v>52156.77376644274</v>
      </c>
      <c r="D58" s="2">
        <f>SUM(Monthly!D162:D164)</f>
        <v>264674.8219334427</v>
      </c>
      <c r="E58" s="2">
        <f>SUM(Monthly!E162:E164)</f>
        <v>231086.15525239418</v>
      </c>
      <c r="F58" s="2">
        <f>SUM(Monthly!F162:F164)</f>
        <v>82486.48823602832</v>
      </c>
      <c r="G58" s="2">
        <f>SUM(Monthly!G162:G164)</f>
        <v>313572.6434884225</v>
      </c>
      <c r="H58" s="48">
        <f>SUM(Monthly!H162:H164)</f>
        <v>-48897.82155497976</v>
      </c>
    </row>
    <row r="59" spans="1:8" ht="18">
      <c r="A59" s="30" t="s">
        <v>89</v>
      </c>
      <c r="B59" s="2">
        <f>SUM(Monthly!B165:B167)</f>
        <v>203485.693951</v>
      </c>
      <c r="C59" s="2">
        <f>SUM(Monthly!C165:C167)</f>
        <v>67624.06671927086</v>
      </c>
      <c r="D59" s="2">
        <f>SUM(Monthly!D165:D167)</f>
        <v>271109.7606702709</v>
      </c>
      <c r="E59" s="2">
        <f>SUM(Monthly!E165:E167)</f>
        <v>238149.86039915535</v>
      </c>
      <c r="F59" s="2">
        <f>SUM(Monthly!F165:F167)</f>
        <v>147002.1270551189</v>
      </c>
      <c r="G59" s="2">
        <f>SUM(Monthly!G165:G167)</f>
        <v>385151.98745427426</v>
      </c>
      <c r="H59" s="48">
        <f>SUM(Monthly!H165:H167)</f>
        <v>-114042.22678400339</v>
      </c>
    </row>
    <row r="60" spans="1:8" ht="18">
      <c r="A60" s="30" t="s">
        <v>90</v>
      </c>
      <c r="B60" s="2">
        <f>SUM(Monthly!B168:B170)</f>
        <v>210154.226695</v>
      </c>
      <c r="C60" s="2">
        <f>SUM(Monthly!C168:C170)</f>
        <v>41131.111877887924</v>
      </c>
      <c r="D60" s="2">
        <f>SUM(Monthly!D168:D170)</f>
        <v>251285.33857288794</v>
      </c>
      <c r="E60" s="2">
        <f>SUM(Monthly!E168:E170)</f>
        <v>208114.2665162919</v>
      </c>
      <c r="F60" s="2">
        <f>SUM(Monthly!F168:F170)</f>
        <v>71139.09966481129</v>
      </c>
      <c r="G60" s="2">
        <f>SUM(Monthly!G168:G170)</f>
        <v>279253.36618110316</v>
      </c>
      <c r="H60" s="48">
        <f>SUM(Monthly!H168:H170)</f>
        <v>-27968.02760821524</v>
      </c>
    </row>
    <row r="61" spans="1:8" ht="18">
      <c r="A61" s="30" t="s">
        <v>91</v>
      </c>
      <c r="B61" s="2">
        <f>SUM(Monthly!B171:B173)</f>
        <v>210731.18335399998</v>
      </c>
      <c r="C61" s="2">
        <f>SUM(Monthly!C171:C173)</f>
        <v>50424.61942970168</v>
      </c>
      <c r="D61" s="2">
        <f>SUM(Monthly!D171:D173)</f>
        <v>261155.80278370169</v>
      </c>
      <c r="E61" s="2">
        <f>SUM(Monthly!E171:E173)</f>
        <v>236161.18352341995</v>
      </c>
      <c r="F61" s="2">
        <f>SUM(Monthly!F171:F173)</f>
        <v>97655.81042103445</v>
      </c>
      <c r="G61" s="2">
        <f>SUM(Monthly!G171:G173)</f>
        <v>333816.9939444544</v>
      </c>
      <c r="H61" s="48">
        <f>SUM(Monthly!H171:H173)</f>
        <v>-72661.19116075276</v>
      </c>
    </row>
    <row r="62" spans="1:8" ht="18">
      <c r="A62" s="30" t="s">
        <v>92</v>
      </c>
      <c r="B62" s="2">
        <f>SUM(Monthly!B174:B176)</f>
        <v>231759.661172</v>
      </c>
      <c r="C62" s="2">
        <f>SUM(Monthly!C174:C176)</f>
        <v>57797.848067</v>
      </c>
      <c r="D62" s="2">
        <f>SUM(Monthly!D174:D176)</f>
        <v>289557.50923900004</v>
      </c>
      <c r="E62" s="2">
        <f>SUM(Monthly!E174:E176)</f>
        <v>226808.20982572652</v>
      </c>
      <c r="F62" s="2">
        <f>SUM(Monthly!F174:F176)</f>
        <v>123390.98196081349</v>
      </c>
      <c r="G62" s="2">
        <f>SUM(Monthly!G174:G176)</f>
        <v>350199.19178654</v>
      </c>
      <c r="H62" s="48">
        <f>SUM(Monthly!H174:H176)</f>
        <v>-60641.68254754</v>
      </c>
    </row>
    <row r="63" spans="1:8" ht="18">
      <c r="A63" s="30" t="s">
        <v>93</v>
      </c>
      <c r="B63" s="2">
        <f>SUM(Monthly!B177:B179)</f>
        <v>244636.04972633423</v>
      </c>
      <c r="C63" s="2">
        <f>SUM(Monthly!C177:C179)</f>
        <v>71532.050047</v>
      </c>
      <c r="D63" s="2">
        <f>SUM(Monthly!D177:D179)</f>
        <v>316168.0997733342</v>
      </c>
      <c r="E63" s="2">
        <f>SUM(Monthly!E177:E179)</f>
        <v>216752.8049474865</v>
      </c>
      <c r="F63" s="2">
        <f>SUM(Monthly!F177:F179)</f>
        <v>182014.66062918465</v>
      </c>
      <c r="G63" s="2">
        <f>SUM(Monthly!G177:G179)</f>
        <v>398767.4655766712</v>
      </c>
      <c r="H63" s="48">
        <f>SUM(Monthly!H177:H179)</f>
        <v>-82599.36580333693</v>
      </c>
    </row>
    <row r="64" spans="1:8" ht="18">
      <c r="A64" s="30" t="s">
        <v>94</v>
      </c>
      <c r="B64" s="2">
        <f>SUM(Monthly!B180:B182)</f>
        <v>252436.5164349085</v>
      </c>
      <c r="C64" s="2">
        <f>SUM(Monthly!C180:C182)</f>
        <v>54052.64216361</v>
      </c>
      <c r="D64" s="2">
        <f>SUM(Monthly!D180:D182)</f>
        <v>306489.1585985185</v>
      </c>
      <c r="E64" s="2">
        <f>SUM(Monthly!E180:E182)</f>
        <v>258384.99043084471</v>
      </c>
      <c r="F64" s="2">
        <f>SUM(Monthly!F180:F182)</f>
        <v>122244.6002304499</v>
      </c>
      <c r="G64" s="2">
        <f>SUM(Monthly!G180:G182)</f>
        <v>380629.59066129464</v>
      </c>
      <c r="H64" s="48">
        <f>SUM(Monthly!H180:H182)</f>
        <v>-74140.43206277612</v>
      </c>
    </row>
    <row r="65" spans="1:8" ht="18">
      <c r="A65" s="30" t="s">
        <v>95</v>
      </c>
      <c r="B65" s="2">
        <f>SUM(Monthly!B183:B185)</f>
        <v>261238.5297731129</v>
      </c>
      <c r="C65" s="2">
        <f>SUM(Monthly!C183:C185)</f>
        <v>70554.40199333588</v>
      </c>
      <c r="D65" s="2">
        <f>SUM(Monthly!D183:D185)</f>
        <v>331792.9317664488</v>
      </c>
      <c r="E65" s="2">
        <f>SUM(Monthly!E183:E185)</f>
        <v>227276.77932046104</v>
      </c>
      <c r="F65" s="2">
        <f>SUM(Monthly!F183:F185)</f>
        <v>157656.10550797696</v>
      </c>
      <c r="G65" s="2">
        <f>SUM(Monthly!G183:G185)</f>
        <v>384932.88482843805</v>
      </c>
      <c r="H65" s="48">
        <f>SUM(Monthly!H183:H185)</f>
        <v>-53139.9530619892</v>
      </c>
    </row>
    <row r="66" spans="1:8" ht="18">
      <c r="A66" s="30" t="s">
        <v>96</v>
      </c>
      <c r="B66" s="2">
        <f>SUM(Monthly!B186:B188)</f>
        <v>259401.3235972212</v>
      </c>
      <c r="C66" s="2">
        <f>SUM(Monthly!C186:C188)</f>
        <v>64551.51871628975</v>
      </c>
      <c r="D66" s="2">
        <f>SUM(Monthly!D186:D188)</f>
        <v>323952.84231351095</v>
      </c>
      <c r="E66" s="2">
        <f>SUM(Monthly!E186:E188)</f>
        <v>251480.77641158405</v>
      </c>
      <c r="F66" s="2">
        <f>SUM(Monthly!F186:F188)</f>
        <v>93965.90031335126</v>
      </c>
      <c r="G66" s="2">
        <f>SUM(Monthly!G186:G188)</f>
        <v>345446.6767249353</v>
      </c>
      <c r="H66" s="48">
        <f>SUM(Monthly!H186:H188)</f>
        <v>-21493.834411424366</v>
      </c>
    </row>
    <row r="67" spans="1:8" ht="18">
      <c r="A67" s="30" t="s">
        <v>97</v>
      </c>
      <c r="B67" s="43">
        <f>SUM(Monthly!B189:B191)</f>
        <v>250434.78654716426</v>
      </c>
      <c r="C67" s="43">
        <f>SUM(Monthly!C189:C191)</f>
        <v>58653.826469183885</v>
      </c>
      <c r="D67" s="43">
        <f>SUM(Monthly!D189:D191)</f>
        <v>309088.6130163481</v>
      </c>
      <c r="E67" s="43">
        <f>SUM(Monthly!E189:E191)</f>
        <v>244154.93181250442</v>
      </c>
      <c r="F67" s="43">
        <f>SUM(Monthly!F189:F191)</f>
        <v>86438.67680033088</v>
      </c>
      <c r="G67" s="43">
        <f>SUM(Monthly!G189:G191)</f>
        <v>330593.6086128353</v>
      </c>
      <c r="H67" s="48">
        <f>SUM(Monthly!H189:H191)</f>
        <v>-21504.995596487162</v>
      </c>
    </row>
    <row r="68" spans="1:8" ht="18">
      <c r="A68" s="30" t="s">
        <v>98</v>
      </c>
      <c r="B68" s="43">
        <f>SUM(Monthly!B192:B194)</f>
        <v>282560.0940958067</v>
      </c>
      <c r="C68" s="43">
        <f>SUM(Monthly!C192:C194)</f>
        <v>51019.14831557221</v>
      </c>
      <c r="D68" s="43">
        <f>SUM(Monthly!D192:D194)</f>
        <v>333579.24241137895</v>
      </c>
      <c r="E68" s="43">
        <f>SUM(Monthly!E192:E194)</f>
        <v>569355.8925001051</v>
      </c>
      <c r="F68" s="43">
        <f>SUM(Monthly!F192:F194)</f>
        <v>113436.99674547718</v>
      </c>
      <c r="G68" s="43">
        <f>SUM(Monthly!G192:G194)</f>
        <v>682792.8892455823</v>
      </c>
      <c r="H68" s="48">
        <f>SUM(Monthly!H192:H194)</f>
        <v>-349213.64683420333</v>
      </c>
    </row>
    <row r="69" spans="1:8" ht="18">
      <c r="A69" s="30" t="s">
        <v>99</v>
      </c>
      <c r="B69" s="43">
        <f>SUM(Monthly!B195:B197)</f>
        <v>280871.1526304895</v>
      </c>
      <c r="C69" s="43">
        <f>SUM(Monthly!C195:C197)</f>
        <v>55090.17133196631</v>
      </c>
      <c r="D69" s="43">
        <f>SUM(Monthly!D195:D197)</f>
        <v>335961.3239624558</v>
      </c>
      <c r="E69" s="43">
        <f>SUM(Monthly!E195:E197)</f>
        <v>253239.67373004463</v>
      </c>
      <c r="F69" s="43">
        <f>SUM(Monthly!F195:F197)</f>
        <v>105238.56451308937</v>
      </c>
      <c r="G69" s="43">
        <f>SUM(Monthly!G195:G197)</f>
        <v>358478.238243134</v>
      </c>
      <c r="H69" s="48">
        <f>SUM(Monthly!H195:H197)</f>
        <v>-22516.914280678204</v>
      </c>
    </row>
    <row r="70" spans="1:10" s="44" customFormat="1" ht="18">
      <c r="A70" s="42" t="s">
        <v>100</v>
      </c>
      <c r="B70" s="43">
        <f>SUM(Monthly!B198:B200)</f>
        <v>284274.8959622205</v>
      </c>
      <c r="C70" s="43">
        <f>SUM(Monthly!C198:C200)</f>
        <v>73388.56590171398</v>
      </c>
      <c r="D70" s="43">
        <f>SUM(Monthly!D198:D200)</f>
        <v>357663.4618639345</v>
      </c>
      <c r="E70" s="43">
        <f>SUM(Monthly!E198:E200)</f>
        <v>234603.59711263957</v>
      </c>
      <c r="F70" s="43">
        <f>SUM(Monthly!F198:F200)</f>
        <v>139667.2726964308</v>
      </c>
      <c r="G70" s="43">
        <f>SUM(Monthly!G198:G200)</f>
        <v>374270.86980907037</v>
      </c>
      <c r="H70" s="48">
        <f>SUM(Monthly!H198:H200)</f>
        <v>-16607.40794513587</v>
      </c>
      <c r="J70"/>
    </row>
    <row r="71" spans="1:10" s="44" customFormat="1" ht="18">
      <c r="A71" s="30" t="s">
        <v>101</v>
      </c>
      <c r="B71" s="43">
        <f>SUM(Monthly!B201:B203)</f>
        <v>308753.061898178</v>
      </c>
      <c r="C71" s="43">
        <f>SUM(Monthly!C201:C203)</f>
        <v>66919.92328676481</v>
      </c>
      <c r="D71" s="43">
        <f>SUM(Monthly!D201:D203)</f>
        <v>375672.9851849428</v>
      </c>
      <c r="E71" s="43">
        <f>SUM(Monthly!E201:E203)</f>
        <v>322996.4872547756</v>
      </c>
      <c r="F71" s="43">
        <f>SUM(Monthly!F201:F203)</f>
        <v>185880.395634393</v>
      </c>
      <c r="G71" s="43">
        <f>SUM(Monthly!G201:G203)</f>
        <v>508876.8828891686</v>
      </c>
      <c r="H71" s="48">
        <f>SUM(Monthly!H201:H203)</f>
        <v>-133203.89770422582</v>
      </c>
      <c r="J71"/>
    </row>
    <row r="72" spans="1:10" s="44" customFormat="1" ht="18">
      <c r="A72" s="30" t="s">
        <v>102</v>
      </c>
      <c r="B72" s="43">
        <f>SUM(Monthly!B204:B206)</f>
        <v>331431.69027220586</v>
      </c>
      <c r="C72" s="43">
        <f>SUM(Monthly!C204:C206)</f>
        <v>44315.00209691284</v>
      </c>
      <c r="D72" s="43">
        <f>SUM(Monthly!D204:D206)</f>
        <v>375746.6923691187</v>
      </c>
      <c r="E72" s="43">
        <f>SUM(Monthly!E204:E206)</f>
        <v>331090.9042651389</v>
      </c>
      <c r="F72" s="43">
        <f>SUM(Monthly!F204:F206)</f>
        <v>100667.80378171042</v>
      </c>
      <c r="G72" s="43">
        <f>SUM(Monthly!G204:G206)</f>
        <v>431758.7080468493</v>
      </c>
      <c r="H72" s="48">
        <f>SUM(Monthly!H204:H206)</f>
        <v>-56012.01567773055</v>
      </c>
      <c r="J72"/>
    </row>
    <row r="73" spans="1:10" s="44" customFormat="1" ht="18">
      <c r="A73" s="30" t="s">
        <v>103</v>
      </c>
      <c r="B73" s="43">
        <f>SUM(Monthly!B207:B209)</f>
        <v>312862.39491757436</v>
      </c>
      <c r="C73" s="43">
        <f>SUM(Monthly!C207:C209)</f>
        <v>58740.453928816285</v>
      </c>
      <c r="D73" s="43">
        <f>SUM(Monthly!D207:D209)</f>
        <v>371602.8488463906</v>
      </c>
      <c r="E73" s="43">
        <f>SUM(Monthly!E207:E209)</f>
        <v>269714.10347840434</v>
      </c>
      <c r="F73" s="43">
        <f>SUM(Monthly!F207:F209)</f>
        <v>111956.41433308413</v>
      </c>
      <c r="G73" s="43">
        <f>SUM(Monthly!G207:G209)</f>
        <v>381670.5178114885</v>
      </c>
      <c r="H73" s="48">
        <f>SUM(Monthly!H207:H209)</f>
        <v>-10067.668965097866</v>
      </c>
      <c r="J73"/>
    </row>
    <row r="74" spans="1:10" s="44" customFormat="1" ht="18">
      <c r="A74" s="42" t="s">
        <v>104</v>
      </c>
      <c r="B74" s="43">
        <f>SUM(Monthly!B210:B212)</f>
        <v>344984.2746695832</v>
      </c>
      <c r="C74" s="43">
        <f>SUM(Monthly!C210:C212)</f>
        <v>78152.63687517945</v>
      </c>
      <c r="D74" s="43">
        <f>SUM(Monthly!D210:D212)</f>
        <v>423136.9115447626</v>
      </c>
      <c r="E74" s="43">
        <f>SUM(Monthly!E210:E212)</f>
        <v>394658.10696897283</v>
      </c>
      <c r="F74" s="43">
        <f>SUM(Monthly!F210:F212)</f>
        <v>182957.74576509418</v>
      </c>
      <c r="G74" s="43">
        <f>SUM(Monthly!G210:G212)</f>
        <v>577615.852734067</v>
      </c>
      <c r="H74" s="48">
        <f>SUM(Monthly!H210:H212)</f>
        <v>-154478.9411893044</v>
      </c>
      <c r="J74"/>
    </row>
    <row r="75" spans="1:10" s="44" customFormat="1" ht="18">
      <c r="A75" s="30" t="s">
        <v>105</v>
      </c>
      <c r="B75" s="43">
        <f>SUM(Monthly!B213:B215)</f>
        <v>363132.5706190696</v>
      </c>
      <c r="C75" s="43">
        <f>SUM(Monthly!C213:C215)</f>
        <v>112277.32301295508</v>
      </c>
      <c r="D75" s="43">
        <f>SUM(Monthly!D213:D215)</f>
        <v>475409.8936320247</v>
      </c>
      <c r="E75" s="43">
        <f>SUM(Monthly!E213:E215)</f>
        <v>393630.69431781955</v>
      </c>
      <c r="F75" s="43">
        <f>SUM(Monthly!F213:F215)</f>
        <v>295053.89109115396</v>
      </c>
      <c r="G75" s="43">
        <f>SUM(Monthly!G213:G215)</f>
        <v>688684.5854089735</v>
      </c>
      <c r="H75" s="48">
        <f>SUM(Monthly!H213:H215)</f>
        <v>-213274.69177694886</v>
      </c>
      <c r="J75"/>
    </row>
    <row r="76" spans="1:10" s="44" customFormat="1" ht="18">
      <c r="A76" s="30" t="s">
        <v>106</v>
      </c>
      <c r="B76" s="43">
        <f>SUM(Monthly!B216:B218)</f>
        <v>387263.260177</v>
      </c>
      <c r="C76" s="43">
        <f>SUM(Monthly!C216:C218)</f>
        <v>53457.87812867707</v>
      </c>
      <c r="D76" s="43">
        <f>SUM(Monthly!D216:D218)</f>
        <v>440721.1383056771</v>
      </c>
      <c r="E76" s="43">
        <f>SUM(Monthly!E216:E218)</f>
        <v>369953.9525805051</v>
      </c>
      <c r="F76" s="43">
        <f>SUM(Monthly!F216:F218)</f>
        <v>157543.6325594859</v>
      </c>
      <c r="G76" s="43">
        <f>SUM(Monthly!G216:G218)</f>
        <v>527497.585139991</v>
      </c>
      <c r="H76" s="48">
        <f>SUM(Monthly!H216:H218)</f>
        <v>-86776.44683431392</v>
      </c>
      <c r="J76"/>
    </row>
    <row r="77" spans="1:10" s="44" customFormat="1" ht="18">
      <c r="A77" s="30" t="s">
        <v>107</v>
      </c>
      <c r="B77" s="43">
        <f>SUM(Monthly!B219:B221)</f>
        <v>372772.00130378664</v>
      </c>
      <c r="C77" s="43">
        <f>SUM(Monthly!C219:C221)</f>
        <v>86320.6705131287</v>
      </c>
      <c r="D77" s="43">
        <f>SUM(Monthly!D219:D221)</f>
        <v>459092.6718169154</v>
      </c>
      <c r="E77" s="43">
        <f>SUM(Monthly!E219:E221)</f>
        <v>301749.5915055994</v>
      </c>
      <c r="F77" s="43">
        <f>SUM(Monthly!F219:F221)</f>
        <v>161034.01458499389</v>
      </c>
      <c r="G77" s="43">
        <f>SUM(Monthly!G219:G221)</f>
        <v>462783.60609059327</v>
      </c>
      <c r="H77" s="48">
        <f>SUM(Monthly!H219:H221)</f>
        <v>-3690.9342736779654</v>
      </c>
      <c r="J77"/>
    </row>
    <row r="78" spans="1:10" s="44" customFormat="1" ht="18">
      <c r="A78" s="42" t="s">
        <v>108</v>
      </c>
      <c r="B78" s="43">
        <f>SUM(Monthly!B222:B224)</f>
        <v>399014.64509773254</v>
      </c>
      <c r="C78" s="43">
        <f>SUM(Monthly!C222:C224)</f>
        <v>56928.097517672526</v>
      </c>
      <c r="D78" s="43">
        <f>SUM(Monthly!D222:D224)</f>
        <v>455942.7426154051</v>
      </c>
      <c r="E78" s="43">
        <f>SUM(Monthly!E222:E224)</f>
        <v>277425.450692907</v>
      </c>
      <c r="F78" s="43">
        <f>SUM(Monthly!F222:F224)</f>
        <v>306584.97526496206</v>
      </c>
      <c r="G78" s="43">
        <f>SUM(Monthly!G222:G224)</f>
        <v>584010.425957869</v>
      </c>
      <c r="H78" s="48">
        <f>SUM(Monthly!H222:H224)</f>
        <v>-128067.68334246398</v>
      </c>
      <c r="J78"/>
    </row>
    <row r="79" spans="1:10" s="44" customFormat="1" ht="18">
      <c r="A79" s="42" t="s">
        <v>110</v>
      </c>
      <c r="B79" s="43">
        <f>SUM(Monthly!B225:B227)</f>
        <v>473414.116643</v>
      </c>
      <c r="C79" s="43">
        <f>SUM(Monthly!C225:C227)</f>
        <v>84826.60270681887</v>
      </c>
      <c r="D79" s="43">
        <f>SUM(Monthly!D225:D227)</f>
        <v>558240.7193498188</v>
      </c>
      <c r="E79" s="43">
        <f>SUM(Monthly!E225:E227)</f>
        <v>450081.07016206667</v>
      </c>
      <c r="F79" s="43">
        <f>SUM(Monthly!F225:F227)</f>
        <v>343183.61064125854</v>
      </c>
      <c r="G79" s="43">
        <f>SUM(Monthly!G225:G227)</f>
        <v>793264.6808033253</v>
      </c>
      <c r="H79" s="48">
        <f>SUM(Monthly!H225:H227)</f>
        <v>-235023.96145350637</v>
      </c>
      <c r="J79"/>
    </row>
    <row r="80" spans="1:10" s="44" customFormat="1" ht="18">
      <c r="A80" s="30" t="s">
        <v>112</v>
      </c>
      <c r="B80" s="43">
        <f>SUM(Monthly!B228:B230)</f>
        <v>467121.667815</v>
      </c>
      <c r="C80" s="43">
        <f>SUM(Monthly!C228:C230)</f>
        <v>43080.488190193195</v>
      </c>
      <c r="D80" s="43">
        <f>SUM(Monthly!D228:D230)</f>
        <v>510202.15600519325</v>
      </c>
      <c r="E80" s="43">
        <f>SUM(Monthly!E228:E230)</f>
        <v>463675.8873665375</v>
      </c>
      <c r="F80" s="43">
        <f>SUM(Monthly!F228:F230)</f>
        <v>264087.08554268046</v>
      </c>
      <c r="G80" s="43">
        <f>SUM(Monthly!G228:G230)</f>
        <v>727762.9729092179</v>
      </c>
      <c r="H80" s="48">
        <f>SUM(Monthly!H228:H230)</f>
        <v>-217560.8169040248</v>
      </c>
      <c r="J80"/>
    </row>
    <row r="81" spans="1:10" s="44" customFormat="1" ht="18">
      <c r="A81" s="30" t="s">
        <v>116</v>
      </c>
      <c r="B81" s="43">
        <f>SUM(Monthly!B231:B233)</f>
        <v>516754.40523387876</v>
      </c>
      <c r="C81" s="43">
        <f>SUM(Monthly!C231:C233)</f>
        <v>189133.19008434808</v>
      </c>
      <c r="D81" s="43">
        <f>SUM(Monthly!D231:D233)</f>
        <v>705887.5953182268</v>
      </c>
      <c r="E81" s="43">
        <f>SUM(Monthly!E231:E233)</f>
        <v>412258.0684123287</v>
      </c>
      <c r="F81" s="43">
        <f>SUM(Monthly!F231:F233)</f>
        <v>397652.47680613317</v>
      </c>
      <c r="G81" s="43">
        <f>SUM(Monthly!G231:G233)</f>
        <v>809910.5452184619</v>
      </c>
      <c r="H81" s="48">
        <f>SUM(Monthly!H231:H233)</f>
        <v>-104022.94990023502</v>
      </c>
      <c r="J81"/>
    </row>
    <row r="82" spans="1:8" ht="16.5" thickBot="1">
      <c r="A82" s="61" t="s">
        <v>109</v>
      </c>
      <c r="B82" s="67"/>
      <c r="C82" s="67"/>
      <c r="D82" s="67"/>
      <c r="E82" s="67"/>
      <c r="F82" s="67"/>
      <c r="G82" s="67"/>
      <c r="H82" s="68"/>
    </row>
    <row r="83" spans="1:8" ht="15.75">
      <c r="A83" s="4"/>
      <c r="B83" s="1"/>
      <c r="C83" s="1"/>
      <c r="D83" s="1"/>
      <c r="E83" s="1"/>
      <c r="F83" s="1"/>
      <c r="G83" s="1"/>
      <c r="H83" s="1"/>
    </row>
    <row r="84" spans="1:8" ht="15.75">
      <c r="A84" s="4"/>
      <c r="B84" s="1"/>
      <c r="C84" s="1"/>
      <c r="D84" s="1"/>
      <c r="E84" s="1"/>
      <c r="F84" s="1"/>
      <c r="G84" s="1"/>
      <c r="H84" s="1"/>
    </row>
    <row r="85" spans="1:8" ht="15.75">
      <c r="A85" s="4"/>
      <c r="B85" s="1"/>
      <c r="C85" s="1"/>
      <c r="D85" s="1"/>
      <c r="E85" s="1"/>
      <c r="F85" s="1"/>
      <c r="G85" s="1"/>
      <c r="H85" s="1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</sheetData>
  <sheetProtection/>
  <mergeCells count="6">
    <mergeCell ref="C2:F2"/>
    <mergeCell ref="A4:A5"/>
    <mergeCell ref="B4:D4"/>
    <mergeCell ref="E4:G4"/>
    <mergeCell ref="H4:H5"/>
    <mergeCell ref="A82:H8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9"/>
  <sheetViews>
    <sheetView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8" sqref="G28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11.6640625" style="0" customWidth="1"/>
    <col min="9" max="9" width="9.99609375" style="0" bestFit="1" customWidth="1"/>
  </cols>
  <sheetData>
    <row r="1" ht="15.75">
      <c r="A1" s="20" t="s">
        <v>32</v>
      </c>
    </row>
    <row r="3" spans="1:10" ht="18.75">
      <c r="A3" s="4"/>
      <c r="B3" s="1"/>
      <c r="C3" s="64" t="s">
        <v>31</v>
      </c>
      <c r="D3" s="64"/>
      <c r="E3" s="64"/>
      <c r="F3" s="64"/>
      <c r="G3" s="1"/>
      <c r="H3" s="1"/>
      <c r="I3" s="1"/>
      <c r="J3" s="1"/>
    </row>
    <row r="4" spans="1:10" ht="15.75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s="29" customFormat="1" ht="19.5">
      <c r="A5" s="57" t="s">
        <v>34</v>
      </c>
      <c r="B5" s="54" t="s">
        <v>22</v>
      </c>
      <c r="C5" s="55"/>
      <c r="D5" s="56"/>
      <c r="E5" s="54" t="s">
        <v>25</v>
      </c>
      <c r="F5" s="55"/>
      <c r="G5" s="56"/>
      <c r="H5" s="65" t="s">
        <v>28</v>
      </c>
      <c r="I5" s="28"/>
      <c r="J5" s="28"/>
    </row>
    <row r="6" spans="1:10" s="29" customFormat="1" ht="37.5">
      <c r="A6" s="58"/>
      <c r="B6" s="34" t="s">
        <v>33</v>
      </c>
      <c r="C6" s="34" t="s">
        <v>24</v>
      </c>
      <c r="D6" s="34" t="s">
        <v>0</v>
      </c>
      <c r="E6" s="35" t="s">
        <v>26</v>
      </c>
      <c r="F6" s="35" t="s">
        <v>27</v>
      </c>
      <c r="G6" s="34" t="s">
        <v>0</v>
      </c>
      <c r="H6" s="66"/>
      <c r="I6" s="28"/>
      <c r="J6" s="28"/>
    </row>
    <row r="7" spans="1:8" ht="15.75">
      <c r="A7" s="33">
        <v>2002</v>
      </c>
      <c r="B7" s="2">
        <v>122952.2</v>
      </c>
      <c r="C7" s="2">
        <v>63015.4</v>
      </c>
      <c r="D7" s="2">
        <v>185967.6</v>
      </c>
      <c r="E7" s="2">
        <v>127963</v>
      </c>
      <c r="F7" s="2">
        <v>65770.5</v>
      </c>
      <c r="G7" s="2">
        <v>193733.5</v>
      </c>
      <c r="H7" s="3">
        <v>-7765.899999999994</v>
      </c>
    </row>
    <row r="8" spans="1:8" ht="15.75">
      <c r="A8" s="33">
        <v>2003</v>
      </c>
      <c r="B8" s="2">
        <v>135223.2</v>
      </c>
      <c r="C8" s="2">
        <v>65283.5</v>
      </c>
      <c r="D8" s="2">
        <v>200506.7</v>
      </c>
      <c r="E8" s="2">
        <v>142609.7</v>
      </c>
      <c r="F8" s="2">
        <v>99405.2</v>
      </c>
      <c r="G8" s="2">
        <v>242014.90000000002</v>
      </c>
      <c r="H8" s="3">
        <v>-41508.20000000001</v>
      </c>
    </row>
    <row r="9" spans="1:8" ht="15.75">
      <c r="A9" s="33">
        <v>2004</v>
      </c>
      <c r="B9" s="2">
        <v>147508.1</v>
      </c>
      <c r="C9" s="2">
        <v>108400</v>
      </c>
      <c r="D9" s="2">
        <v>255908.1</v>
      </c>
      <c r="E9" s="2">
        <v>177615</v>
      </c>
      <c r="F9" s="2">
        <v>119900</v>
      </c>
      <c r="G9" s="2">
        <v>297515</v>
      </c>
      <c r="H9" s="3">
        <v>-41606.899999999994</v>
      </c>
    </row>
    <row r="10" spans="1:8" ht="15.75">
      <c r="A10" s="33">
        <v>2005</v>
      </c>
      <c r="B10" s="2">
        <f>SUM(Monthly!B6:B17)</f>
        <v>176658.2</v>
      </c>
      <c r="C10" s="2">
        <f>SUM(Monthly!C6:C17)</f>
        <v>103000</v>
      </c>
      <c r="D10" s="2">
        <f>SUM(Monthly!D6:D17)</f>
        <v>279658.2</v>
      </c>
      <c r="E10" s="2">
        <f>SUM(Monthly!E6:E17)</f>
        <v>218031.4</v>
      </c>
      <c r="F10" s="2">
        <f>SUM(Monthly!F6:F17)</f>
        <v>84561</v>
      </c>
      <c r="G10" s="2">
        <f>SUM(Monthly!G6:G17)</f>
        <v>302592.4</v>
      </c>
      <c r="H10" s="3">
        <f>SUM(Monthly!H6:H17)</f>
        <v>-22934.200000000004</v>
      </c>
    </row>
    <row r="11" spans="1:8" ht="15.75">
      <c r="A11" s="33">
        <v>2006</v>
      </c>
      <c r="B11" s="2">
        <f>SUM(Monthly!B18:B29)</f>
        <v>183029.00000000003</v>
      </c>
      <c r="C11" s="2">
        <f>SUM(Monthly!C18:C29)</f>
        <v>104612.5</v>
      </c>
      <c r="D11" s="2">
        <f>SUM(Monthly!D18:D29)</f>
        <v>287641.5</v>
      </c>
      <c r="E11" s="2">
        <f>SUM(Monthly!E18:E29)</f>
        <v>225096.2</v>
      </c>
      <c r="F11" s="2">
        <f>SUM(Monthly!F18:F29)</f>
        <v>90219</v>
      </c>
      <c r="G11" s="2">
        <f>SUM(Monthly!G18:G29)</f>
        <v>315315.20000000007</v>
      </c>
      <c r="H11" s="3">
        <f>SUM(Monthly!H18:H29)</f>
        <v>-27673.699999999968</v>
      </c>
    </row>
    <row r="12" spans="1:8" ht="15.75">
      <c r="A12" s="33">
        <v>2007</v>
      </c>
      <c r="B12" s="2">
        <f>SUM(Monthly!B30:B41)</f>
        <v>201614.6</v>
      </c>
      <c r="C12" s="2">
        <f>SUM(Monthly!C30:C41)</f>
        <v>161664.8</v>
      </c>
      <c r="D12" s="2">
        <f>SUM(Monthly!D30:D41)</f>
        <v>363279.4</v>
      </c>
      <c r="E12" s="2">
        <f>SUM(Monthly!E30:E41)</f>
        <v>261624.28999999995</v>
      </c>
      <c r="F12" s="2">
        <f>SUM(Monthly!F30:F41)</f>
        <v>128146.50000000001</v>
      </c>
      <c r="G12" s="2">
        <f>SUM(Monthly!G30:G41)</f>
        <v>389770.79000000004</v>
      </c>
      <c r="H12" s="3">
        <f>SUM(Monthly!H30:H41)</f>
        <v>-26491.390000000014</v>
      </c>
    </row>
    <row r="13" spans="1:8" ht="15.75">
      <c r="A13" s="33">
        <v>2008</v>
      </c>
      <c r="B13" s="2">
        <f>SUM(Monthly!B42:B53)</f>
        <v>260160.3</v>
      </c>
      <c r="C13" s="2">
        <f>SUM(Monthly!C42:C53)</f>
        <v>137501.80000000002</v>
      </c>
      <c r="D13" s="2">
        <f>SUM(Monthly!D42:D53)</f>
        <v>397662.1</v>
      </c>
      <c r="E13" s="2">
        <f>SUM(Monthly!E42:E53)</f>
        <v>359970.50000000006</v>
      </c>
      <c r="F13" s="2">
        <f>SUM(Monthly!F42:F53)</f>
        <v>76633</v>
      </c>
      <c r="G13" s="2">
        <f>SUM(Monthly!G42:G53)</f>
        <v>436603.5</v>
      </c>
      <c r="H13" s="3">
        <f>SUM(Monthly!H42:H53)</f>
        <v>-38941.40000000001</v>
      </c>
    </row>
    <row r="14" spans="1:8" ht="15.75">
      <c r="A14" s="33">
        <v>2009</v>
      </c>
      <c r="B14" s="2">
        <f>SUM(Monthly!B54:B65)</f>
        <v>309780.89999999997</v>
      </c>
      <c r="C14" s="2">
        <f>SUM(Monthly!C54:C65)</f>
        <v>103578</v>
      </c>
      <c r="D14" s="2">
        <f>SUM(Monthly!D54:D65)</f>
        <v>413358.9</v>
      </c>
      <c r="E14" s="2">
        <f>SUM(Monthly!E54:E65)</f>
        <v>434450.159479147</v>
      </c>
      <c r="F14" s="2">
        <f>SUM(Monthly!F54:F65)</f>
        <v>105148.6</v>
      </c>
      <c r="G14" s="2">
        <f>SUM(Monthly!G54:G65)</f>
        <v>539598.7594791469</v>
      </c>
      <c r="H14" s="3">
        <f>SUM(Monthly!H54:H65)</f>
        <v>-126239.859479147</v>
      </c>
    </row>
    <row r="15" spans="1:8" ht="15.75">
      <c r="A15" s="33">
        <v>2010</v>
      </c>
      <c r="B15" s="2">
        <f>SUM(Monthly!B66:B77)</f>
        <v>393169.973</v>
      </c>
      <c r="C15" s="2">
        <f>SUM(Monthly!C66:C77)</f>
        <v>238073.12000000002</v>
      </c>
      <c r="D15" s="2">
        <f>SUM(Monthly!D66:D77)</f>
        <v>631243.0930000001</v>
      </c>
      <c r="E15" s="2">
        <f>SUM(Monthly!E66:E77)</f>
        <v>467223.7664205272</v>
      </c>
      <c r="F15" s="2">
        <f>SUM(Monthly!F66:F77)</f>
        <v>143052.09999999998</v>
      </c>
      <c r="G15" s="2">
        <f>SUM(Monthly!G66:G77)</f>
        <v>610275.8664205272</v>
      </c>
      <c r="H15" s="3">
        <f>SUM(Monthly!H66:H77)</f>
        <v>20967.226579472845</v>
      </c>
    </row>
    <row r="16" spans="1:8" ht="15.75">
      <c r="A16" s="33">
        <v>2011</v>
      </c>
      <c r="B16" s="2">
        <f>SUM(Monthly!B78:B89)</f>
        <v>474526.70099999994</v>
      </c>
      <c r="C16" s="2">
        <f>SUM(Monthly!C78:C89)</f>
        <v>204362.737434</v>
      </c>
      <c r="D16" s="2">
        <f>SUM(Monthly!D78:D89)</f>
        <v>678889.438434</v>
      </c>
      <c r="E16" s="2">
        <f>SUM(Monthly!E78:E89)</f>
        <v>545818.7197450885</v>
      </c>
      <c r="F16" s="2">
        <f>SUM(Monthly!F78:F89)</f>
        <v>214905.3811377827</v>
      </c>
      <c r="G16" s="2">
        <f>SUM(Monthly!G78:G89)</f>
        <v>760724.1008828712</v>
      </c>
      <c r="H16" s="3">
        <f>SUM(Monthly!H78:H89)</f>
        <v>-81834.66244887118</v>
      </c>
    </row>
    <row r="17" spans="1:8" ht="15.75">
      <c r="A17" s="33">
        <v>2012</v>
      </c>
      <c r="B17" s="2">
        <f>SUM(Monthly!B90:B101)</f>
        <v>550779.967172</v>
      </c>
      <c r="C17" s="2">
        <f>SUM(Monthly!C90:C101)</f>
        <v>154949.5304906634</v>
      </c>
      <c r="D17" s="2">
        <f>SUM(Monthly!D90:D101)</f>
        <v>705729.4976626635</v>
      </c>
      <c r="E17" s="2">
        <f>SUM(Monthly!E90:E101)</f>
        <v>584859.0461763642</v>
      </c>
      <c r="F17" s="2">
        <f>SUM(Monthly!F90:F101)</f>
        <v>233502.30577092225</v>
      </c>
      <c r="G17" s="2">
        <f>SUM(Monthly!G90:G101)</f>
        <v>818361.3519472864</v>
      </c>
      <c r="H17" s="3">
        <f>SUM(Monthly!H90:H101)</f>
        <v>-112631.85428462308</v>
      </c>
    </row>
    <row r="18" spans="1:8" ht="15.75">
      <c r="A18" s="33">
        <v>2013</v>
      </c>
      <c r="B18" s="2">
        <f>SUM(Monthly!B102:B113)</f>
        <v>566995.830451</v>
      </c>
      <c r="C18" s="2">
        <f>SUM(Monthly!C102:C113)</f>
        <v>274661.994884335</v>
      </c>
      <c r="D18" s="2">
        <f>SUM(Monthly!D102:D113)</f>
        <v>841657.8253353351</v>
      </c>
      <c r="E18" s="2">
        <f>SUM(Monthly!E102:E113)</f>
        <v>689138.646078935</v>
      </c>
      <c r="F18" s="2">
        <f>SUM(Monthly!F102:F113)</f>
        <v>263297.4465149753</v>
      </c>
      <c r="G18" s="2">
        <f>SUM(Monthly!G102:G113)</f>
        <v>952436.0925939103</v>
      </c>
      <c r="H18" s="3">
        <f>SUM(Monthly!H102:H113)</f>
        <v>-110778.26725857522</v>
      </c>
    </row>
    <row r="19" spans="1:8" ht="15.75">
      <c r="A19" s="33">
        <v>2014</v>
      </c>
      <c r="B19" s="2">
        <f>SUM(Monthly!B114:B125)</f>
        <v>663212.173861</v>
      </c>
      <c r="C19" s="2">
        <f>SUM(Monthly!C114:C125)</f>
        <v>136117.20388919002</v>
      </c>
      <c r="D19" s="2">
        <f>SUM(Monthly!D114:D125)</f>
        <v>799329.3777501901</v>
      </c>
      <c r="E19" s="2">
        <f>SUM(Monthly!E114:E125)</f>
        <v>721597.5440439553</v>
      </c>
      <c r="F19" s="2">
        <f>SUM(Monthly!F114:F125)</f>
        <v>309054.9300583112</v>
      </c>
      <c r="G19" s="2">
        <f>SUM(Monthly!G114:G125)</f>
        <v>1030652.4741022665</v>
      </c>
      <c r="H19" s="3">
        <f>SUM(Monthly!H114:H125)</f>
        <v>-231323.09635207642</v>
      </c>
    </row>
    <row r="20" spans="1:8" ht="15.75">
      <c r="A20" s="33">
        <v>2015</v>
      </c>
      <c r="B20" s="2">
        <f>SUM(Monthly!B126:B137)</f>
        <v>594432.237621696</v>
      </c>
      <c r="C20" s="2">
        <f>SUM(Monthly!C126:C137)</f>
        <v>89973.79192409001</v>
      </c>
      <c r="D20" s="2">
        <f>SUM(Monthly!D126:D137)</f>
        <v>684406.0295457861</v>
      </c>
      <c r="E20" s="2">
        <f>SUM(Monthly!E126:E137)</f>
        <v>909940.0709935314</v>
      </c>
      <c r="F20" s="2">
        <f>SUM(Monthly!F126:F137)</f>
        <v>184211.18206708998</v>
      </c>
      <c r="G20" s="2">
        <f>SUM(Monthly!G126:G137)</f>
        <v>1094151.2530606214</v>
      </c>
      <c r="H20" s="3">
        <f>SUM(Monthly!H126:H137)</f>
        <v>-409745.22351483547</v>
      </c>
    </row>
    <row r="21" spans="1:8" ht="15.75">
      <c r="A21" s="33">
        <v>2016</v>
      </c>
      <c r="B21" s="2">
        <f>SUM(Monthly!B138:B149)</f>
        <v>638058.1088790084</v>
      </c>
      <c r="C21" s="2">
        <f>SUM(Monthly!C138:C149)</f>
        <v>119018.48000000001</v>
      </c>
      <c r="D21" s="2">
        <f>SUM(Monthly!D138:D149)</f>
        <v>757076.5888790083</v>
      </c>
      <c r="E21" s="2">
        <f>SUM(Monthly!E138:E149)</f>
        <v>781570.3057937569</v>
      </c>
      <c r="F21" s="2">
        <f>SUM(Monthly!F138:F149)</f>
        <v>261024.73520801635</v>
      </c>
      <c r="G21" s="2">
        <f>SUM(Monthly!G138:G149)</f>
        <v>1042595.0410017732</v>
      </c>
      <c r="H21" s="3">
        <f>SUM(Monthly!H138:H149)</f>
        <v>-285518.4521227649</v>
      </c>
    </row>
    <row r="22" spans="1:8" ht="15.75">
      <c r="A22" s="33">
        <v>2017</v>
      </c>
      <c r="B22" s="2">
        <f>SUM(Monthly!B150:B161)</f>
        <v>754142.6476019999</v>
      </c>
      <c r="C22" s="2">
        <f>SUM(Monthly!C150:C161)</f>
        <v>144288.16054979278</v>
      </c>
      <c r="D22" s="2">
        <f>SUM(Monthly!D150:D161)</f>
        <v>898430.8081517927</v>
      </c>
      <c r="E22" s="2">
        <f>SUM(Monthly!E150:E161)</f>
        <v>863453.7275281226</v>
      </c>
      <c r="F22" s="2">
        <f>SUM(Monthly!F150:F161)</f>
        <v>281517.53402614227</v>
      </c>
      <c r="G22" s="2">
        <f>SUM(Monthly!G150:G161)</f>
        <v>1144971.2615542647</v>
      </c>
      <c r="H22" s="3">
        <f>SUM(Monthly!H150:H161)</f>
        <v>-246540.4534024719</v>
      </c>
    </row>
    <row r="23" spans="1:8" ht="15.75">
      <c r="A23" s="33">
        <v>2018</v>
      </c>
      <c r="B23" s="2">
        <f>SUM(Monthly!B162:B173)</f>
        <v>836889.1521669999</v>
      </c>
      <c r="C23" s="2">
        <f>SUM(Monthly!C162:C173)</f>
        <v>211336.57179330324</v>
      </c>
      <c r="D23" s="2">
        <f>SUM(Monthly!D162:D173)</f>
        <v>1048225.7239603031</v>
      </c>
      <c r="E23" s="2">
        <f>SUM(Monthly!E162:E173)</f>
        <v>913511.4656912615</v>
      </c>
      <c r="F23" s="2">
        <f>SUM(Monthly!F162:F173)</f>
        <v>398283.52537699294</v>
      </c>
      <c r="G23" s="2">
        <f>SUM(Monthly!G162:G173)</f>
        <v>1311794.9910682542</v>
      </c>
      <c r="H23" s="3">
        <f>SUM(Monthly!H162:H173)</f>
        <v>-263569.2671079511</v>
      </c>
    </row>
    <row r="24" spans="1:8" ht="15.75">
      <c r="A24" s="33">
        <v>2019</v>
      </c>
      <c r="B24" s="2">
        <f>SUM(Monthly!B174:B185)</f>
        <v>990070.7571063557</v>
      </c>
      <c r="C24" s="2">
        <f>SUM(Monthly!C174:C185)</f>
        <v>253936.94227094587</v>
      </c>
      <c r="D24" s="2">
        <f>SUM(Monthly!D174:D185)</f>
        <v>1244007.6993773016</v>
      </c>
      <c r="E24" s="2">
        <f>SUM(Monthly!E174:E185)</f>
        <v>929222.7845245188</v>
      </c>
      <c r="F24" s="2">
        <f>SUM(Monthly!F174:F185)</f>
        <v>585306.3483284251</v>
      </c>
      <c r="G24" s="2">
        <f>SUM(Monthly!G174:G185)</f>
        <v>1514529.1328529436</v>
      </c>
      <c r="H24" s="3">
        <f>SUM(Monthly!H174:H185)</f>
        <v>-270521.43347564235</v>
      </c>
    </row>
    <row r="25" spans="1:8" ht="15.75">
      <c r="A25" s="33">
        <v>2020</v>
      </c>
      <c r="B25" s="2">
        <f>SUM(Monthly!B186:B197)</f>
        <v>1073267.3568706817</v>
      </c>
      <c r="C25" s="2">
        <f>SUM(Monthly!C186:C197)</f>
        <v>229314.66483301215</v>
      </c>
      <c r="D25" s="2">
        <f>SUM(Monthly!D186:D197)</f>
        <v>1302582.021703694</v>
      </c>
      <c r="E25" s="2">
        <f>SUM(Monthly!E186:E197)</f>
        <v>1318231.2744542381</v>
      </c>
      <c r="F25" s="2">
        <f>SUM(Monthly!F186:F197)</f>
        <v>399080.1383722487</v>
      </c>
      <c r="G25" s="2">
        <f>SUM(Monthly!G186:G197)</f>
        <v>1717311.4128264866</v>
      </c>
      <c r="H25" s="3">
        <f>SUM(Monthly!H186:H197)</f>
        <v>-414729.39112279296</v>
      </c>
    </row>
    <row r="26" spans="1:8" ht="15.75">
      <c r="A26" s="33">
        <v>2021</v>
      </c>
      <c r="B26" s="2">
        <f>SUM(Monthly!B198:B209)</f>
        <v>1237322.0430501786</v>
      </c>
      <c r="C26" s="2">
        <f>SUM(Monthly!C198:C209)</f>
        <v>243363.9452142079</v>
      </c>
      <c r="D26" s="2">
        <f>SUM(Monthly!D198:D209)</f>
        <v>1480685.9882643865</v>
      </c>
      <c r="E26" s="2">
        <f>SUM(Monthly!E198:E209)</f>
        <v>1158405.0921109584</v>
      </c>
      <c r="F26" s="2">
        <f>SUM(Monthly!F198:F209)</f>
        <v>538171.8864456184</v>
      </c>
      <c r="G26" s="2">
        <f>SUM(Monthly!G198:G209)</f>
        <v>1696576.9785565767</v>
      </c>
      <c r="H26" s="3">
        <f>SUM(Monthly!H198:H209)</f>
        <v>-215890.9902921901</v>
      </c>
    </row>
    <row r="27" spans="1:8" ht="15.75">
      <c r="A27" s="33">
        <v>2022</v>
      </c>
      <c r="B27" s="2">
        <f>SUM(Monthly!B210:B221)</f>
        <v>1468152.1067694395</v>
      </c>
      <c r="C27" s="2">
        <f>SUM(Monthly!C210:C221)</f>
        <v>330208.5085299403</v>
      </c>
      <c r="D27" s="2">
        <f>SUM(Monthly!D210:D221)</f>
        <v>1798360.61529938</v>
      </c>
      <c r="E27" s="2">
        <f>SUM(Monthly!E210:E221)</f>
        <v>1459992.3453728969</v>
      </c>
      <c r="F27" s="2">
        <f>SUM(Monthly!F210:F221)</f>
        <v>796589.284000728</v>
      </c>
      <c r="G27" s="2">
        <f>SUM(Monthly!G210:G221)</f>
        <v>2256581.6293736245</v>
      </c>
      <c r="H27" s="3">
        <f>SUM(Monthly!H210:H221)</f>
        <v>-458221.01407424523</v>
      </c>
    </row>
    <row r="28" spans="1:8" ht="15.75">
      <c r="A28" s="33">
        <v>2023</v>
      </c>
      <c r="B28" s="2">
        <f>SUM(Monthly!B222:B233)</f>
        <v>1856304.8347896114</v>
      </c>
      <c r="C28" s="2">
        <f>SUM(Monthly!C222:C233)</f>
        <v>373968.37849903264</v>
      </c>
      <c r="D28" s="2">
        <f>SUM(Monthly!D222:D233)</f>
        <v>2230273.2132886443</v>
      </c>
      <c r="E28" s="2">
        <f>SUM(Monthly!E222:E233)</f>
        <v>1603440.4766338398</v>
      </c>
      <c r="F28" s="2">
        <f>SUM(Monthly!F222:F233)</f>
        <v>1311508.1482550341</v>
      </c>
      <c r="G28" s="2">
        <f>SUM(Monthly!G222:G233)</f>
        <v>2914948.624888874</v>
      </c>
      <c r="H28" s="3">
        <f>SUM(Monthly!H222:H233)</f>
        <v>-684675.4116002303</v>
      </c>
    </row>
    <row r="29" spans="1:9" ht="15.75">
      <c r="A29" s="69" t="s">
        <v>111</v>
      </c>
      <c r="B29" s="70"/>
      <c r="C29" s="70"/>
      <c r="D29" s="70"/>
      <c r="E29" s="70"/>
      <c r="F29" s="70"/>
      <c r="G29" s="70"/>
      <c r="H29" s="71"/>
      <c r="I29" s="1"/>
    </row>
  </sheetData>
  <sheetProtection/>
  <mergeCells count="6">
    <mergeCell ref="C3:F3"/>
    <mergeCell ref="A5:A6"/>
    <mergeCell ref="B5:D5"/>
    <mergeCell ref="E5:G5"/>
    <mergeCell ref="H5:H6"/>
    <mergeCell ref="A29:H29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2024-02-26T16:14:22Z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