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IMPORTS &amp; EXPORTS\TABLEAUX FEVRIER_2018\"/>
    </mc:Choice>
  </mc:AlternateContent>
  <bookViews>
    <workbookView xWindow="0" yWindow="0" windowWidth="20490" windowHeight="7455"/>
  </bookViews>
  <sheets>
    <sheet name="A" sheetId="4" r:id="rId1"/>
  </sheets>
  <definedNames>
    <definedName name="_Order1" hidden="1">255</definedName>
    <definedName name="_Order2" hidden="1">255</definedName>
    <definedName name="_xlnm.Print_Area" localSheetId="0">A!$B$6:$KL$58</definedName>
  </definedNames>
  <calcPr calcId="152511"/>
</workbook>
</file>

<file path=xl/calcChain.xml><?xml version="1.0" encoding="utf-8"?>
<calcChain xmlns="http://schemas.openxmlformats.org/spreadsheetml/2006/main">
  <c r="KL52" i="4" l="1"/>
  <c r="KL53" i="4"/>
  <c r="KL51" i="4"/>
  <c r="KL46" i="4"/>
  <c r="KL47" i="4"/>
  <c r="KL45" i="4"/>
  <c r="KL36" i="4"/>
  <c r="KL37" i="4"/>
  <c r="KL38" i="4"/>
  <c r="KL39" i="4"/>
  <c r="KL35" i="4"/>
  <c r="KL29" i="4"/>
  <c r="KL30" i="4"/>
  <c r="KL31" i="4"/>
  <c r="KL28" i="4"/>
  <c r="KL19" i="4"/>
  <c r="KL20" i="4"/>
  <c r="KL21" i="4"/>
  <c r="KL22" i="4"/>
  <c r="KL23" i="4"/>
  <c r="KL24" i="4"/>
  <c r="KL25" i="4"/>
  <c r="KL18" i="4"/>
  <c r="KK52" i="4"/>
  <c r="KK53" i="4"/>
  <c r="KK51" i="4"/>
  <c r="KK46" i="4"/>
  <c r="KK47" i="4"/>
  <c r="KK45" i="4"/>
  <c r="KK36" i="4"/>
  <c r="KK37" i="4"/>
  <c r="KK38" i="4"/>
  <c r="KK39" i="4"/>
  <c r="KK35" i="4"/>
  <c r="KK29" i="4"/>
  <c r="KK30" i="4"/>
  <c r="KK31" i="4"/>
  <c r="KK28" i="4"/>
  <c r="KK19" i="4"/>
  <c r="KK20" i="4"/>
  <c r="KK21" i="4"/>
  <c r="KK22" i="4"/>
  <c r="KK23" i="4"/>
  <c r="KK24" i="4"/>
  <c r="KK25" i="4"/>
  <c r="KK18" i="4"/>
  <c r="KJ52" i="4"/>
  <c r="KJ53" i="4"/>
  <c r="KJ51" i="4"/>
  <c r="KJ46" i="4"/>
  <c r="KJ47" i="4"/>
  <c r="KJ45" i="4"/>
  <c r="KJ36" i="4"/>
  <c r="KJ37" i="4"/>
  <c r="KJ38" i="4"/>
  <c r="KJ39" i="4"/>
  <c r="KJ35" i="4"/>
  <c r="KJ29" i="4"/>
  <c r="KJ30" i="4"/>
  <c r="KJ31" i="4"/>
  <c r="KJ28" i="4"/>
  <c r="KJ19" i="4"/>
  <c r="KJ20" i="4"/>
  <c r="KJ21" i="4"/>
  <c r="KJ22" i="4"/>
  <c r="KJ23" i="4"/>
  <c r="KJ24" i="4"/>
  <c r="KJ25" i="4"/>
  <c r="KJ18" i="4"/>
  <c r="KI52" i="4"/>
  <c r="KI53" i="4"/>
  <c r="KI51" i="4"/>
  <c r="KI46" i="4"/>
  <c r="KI47" i="4"/>
  <c r="KI45" i="4"/>
  <c r="KI36" i="4"/>
  <c r="KI37" i="4"/>
  <c r="KI38" i="4"/>
  <c r="KI39" i="4"/>
  <c r="KI35" i="4"/>
  <c r="KI29" i="4"/>
  <c r="KI26" i="4" s="1"/>
  <c r="KI30" i="4"/>
  <c r="KI31" i="4"/>
  <c r="KI28" i="4"/>
  <c r="KI19" i="4"/>
  <c r="KI20" i="4"/>
  <c r="KI21" i="4"/>
  <c r="KI22" i="4"/>
  <c r="KI23" i="4"/>
  <c r="KI24" i="4"/>
  <c r="KI25" i="4"/>
  <c r="KI18" i="4"/>
  <c r="KJ49" i="4" l="1"/>
  <c r="KL49" i="4"/>
  <c r="KJ43" i="4"/>
  <c r="KL43" i="4"/>
  <c r="KJ33" i="4"/>
  <c r="KL33" i="4"/>
  <c r="KL26" i="4"/>
  <c r="KL16" i="4" s="1"/>
  <c r="KK26" i="4"/>
  <c r="KK16" i="4" s="1"/>
  <c r="KI16" i="4"/>
  <c r="JI56" i="4"/>
  <c r="JJ56" i="4"/>
  <c r="JO56" i="4"/>
  <c r="JP56" i="4"/>
  <c r="JQ56" i="4"/>
  <c r="JR56" i="4"/>
  <c r="JS56" i="4"/>
  <c r="JT56" i="4"/>
  <c r="JU56" i="4"/>
  <c r="JV56" i="4"/>
  <c r="JW56" i="4"/>
  <c r="JX56" i="4"/>
  <c r="JY56" i="4"/>
  <c r="JZ56" i="4"/>
  <c r="KA56" i="4"/>
  <c r="KB56" i="4"/>
  <c r="KC56" i="4"/>
  <c r="KD56" i="4"/>
  <c r="KE56" i="4"/>
  <c r="KF56" i="4"/>
  <c r="KG56" i="4"/>
  <c r="KH56" i="4"/>
  <c r="JI49" i="4"/>
  <c r="JJ49" i="4"/>
  <c r="JK49" i="4"/>
  <c r="JL49" i="4"/>
  <c r="JM49" i="4"/>
  <c r="JN49" i="4"/>
  <c r="JO49" i="4"/>
  <c r="JP49" i="4"/>
  <c r="JQ49" i="4"/>
  <c r="JR49" i="4"/>
  <c r="JS49" i="4"/>
  <c r="JT49" i="4"/>
  <c r="JU49" i="4"/>
  <c r="JV49" i="4"/>
  <c r="JW49" i="4"/>
  <c r="JX49" i="4"/>
  <c r="JY49" i="4"/>
  <c r="JZ49" i="4"/>
  <c r="KA49" i="4"/>
  <c r="KB49" i="4"/>
  <c r="KC49" i="4"/>
  <c r="KD49" i="4"/>
  <c r="KE49" i="4"/>
  <c r="KF49" i="4"/>
  <c r="KG49" i="4"/>
  <c r="KH49" i="4"/>
  <c r="KI49" i="4"/>
  <c r="KK49" i="4"/>
  <c r="JI43" i="4"/>
  <c r="JI41" i="4" s="1"/>
  <c r="JJ43" i="4"/>
  <c r="JJ41" i="4" s="1"/>
  <c r="JK43" i="4"/>
  <c r="JK41" i="4" s="1"/>
  <c r="JL43" i="4"/>
  <c r="JL41" i="4" s="1"/>
  <c r="JM43" i="4"/>
  <c r="JM41" i="4" s="1"/>
  <c r="JN43" i="4"/>
  <c r="JN41" i="4" s="1"/>
  <c r="JO43" i="4"/>
  <c r="JO41" i="4" s="1"/>
  <c r="JP43" i="4"/>
  <c r="JP41" i="4" s="1"/>
  <c r="JQ43" i="4"/>
  <c r="JQ41" i="4" s="1"/>
  <c r="JR43" i="4"/>
  <c r="JR41" i="4" s="1"/>
  <c r="JS43" i="4"/>
  <c r="JS41" i="4" s="1"/>
  <c r="JT43" i="4"/>
  <c r="JT41" i="4" s="1"/>
  <c r="JU43" i="4"/>
  <c r="JU41" i="4" s="1"/>
  <c r="JV43" i="4"/>
  <c r="JV41" i="4" s="1"/>
  <c r="JW43" i="4"/>
  <c r="JW41" i="4" s="1"/>
  <c r="JX43" i="4"/>
  <c r="JX41" i="4" s="1"/>
  <c r="JY43" i="4"/>
  <c r="JY41" i="4" s="1"/>
  <c r="JZ43" i="4"/>
  <c r="JZ41" i="4" s="1"/>
  <c r="KA43" i="4"/>
  <c r="KA41" i="4" s="1"/>
  <c r="KB43" i="4"/>
  <c r="KB41" i="4" s="1"/>
  <c r="KC43" i="4"/>
  <c r="KC41" i="4" s="1"/>
  <c r="KD43" i="4"/>
  <c r="KD41" i="4" s="1"/>
  <c r="KE43" i="4"/>
  <c r="KE41" i="4" s="1"/>
  <c r="KF43" i="4"/>
  <c r="KF41" i="4" s="1"/>
  <c r="KG43" i="4"/>
  <c r="KG41" i="4" s="1"/>
  <c r="KH43" i="4"/>
  <c r="KH41" i="4" s="1"/>
  <c r="KI43" i="4"/>
  <c r="KI41" i="4" s="1"/>
  <c r="KK43" i="4"/>
  <c r="JI33" i="4"/>
  <c r="JJ33" i="4"/>
  <c r="JK33" i="4"/>
  <c r="JL33" i="4"/>
  <c r="JM33" i="4"/>
  <c r="JN33" i="4"/>
  <c r="JO33" i="4"/>
  <c r="JP33" i="4"/>
  <c r="JQ33" i="4"/>
  <c r="JR33" i="4"/>
  <c r="JS33" i="4"/>
  <c r="JT33" i="4"/>
  <c r="JU33" i="4"/>
  <c r="JV33" i="4"/>
  <c r="JW33" i="4"/>
  <c r="JX33" i="4"/>
  <c r="JY33" i="4"/>
  <c r="JZ33" i="4"/>
  <c r="KA33" i="4"/>
  <c r="KB33" i="4"/>
  <c r="KC33" i="4"/>
  <c r="KD33" i="4"/>
  <c r="KE33" i="4"/>
  <c r="KF33" i="4"/>
  <c r="KG33" i="4"/>
  <c r="KH33" i="4"/>
  <c r="KI33" i="4"/>
  <c r="KK33" i="4"/>
  <c r="JK26" i="4"/>
  <c r="JL26" i="4"/>
  <c r="JM26" i="4"/>
  <c r="JN26" i="4"/>
  <c r="JO26" i="4"/>
  <c r="JP26" i="4"/>
  <c r="JQ26" i="4"/>
  <c r="JR26" i="4"/>
  <c r="JS26" i="4"/>
  <c r="JT26" i="4"/>
  <c r="JU26" i="4"/>
  <c r="JV26" i="4"/>
  <c r="JW26" i="4"/>
  <c r="JX26" i="4"/>
  <c r="JY26" i="4"/>
  <c r="JZ26" i="4"/>
  <c r="KA26" i="4"/>
  <c r="KB26" i="4"/>
  <c r="KC26" i="4"/>
  <c r="KD26" i="4"/>
  <c r="KE26" i="4"/>
  <c r="KF26" i="4"/>
  <c r="KG26" i="4"/>
  <c r="KH26" i="4"/>
  <c r="KJ26" i="4"/>
  <c r="JK16" i="4"/>
  <c r="JK56" i="4" s="1"/>
  <c r="JL16" i="4"/>
  <c r="JL56" i="4" s="1"/>
  <c r="JM16" i="4"/>
  <c r="JN16" i="4"/>
  <c r="JO16" i="4"/>
  <c r="JP16" i="4"/>
  <c r="JQ16" i="4"/>
  <c r="JR16" i="4"/>
  <c r="JS16" i="4"/>
  <c r="JT16" i="4"/>
  <c r="JU16" i="4"/>
  <c r="JV16" i="4"/>
  <c r="JW16" i="4"/>
  <c r="JX16" i="4"/>
  <c r="JY16" i="4"/>
  <c r="JZ16" i="4"/>
  <c r="KA16" i="4"/>
  <c r="KB16" i="4"/>
  <c r="KC16" i="4"/>
  <c r="KD16" i="4"/>
  <c r="KE16" i="4"/>
  <c r="KF16" i="4"/>
  <c r="KG16" i="4"/>
  <c r="KH16" i="4"/>
  <c r="AX49" i="4"/>
  <c r="AX43" i="4"/>
  <c r="AX33" i="4"/>
  <c r="AW33" i="4"/>
  <c r="AX26" i="4"/>
  <c r="AW26" i="4"/>
  <c r="AW49" i="4"/>
  <c r="AW43" i="4"/>
  <c r="JN56" i="4" l="1"/>
  <c r="JM56" i="4"/>
  <c r="KL41" i="4"/>
  <c r="KL56" i="4" s="1"/>
  <c r="KJ41" i="4"/>
  <c r="KK41" i="4"/>
  <c r="KK56" i="4" s="1"/>
  <c r="KI56" i="4"/>
  <c r="KJ16" i="4"/>
  <c r="AW41" i="4"/>
  <c r="AX41" i="4"/>
  <c r="AW16" i="4"/>
  <c r="AW56" i="4" s="1"/>
  <c r="AX16" i="4"/>
  <c r="AX56" i="4" s="1"/>
  <c r="KJ56" i="4" l="1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IN49" i="4" l="1"/>
  <c r="IN41" i="4" s="1"/>
  <c r="IO49" i="4"/>
  <c r="IP49" i="4"/>
  <c r="IP41" i="4" s="1"/>
  <c r="IQ49" i="4"/>
  <c r="IQ41" i="4" s="1"/>
  <c r="IR49" i="4"/>
  <c r="IR41" i="4" s="1"/>
  <c r="IS49" i="4"/>
  <c r="IT49" i="4"/>
  <c r="IT41" i="4" s="1"/>
  <c r="IU49" i="4"/>
  <c r="IU41" i="4" s="1"/>
  <c r="IV49" i="4"/>
  <c r="IV41" i="4" s="1"/>
  <c r="IW49" i="4"/>
  <c r="IX49" i="4"/>
  <c r="IX41" i="4" s="1"/>
  <c r="IY49" i="4"/>
  <c r="IY41" i="4" s="1"/>
  <c r="IZ49" i="4"/>
  <c r="IZ41" i="4" s="1"/>
  <c r="JA49" i="4"/>
  <c r="JB49" i="4"/>
  <c r="JB41" i="4" s="1"/>
  <c r="JC49" i="4"/>
  <c r="JC41" i="4" s="1"/>
  <c r="JD49" i="4"/>
  <c r="JD41" i="4" s="1"/>
  <c r="JE49" i="4"/>
  <c r="JE41" i="4" s="1"/>
  <c r="JF49" i="4"/>
  <c r="JF41" i="4" s="1"/>
  <c r="JG49" i="4"/>
  <c r="JH49" i="4"/>
  <c r="JH41" i="4" s="1"/>
  <c r="IO41" i="4"/>
  <c r="IS41" i="4"/>
  <c r="IW41" i="4"/>
  <c r="JA41" i="4"/>
  <c r="JG41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M26" i="4"/>
  <c r="IN26" i="4"/>
  <c r="IO26" i="4"/>
  <c r="IP26" i="4"/>
  <c r="IQ26" i="4"/>
  <c r="IR26" i="4"/>
  <c r="IS26" i="4"/>
  <c r="IS16" i="4" s="1"/>
  <c r="IT26" i="4"/>
  <c r="IT16" i="4" s="1"/>
  <c r="IU26" i="4"/>
  <c r="IU16" i="4" s="1"/>
  <c r="IV26" i="4"/>
  <c r="IV16" i="4" s="1"/>
  <c r="IW26" i="4"/>
  <c r="IW16" i="4" s="1"/>
  <c r="IX26" i="4"/>
  <c r="IX16" i="4" s="1"/>
  <c r="IY26" i="4"/>
  <c r="IY16" i="4" s="1"/>
  <c r="IZ26" i="4"/>
  <c r="IZ16" i="4" s="1"/>
  <c r="JA26" i="4"/>
  <c r="JA16" i="4" s="1"/>
  <c r="JB26" i="4"/>
  <c r="JB16" i="4" s="1"/>
  <c r="JC26" i="4"/>
  <c r="JC16" i="4" s="1"/>
  <c r="JD26" i="4"/>
  <c r="JD16" i="4" s="1"/>
  <c r="JE26" i="4"/>
  <c r="JE16" i="4" s="1"/>
  <c r="JF26" i="4"/>
  <c r="JF16" i="4" s="1"/>
  <c r="JG26" i="4"/>
  <c r="JG16" i="4" s="1"/>
  <c r="JH26" i="4"/>
  <c r="JH16" i="4" s="1"/>
  <c r="JI26" i="4"/>
  <c r="JI16" i="4" s="1"/>
  <c r="JJ26" i="4"/>
  <c r="JJ16" i="4" s="1"/>
  <c r="IM16" i="4"/>
  <c r="IN16" i="4"/>
  <c r="IO16" i="4"/>
  <c r="IP16" i="4"/>
  <c r="IQ16" i="4"/>
  <c r="IR16" i="4"/>
  <c r="JH56" i="4" l="1"/>
  <c r="JF56" i="4"/>
  <c r="JD56" i="4"/>
  <c r="JB56" i="4"/>
  <c r="IZ56" i="4"/>
  <c r="IX56" i="4"/>
  <c r="IV56" i="4"/>
  <c r="JG56" i="4"/>
  <c r="JE56" i="4"/>
  <c r="JC56" i="4"/>
  <c r="JA56" i="4"/>
  <c r="IY56" i="4"/>
  <c r="IW56" i="4"/>
  <c r="IU56" i="4"/>
  <c r="IN56" i="4"/>
  <c r="IT56" i="4"/>
  <c r="IS56" i="4"/>
  <c r="IQ56" i="4"/>
  <c r="IR56" i="4"/>
  <c r="IO56" i="4"/>
  <c r="IP56" i="4"/>
  <c r="IK49" i="4"/>
  <c r="IL49" i="4"/>
  <c r="IK43" i="4"/>
  <c r="IL43" i="4"/>
  <c r="IK41" i="4"/>
  <c r="IL41" i="4"/>
  <c r="IK33" i="4"/>
  <c r="IL33" i="4"/>
  <c r="IK26" i="4"/>
  <c r="IL26" i="4"/>
  <c r="IK16" i="4"/>
  <c r="IL16" i="4"/>
  <c r="HQ26" i="4"/>
  <c r="IK56" i="4" l="1"/>
  <c r="HO26" i="4"/>
  <c r="HP26" i="4"/>
  <c r="AU33" i="4" l="1"/>
  <c r="AV33" i="4"/>
  <c r="AV26" i="4"/>
  <c r="AV16" i="4" s="1"/>
  <c r="AU43" i="4"/>
  <c r="AV43" i="4"/>
  <c r="AV49" i="4"/>
  <c r="AU49" i="4"/>
  <c r="AU26" i="4"/>
  <c r="AU16" i="4" s="1"/>
  <c r="IL56" i="4"/>
  <c r="II49" i="4"/>
  <c r="IJ49" i="4"/>
  <c r="II43" i="4"/>
  <c r="IJ43" i="4"/>
  <c r="II41" i="4"/>
  <c r="IJ41" i="4"/>
  <c r="II33" i="4"/>
  <c r="IJ33" i="4"/>
  <c r="II26" i="4"/>
  <c r="IJ26" i="4"/>
  <c r="II16" i="4"/>
  <c r="II56" i="4" s="1"/>
  <c r="IJ16" i="4"/>
  <c r="IJ56" i="4" s="1"/>
  <c r="AV41" i="4" l="1"/>
  <c r="AV56" i="4" s="1"/>
  <c r="AU41" i="4"/>
  <c r="AU5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IE49" i="4" l="1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D16" i="4"/>
  <c r="ID56" i="4" s="1"/>
  <c r="IC56" i="4" l="1"/>
  <c r="IA49" i="4"/>
  <c r="IB49" i="4"/>
  <c r="IA43" i="4"/>
  <c r="IB43" i="4"/>
  <c r="IA41" i="4"/>
  <c r="IB41" i="4"/>
  <c r="IA33" i="4"/>
  <c r="IB33" i="4"/>
  <c r="IA26" i="4"/>
  <c r="IB26" i="4"/>
  <c r="IA16" i="4"/>
  <c r="IA56" i="4" s="1"/>
  <c r="IB16" i="4"/>
  <c r="IB56" i="4" s="1"/>
  <c r="HY49" i="4" l="1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W33" i="4"/>
  <c r="HX33" i="4"/>
  <c r="HW26" i="4"/>
  <c r="HX26" i="4"/>
  <c r="HW16" i="4"/>
  <c r="HX16" i="4"/>
  <c r="HW56" i="4" l="1"/>
  <c r="HX41" i="4"/>
  <c r="HX56" i="4" s="1"/>
  <c r="HU43" i="4"/>
  <c r="HV43" i="4"/>
  <c r="HU49" i="4"/>
  <c r="HV49" i="4"/>
  <c r="HU41" i="4"/>
  <c r="HV41" i="4"/>
  <c r="HU33" i="4"/>
  <c r="HV33" i="4"/>
  <c r="HU26" i="4"/>
  <c r="HV26" i="4"/>
  <c r="HU16" i="4"/>
  <c r="HU56" i="4" s="1"/>
  <c r="HV16" i="4"/>
  <c r="HV56" i="4" s="1"/>
  <c r="HS49" i="4" l="1"/>
  <c r="HT49" i="4"/>
  <c r="HS43" i="4"/>
  <c r="HT43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R26" i="4"/>
  <c r="HQ16" i="4"/>
  <c r="HR16" i="4"/>
  <c r="HQ56" i="4" l="1"/>
  <c r="HR56" i="4"/>
  <c r="HO49" i="4"/>
  <c r="HP49" i="4"/>
  <c r="HO43" i="4"/>
  <c r="HP43" i="4"/>
  <c r="HO41" i="4"/>
  <c r="HP41" i="4"/>
  <c r="HO33" i="4"/>
  <c r="HP33" i="4"/>
  <c r="HO16" i="4"/>
  <c r="HO56" i="4" s="1"/>
  <c r="HP16" i="4"/>
  <c r="HP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M26" i="4"/>
  <c r="HN26" i="4"/>
  <c r="HE49" i="4" l="1"/>
  <c r="HF49" i="4"/>
  <c r="HG49" i="4"/>
  <c r="HH49" i="4"/>
  <c r="HI49" i="4"/>
  <c r="HJ49" i="4"/>
  <c r="HK49" i="4"/>
  <c r="HL49" i="4"/>
  <c r="HM49" i="4"/>
  <c r="HN49" i="4"/>
  <c r="HE43" i="4"/>
  <c r="HF43" i="4"/>
  <c r="HG43" i="4"/>
  <c r="HH43" i="4"/>
  <c r="HI43" i="4"/>
  <c r="HJ43" i="4"/>
  <c r="HK43" i="4"/>
  <c r="HL43" i="4"/>
  <c r="HM43" i="4"/>
  <c r="HN43" i="4"/>
  <c r="HF33" i="4"/>
  <c r="HG33" i="4"/>
  <c r="HH33" i="4"/>
  <c r="HI33" i="4"/>
  <c r="HJ33" i="4"/>
  <c r="HK33" i="4"/>
  <c r="HL33" i="4"/>
  <c r="HM33" i="4"/>
  <c r="HN33" i="4"/>
  <c r="HG26" i="4"/>
  <c r="HG16" i="4" s="1"/>
  <c r="HH26" i="4"/>
  <c r="HH16" i="4" s="1"/>
  <c r="HI26" i="4"/>
  <c r="HI16" i="4" s="1"/>
  <c r="HJ26" i="4"/>
  <c r="HK26" i="4"/>
  <c r="HL26" i="4"/>
  <c r="HM16" i="4"/>
  <c r="HJ16" i="4"/>
  <c r="HK16" i="4"/>
  <c r="HL16" i="4"/>
  <c r="HN16" i="4"/>
  <c r="GF49" i="4"/>
  <c r="GG49" i="4"/>
  <c r="GH49" i="4"/>
  <c r="GI49" i="4"/>
  <c r="GJ49" i="4"/>
  <c r="GK49" i="4"/>
  <c r="GL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HC49" i="4"/>
  <c r="HD49" i="4"/>
  <c r="GF43" i="4"/>
  <c r="GG43" i="4"/>
  <c r="GH43" i="4"/>
  <c r="GI43" i="4"/>
  <c r="GJ43" i="4"/>
  <c r="GK43" i="4"/>
  <c r="GL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HC43" i="4"/>
  <c r="HD43" i="4"/>
  <c r="GF33" i="4"/>
  <c r="GG33" i="4"/>
  <c r="GH33" i="4"/>
  <c r="GI33" i="4"/>
  <c r="GJ33" i="4"/>
  <c r="GK33" i="4"/>
  <c r="GL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HD33" i="4"/>
  <c r="HE33" i="4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K26" i="4"/>
  <c r="GK16" i="4" s="1"/>
  <c r="GL26" i="4"/>
  <c r="GL16" i="4" s="1"/>
  <c r="GQ26" i="4"/>
  <c r="GR26" i="4"/>
  <c r="GR16" i="4" s="1"/>
  <c r="GS26" i="4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HE26" i="4"/>
  <c r="HE16" i="4" s="1"/>
  <c r="HF26" i="4"/>
  <c r="HF16" i="4" s="1"/>
  <c r="GS16" i="4"/>
  <c r="GO52" i="4"/>
  <c r="GP52" i="4"/>
  <c r="GO53" i="4"/>
  <c r="GP53" i="4"/>
  <c r="GP51" i="4"/>
  <c r="GO51" i="4"/>
  <c r="GO46" i="4"/>
  <c r="GP46" i="4"/>
  <c r="GO47" i="4"/>
  <c r="GP47" i="4"/>
  <c r="GP45" i="4"/>
  <c r="GO45" i="4"/>
  <c r="GO36" i="4"/>
  <c r="GP36" i="4"/>
  <c r="GO37" i="4"/>
  <c r="GP37" i="4"/>
  <c r="GO38" i="4"/>
  <c r="GP38" i="4"/>
  <c r="GO39" i="4"/>
  <c r="GP39" i="4"/>
  <c r="GP35" i="4"/>
  <c r="GO35" i="4"/>
  <c r="GO29" i="4"/>
  <c r="GP29" i="4"/>
  <c r="GO30" i="4"/>
  <c r="GP30" i="4"/>
  <c r="GO31" i="4"/>
  <c r="GP31" i="4"/>
  <c r="GP28" i="4"/>
  <c r="GO28" i="4"/>
  <c r="GO19" i="4"/>
  <c r="GP19" i="4"/>
  <c r="GO20" i="4"/>
  <c r="GP20" i="4"/>
  <c r="GO21" i="4"/>
  <c r="GP21" i="4"/>
  <c r="GO22" i="4"/>
  <c r="GP22" i="4"/>
  <c r="GO23" i="4"/>
  <c r="GP23" i="4"/>
  <c r="GO24" i="4"/>
  <c r="GP24" i="4"/>
  <c r="GO25" i="4"/>
  <c r="GP25" i="4"/>
  <c r="GP18" i="4"/>
  <c r="GO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X49" i="4"/>
  <c r="BZ49" i="4"/>
  <c r="CD49" i="4"/>
  <c r="CE49" i="4"/>
  <c r="CF49" i="4"/>
  <c r="CG49" i="4"/>
  <c r="CH49" i="4"/>
  <c r="CJ49" i="4"/>
  <c r="CK49" i="4"/>
  <c r="CL49" i="4"/>
  <c r="CN49" i="4"/>
  <c r="CP49" i="4"/>
  <c r="CR49" i="4"/>
  <c r="CT49" i="4"/>
  <c r="CU49" i="4"/>
  <c r="CV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I49" i="4"/>
  <c r="EJ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K49" i="4"/>
  <c r="FL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E49" i="4"/>
  <c r="AN43" i="4"/>
  <c r="AN41" i="4" s="1"/>
  <c r="AO43" i="4"/>
  <c r="AP43" i="4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J43" i="4"/>
  <c r="BJ41" i="4" s="1"/>
  <c r="BK43" i="4"/>
  <c r="BK41" i="4" s="1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V41" i="4" s="1"/>
  <c r="BW43" i="4"/>
  <c r="BX43" i="4"/>
  <c r="BY43" i="4"/>
  <c r="BZ43" i="4"/>
  <c r="BZ41" i="4" s="1"/>
  <c r="CC43" i="4"/>
  <c r="CD43" i="4"/>
  <c r="CE43" i="4"/>
  <c r="CF43" i="4"/>
  <c r="CG43" i="4"/>
  <c r="CH43" i="4"/>
  <c r="CI43" i="4"/>
  <c r="CJ43" i="4"/>
  <c r="CJ41" i="4" s="1"/>
  <c r="CK43" i="4"/>
  <c r="CL43" i="4"/>
  <c r="CL41" i="4" s="1"/>
  <c r="CM43" i="4"/>
  <c r="CN43" i="4"/>
  <c r="CO43" i="4"/>
  <c r="CP43" i="4"/>
  <c r="CP41" i="4" s="1"/>
  <c r="CQ43" i="4"/>
  <c r="CR43" i="4"/>
  <c r="CS43" i="4"/>
  <c r="CT43" i="4"/>
  <c r="CT41" i="4" s="1"/>
  <c r="CU43" i="4"/>
  <c r="CU41" i="4" s="1"/>
  <c r="CV43" i="4"/>
  <c r="CV41" i="4" s="1"/>
  <c r="DM43" i="4"/>
  <c r="DN43" i="4"/>
  <c r="DO43" i="4"/>
  <c r="DP43" i="4"/>
  <c r="DP41" i="4" s="1"/>
  <c r="DQ43" i="4"/>
  <c r="DR43" i="4"/>
  <c r="DR41" i="4" s="1"/>
  <c r="DS43" i="4"/>
  <c r="DT43" i="4"/>
  <c r="DT41" i="4" s="1"/>
  <c r="DU43" i="4"/>
  <c r="DU41" i="4" s="1"/>
  <c r="DV43" i="4"/>
  <c r="DV41" i="4" s="1"/>
  <c r="DW43" i="4"/>
  <c r="DX43" i="4"/>
  <c r="DX41" i="4" s="1"/>
  <c r="DY43" i="4"/>
  <c r="DZ43" i="4"/>
  <c r="DZ41" i="4" s="1"/>
  <c r="EA43" i="4"/>
  <c r="EB43" i="4"/>
  <c r="EB41" i="4" s="1"/>
  <c r="EC43" i="4"/>
  <c r="EC41" i="4" s="1"/>
  <c r="ED43" i="4"/>
  <c r="ED41" i="4" s="1"/>
  <c r="EE43" i="4"/>
  <c r="EF43" i="4"/>
  <c r="EF41" i="4" s="1"/>
  <c r="EG43" i="4"/>
  <c r="EH43" i="4"/>
  <c r="EH41" i="4" s="1"/>
  <c r="EI43" i="4"/>
  <c r="EJ43" i="4"/>
  <c r="EJ41" i="4" s="1"/>
  <c r="EO43" i="4"/>
  <c r="EO41" i="4" s="1"/>
  <c r="EP43" i="4"/>
  <c r="EP41" i="4" s="1"/>
  <c r="EQ43" i="4"/>
  <c r="ER43" i="4"/>
  <c r="ER41" i="4" s="1"/>
  <c r="ES43" i="4"/>
  <c r="ET43" i="4"/>
  <c r="ET41" i="4" s="1"/>
  <c r="EU43" i="4"/>
  <c r="EV43" i="4"/>
  <c r="EV41" i="4" s="1"/>
  <c r="EW43" i="4"/>
  <c r="EW41" i="4" s="1"/>
  <c r="EX43" i="4"/>
  <c r="EX41" i="4" s="1"/>
  <c r="EY43" i="4"/>
  <c r="EZ43" i="4"/>
  <c r="EZ41" i="4" s="1"/>
  <c r="FA43" i="4"/>
  <c r="FB43" i="4"/>
  <c r="FB41" i="4" s="1"/>
  <c r="FC43" i="4"/>
  <c r="FD43" i="4"/>
  <c r="FD41" i="4" s="1"/>
  <c r="FE43" i="4"/>
  <c r="FE41" i="4" s="1"/>
  <c r="FF43" i="4"/>
  <c r="FF41" i="4" s="1"/>
  <c r="FG43" i="4"/>
  <c r="FH43" i="4"/>
  <c r="FH41" i="4" s="1"/>
  <c r="FI43" i="4"/>
  <c r="FJ43" i="4"/>
  <c r="FJ41" i="4" s="1"/>
  <c r="FK43" i="4"/>
  <c r="FL43" i="4"/>
  <c r="FL41" i="4" s="1"/>
  <c r="FO43" i="4"/>
  <c r="FO41" i="4" s="1"/>
  <c r="FP43" i="4"/>
  <c r="FP41" i="4" s="1"/>
  <c r="FQ43" i="4"/>
  <c r="FR43" i="4"/>
  <c r="FR41" i="4" s="1"/>
  <c r="FS43" i="4"/>
  <c r="FT43" i="4"/>
  <c r="FT41" i="4" s="1"/>
  <c r="FU43" i="4"/>
  <c r="FV43" i="4"/>
  <c r="FV41" i="4" s="1"/>
  <c r="FW43" i="4"/>
  <c r="FW41" i="4" s="1"/>
  <c r="FX43" i="4"/>
  <c r="FX41" i="4" s="1"/>
  <c r="FY43" i="4"/>
  <c r="FZ43" i="4"/>
  <c r="FZ41" i="4" s="1"/>
  <c r="GA43" i="4"/>
  <c r="GB43" i="4"/>
  <c r="GB41" i="4" s="1"/>
  <c r="GC43" i="4"/>
  <c r="GD43" i="4"/>
  <c r="GD41" i="4" s="1"/>
  <c r="GE43" i="4"/>
  <c r="GE41" i="4" s="1"/>
  <c r="AN33" i="4"/>
  <c r="AO33" i="4"/>
  <c r="AP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DM33" i="4"/>
  <c r="DN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AM26" i="4"/>
  <c r="AN26" i="4"/>
  <c r="AO26" i="4"/>
  <c r="AO16" i="4" s="1"/>
  <c r="AP26" i="4"/>
  <c r="AP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BY26" i="4"/>
  <c r="BY16" i="4" s="1"/>
  <c r="BZ26" i="4"/>
  <c r="BZ16" i="4" s="1"/>
  <c r="CC26" i="4"/>
  <c r="CC16" i="4" s="1"/>
  <c r="CD26" i="4"/>
  <c r="CD16" i="4" s="1"/>
  <c r="CE26" i="4"/>
  <c r="CE16" i="4" s="1"/>
  <c r="CF26" i="4"/>
  <c r="CF16" i="4" s="1"/>
  <c r="CG26" i="4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CU26" i="4"/>
  <c r="CU16" i="4" s="1"/>
  <c r="CV26" i="4"/>
  <c r="CV16" i="4" s="1"/>
  <c r="DM26" i="4"/>
  <c r="DM16" i="4" s="1"/>
  <c r="DN26" i="4"/>
  <c r="DN16" i="4" s="1"/>
  <c r="DO26" i="4"/>
  <c r="DO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I26" i="4"/>
  <c r="EI16" i="4" s="1"/>
  <c r="EJ26" i="4"/>
  <c r="EJ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K26" i="4"/>
  <c r="FK16" i="4" s="1"/>
  <c r="FL26" i="4"/>
  <c r="FL16" i="4" s="1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FW26" i="4"/>
  <c r="FW16" i="4" s="1"/>
  <c r="FX26" i="4"/>
  <c r="FX16" i="4" s="1"/>
  <c r="AN16" i="4"/>
  <c r="CG16" i="4"/>
  <c r="GQ16" i="4"/>
  <c r="AP41" i="4" l="1"/>
  <c r="AP56" i="4" s="1"/>
  <c r="HD41" i="4"/>
  <c r="GZ41" i="4"/>
  <c r="GZ56" i="4" s="1"/>
  <c r="GV41" i="4"/>
  <c r="GV56" i="4" s="1"/>
  <c r="GR41" i="4"/>
  <c r="GJ41" i="4"/>
  <c r="GJ56" i="4" s="1"/>
  <c r="GF41" i="4"/>
  <c r="GF56" i="4" s="1"/>
  <c r="HG41" i="4"/>
  <c r="HG56" i="4" s="1"/>
  <c r="CU56" i="4"/>
  <c r="CG41" i="4"/>
  <c r="CG56" i="4" s="1"/>
  <c r="HK41" i="4"/>
  <c r="HK56" i="4" s="1"/>
  <c r="HD56" i="4"/>
  <c r="HI41" i="4"/>
  <c r="HE41" i="4"/>
  <c r="HE56" i="4" s="1"/>
  <c r="HN41" i="4"/>
  <c r="HN56" i="4" s="1"/>
  <c r="GR56" i="4"/>
  <c r="CR41" i="4"/>
  <c r="CR56" i="4" s="1"/>
  <c r="CN41" i="4"/>
  <c r="CN56" i="4" s="1"/>
  <c r="CH41" i="4"/>
  <c r="CH56" i="4" s="1"/>
  <c r="CF41" i="4"/>
  <c r="CF56" i="4" s="1"/>
  <c r="CD41" i="4"/>
  <c r="CD56" i="4" s="1"/>
  <c r="BX41" i="4"/>
  <c r="BX56" i="4" s="1"/>
  <c r="CE41" i="4"/>
  <c r="CE56" i="4" s="1"/>
  <c r="HC41" i="4"/>
  <c r="HC56" i="4" s="1"/>
  <c r="HA41" i="4"/>
  <c r="HA56" i="4" s="1"/>
  <c r="GY41" i="4"/>
  <c r="GY56" i="4" s="1"/>
  <c r="GW41" i="4"/>
  <c r="GW56" i="4" s="1"/>
  <c r="GU41" i="4"/>
  <c r="GU56" i="4" s="1"/>
  <c r="GS41" i="4"/>
  <c r="GS56" i="4" s="1"/>
  <c r="GQ41" i="4"/>
  <c r="GQ56" i="4" s="1"/>
  <c r="GK41" i="4"/>
  <c r="GK56" i="4" s="1"/>
  <c r="GI41" i="4"/>
  <c r="GI56" i="4" s="1"/>
  <c r="GG41" i="4"/>
  <c r="GG56" i="4" s="1"/>
  <c r="HB41" i="4"/>
  <c r="HB56" i="4" s="1"/>
  <c r="GX41" i="4"/>
  <c r="GX56" i="4" s="1"/>
  <c r="GT41" i="4"/>
  <c r="GT56" i="4" s="1"/>
  <c r="GL41" i="4"/>
  <c r="GL56" i="4" s="1"/>
  <c r="GH41" i="4"/>
  <c r="GH56" i="4" s="1"/>
  <c r="HL41" i="4"/>
  <c r="HL56" i="4" s="1"/>
  <c r="HJ41" i="4"/>
  <c r="HJ56" i="4" s="1"/>
  <c r="HH41" i="4"/>
  <c r="HH56" i="4" s="1"/>
  <c r="HF41" i="4"/>
  <c r="HF56" i="4" s="1"/>
  <c r="FX56" i="4"/>
  <c r="FV56" i="4"/>
  <c r="FT56" i="4"/>
  <c r="FR56" i="4"/>
  <c r="FP56" i="4"/>
  <c r="FL56" i="4"/>
  <c r="FJ56" i="4"/>
  <c r="FH56" i="4"/>
  <c r="FF56" i="4"/>
  <c r="FD56" i="4"/>
  <c r="FB56" i="4"/>
  <c r="EZ56" i="4"/>
  <c r="EX56" i="4"/>
  <c r="EV56" i="4"/>
  <c r="ET56" i="4"/>
  <c r="ER56" i="4"/>
  <c r="EP56" i="4"/>
  <c r="EJ56" i="4"/>
  <c r="EH56" i="4"/>
  <c r="EF56" i="4"/>
  <c r="ED56" i="4"/>
  <c r="EB56" i="4"/>
  <c r="DZ56" i="4"/>
  <c r="DX56" i="4"/>
  <c r="DV56" i="4"/>
  <c r="DT56" i="4"/>
  <c r="DR56" i="4"/>
  <c r="HI56" i="4"/>
  <c r="GO26" i="4"/>
  <c r="GO16" i="4" s="1"/>
  <c r="GO33" i="4"/>
  <c r="GO43" i="4"/>
  <c r="GO49" i="4"/>
  <c r="HM41" i="4"/>
  <c r="HM56" i="4" s="1"/>
  <c r="GP26" i="4"/>
  <c r="GP16" i="4" s="1"/>
  <c r="GP33" i="4"/>
  <c r="GP43" i="4"/>
  <c r="GP49" i="4"/>
  <c r="GD56" i="4"/>
  <c r="GB56" i="4"/>
  <c r="FZ56" i="4"/>
  <c r="GC41" i="4"/>
  <c r="GC56" i="4" s="1"/>
  <c r="GA41" i="4"/>
  <c r="GA56" i="4" s="1"/>
  <c r="FY41" i="4"/>
  <c r="FY56" i="4" s="1"/>
  <c r="FU41" i="4"/>
  <c r="FU56" i="4" s="1"/>
  <c r="FS41" i="4"/>
  <c r="FS56" i="4" s="1"/>
  <c r="FQ41" i="4"/>
  <c r="FK41" i="4"/>
  <c r="FK56" i="4" s="1"/>
  <c r="FI41" i="4"/>
  <c r="FI56" i="4" s="1"/>
  <c r="FG41" i="4"/>
  <c r="FG56" i="4" s="1"/>
  <c r="FC41" i="4"/>
  <c r="FC56" i="4" s="1"/>
  <c r="FA41" i="4"/>
  <c r="FA56" i="4" s="1"/>
  <c r="EY41" i="4"/>
  <c r="EY56" i="4" s="1"/>
  <c r="EU41" i="4"/>
  <c r="EU56" i="4" s="1"/>
  <c r="ES41" i="4"/>
  <c r="ES56" i="4" s="1"/>
  <c r="EQ41" i="4"/>
  <c r="EQ56" i="4" s="1"/>
  <c r="EI41" i="4"/>
  <c r="EI56" i="4" s="1"/>
  <c r="EG41" i="4"/>
  <c r="EG56" i="4" s="1"/>
  <c r="EE41" i="4"/>
  <c r="EE56" i="4" s="1"/>
  <c r="EA41" i="4"/>
  <c r="EA56" i="4" s="1"/>
  <c r="DY41" i="4"/>
  <c r="DY56" i="4" s="1"/>
  <c r="DW41" i="4"/>
  <c r="DW56" i="4" s="1"/>
  <c r="DS41" i="4"/>
  <c r="DS56" i="4" s="1"/>
  <c r="DQ41" i="4"/>
  <c r="DQ56" i="4" s="1"/>
  <c r="DO41" i="4"/>
  <c r="CK41" i="4"/>
  <c r="CK56" i="4" s="1"/>
  <c r="BU41" i="4"/>
  <c r="BU56" i="4" s="1"/>
  <c r="BS41" i="4"/>
  <c r="BS56" i="4" s="1"/>
  <c r="BQ41" i="4"/>
  <c r="BQ56" i="4" s="1"/>
  <c r="BO41" i="4"/>
  <c r="BO56" i="4" s="1"/>
  <c r="BM41" i="4"/>
  <c r="BM56" i="4" s="1"/>
  <c r="BI41" i="4"/>
  <c r="BI56" i="4" s="1"/>
  <c r="BG41" i="4"/>
  <c r="BG56" i="4" s="1"/>
  <c r="BE41" i="4"/>
  <c r="BE56" i="4" s="1"/>
  <c r="BC41" i="4"/>
  <c r="BC56" i="4" s="1"/>
  <c r="BA41" i="4"/>
  <c r="BA56" i="4" s="1"/>
  <c r="AY41" i="4"/>
  <c r="AY56" i="4" s="1"/>
  <c r="AO41" i="4"/>
  <c r="AO56" i="4" s="1"/>
  <c r="GE56" i="4"/>
  <c r="FW56" i="4"/>
  <c r="FO56" i="4"/>
  <c r="FE56" i="4"/>
  <c r="FQ56" i="4"/>
  <c r="BK56" i="4"/>
  <c r="EW56" i="4"/>
  <c r="EO56" i="4"/>
  <c r="EC56" i="4"/>
  <c r="DU56" i="4"/>
  <c r="CV56" i="4"/>
  <c r="CT56" i="4"/>
  <c r="CP56" i="4"/>
  <c r="CL56" i="4"/>
  <c r="CJ56" i="4"/>
  <c r="BZ56" i="4"/>
  <c r="BV56" i="4"/>
  <c r="BT56" i="4"/>
  <c r="BR56" i="4"/>
  <c r="BP56" i="4"/>
  <c r="BN56" i="4"/>
  <c r="BL56" i="4"/>
  <c r="BJ56" i="4"/>
  <c r="BH56" i="4"/>
  <c r="BF56" i="4"/>
  <c r="BD56" i="4"/>
  <c r="BB56" i="4"/>
  <c r="AZ56" i="4"/>
  <c r="AN5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GM33" i="4" l="1"/>
  <c r="GN33" i="4"/>
  <c r="GP41" i="4"/>
  <c r="GO41" i="4"/>
  <c r="GO56" i="4" s="1"/>
  <c r="GP56" i="4"/>
  <c r="GN26" i="4"/>
  <c r="GN16" i="4" s="1"/>
  <c r="GM43" i="4"/>
  <c r="GM49" i="4"/>
  <c r="GM26" i="4"/>
  <c r="GM16" i="4" s="1"/>
  <c r="GN43" i="4"/>
  <c r="GN49" i="4"/>
  <c r="GM41" i="4" l="1"/>
  <c r="GM56" i="4" s="1"/>
  <c r="GN41" i="4"/>
  <c r="GN56" i="4" s="1"/>
  <c r="FM51" i="4" l="1"/>
  <c r="FN51" i="4"/>
  <c r="FN53" i="4"/>
  <c r="FM53" i="4"/>
  <c r="FN52" i="4"/>
  <c r="FM52" i="4"/>
  <c r="FN47" i="4"/>
  <c r="FM47" i="4"/>
  <c r="FN46" i="4"/>
  <c r="FM46" i="4"/>
  <c r="FN45" i="4"/>
  <c r="FN43" i="4" s="1"/>
  <c r="FM45" i="4"/>
  <c r="FM43" i="4" s="1"/>
  <c r="FN39" i="4"/>
  <c r="FM39" i="4"/>
  <c r="FN38" i="4"/>
  <c r="FM38" i="4"/>
  <c r="FN37" i="4"/>
  <c r="FM37" i="4"/>
  <c r="FN36" i="4"/>
  <c r="FM36" i="4"/>
  <c r="FN35" i="4"/>
  <c r="FN33" i="4" s="1"/>
  <c r="FM35" i="4"/>
  <c r="FM33" i="4" s="1"/>
  <c r="FN31" i="4"/>
  <c r="FM31" i="4"/>
  <c r="FN30" i="4"/>
  <c r="FM30" i="4"/>
  <c r="FN29" i="4"/>
  <c r="FM29" i="4"/>
  <c r="FN28" i="4"/>
  <c r="FN26" i="4" s="1"/>
  <c r="FM28" i="4"/>
  <c r="FM26" i="4" s="1"/>
  <c r="FM19" i="4"/>
  <c r="FN19" i="4"/>
  <c r="FM20" i="4"/>
  <c r="FN20" i="4"/>
  <c r="FM21" i="4"/>
  <c r="FN21" i="4"/>
  <c r="FM22" i="4"/>
  <c r="FN22" i="4"/>
  <c r="FM23" i="4"/>
  <c r="FN23" i="4"/>
  <c r="FM24" i="4"/>
  <c r="FN24" i="4"/>
  <c r="FM25" i="4"/>
  <c r="FN25" i="4"/>
  <c r="FN18" i="4"/>
  <c r="FM18" i="4"/>
  <c r="EN52" i="4"/>
  <c r="EM52" i="4"/>
  <c r="EN51" i="4"/>
  <c r="EM51" i="4"/>
  <c r="EN47" i="4"/>
  <c r="EM47" i="4"/>
  <c r="EN46" i="4"/>
  <c r="EM46" i="4"/>
  <c r="EN45" i="4"/>
  <c r="EN43" i="4" s="1"/>
  <c r="EM45" i="4"/>
  <c r="EM43" i="4" s="1"/>
  <c r="EN39" i="4"/>
  <c r="EN38" i="4"/>
  <c r="EM38" i="4"/>
  <c r="EN37" i="4"/>
  <c r="EM37" i="4"/>
  <c r="EN36" i="4"/>
  <c r="EM36" i="4"/>
  <c r="EN35" i="4"/>
  <c r="EN33" i="4" s="1"/>
  <c r="EM35" i="4"/>
  <c r="EM31" i="4"/>
  <c r="EN30" i="4"/>
  <c r="EM30" i="4"/>
  <c r="EN29" i="4"/>
  <c r="EM29" i="4"/>
  <c r="EN28" i="4"/>
  <c r="EM28" i="4"/>
  <c r="EM26" i="4" s="1"/>
  <c r="EM19" i="4"/>
  <c r="EN19" i="4"/>
  <c r="EM20" i="4"/>
  <c r="EN20" i="4"/>
  <c r="EM21" i="4"/>
  <c r="EN21" i="4"/>
  <c r="EM22" i="4"/>
  <c r="EN22" i="4"/>
  <c r="EM23" i="4"/>
  <c r="EN23" i="4"/>
  <c r="EM24" i="4"/>
  <c r="EN24" i="4"/>
  <c r="EM25" i="4"/>
  <c r="EN25" i="4"/>
  <c r="EN18" i="4"/>
  <c r="EM18" i="4"/>
  <c r="EK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CY29" i="4"/>
  <c r="DA29" i="4" s="1"/>
  <c r="DC29" i="4" s="1"/>
  <c r="DE29" i="4" s="1"/>
  <c r="DG29" i="4" s="1"/>
  <c r="DI29" i="4" s="1"/>
  <c r="DK29" i="4" s="1"/>
  <c r="CY25" i="4"/>
  <c r="DA25" i="4" s="1"/>
  <c r="DC25" i="4" s="1"/>
  <c r="DE25" i="4" s="1"/>
  <c r="DG25" i="4" s="1"/>
  <c r="DI25" i="4" s="1"/>
  <c r="DK25" i="4" s="1"/>
  <c r="CW18" i="4"/>
  <c r="CX53" i="4"/>
  <c r="CZ53" i="4" s="1"/>
  <c r="DB53" i="4" s="1"/>
  <c r="DD53" i="4" s="1"/>
  <c r="DF53" i="4" s="1"/>
  <c r="DH53" i="4" s="1"/>
  <c r="DJ53" i="4" s="1"/>
  <c r="DL53" i="4" s="1"/>
  <c r="CX52" i="4"/>
  <c r="CZ52" i="4" s="1"/>
  <c r="DB52" i="4" s="1"/>
  <c r="DD52" i="4" s="1"/>
  <c r="DF52" i="4" s="1"/>
  <c r="DH52" i="4" s="1"/>
  <c r="DJ52" i="4" s="1"/>
  <c r="DL52" i="4" s="1"/>
  <c r="CW52" i="4"/>
  <c r="CY52" i="4" s="1"/>
  <c r="DA52" i="4" s="1"/>
  <c r="DC52" i="4" s="1"/>
  <c r="DE52" i="4" s="1"/>
  <c r="DG52" i="4" s="1"/>
  <c r="DI52" i="4" s="1"/>
  <c r="DK52" i="4" s="1"/>
  <c r="CX51" i="4"/>
  <c r="CX49" i="4" s="1"/>
  <c r="CW51" i="4"/>
  <c r="CX47" i="4"/>
  <c r="CZ47" i="4" s="1"/>
  <c r="DB47" i="4" s="1"/>
  <c r="DD47" i="4" s="1"/>
  <c r="DF47" i="4" s="1"/>
  <c r="DH47" i="4" s="1"/>
  <c r="DJ47" i="4" s="1"/>
  <c r="DL47" i="4" s="1"/>
  <c r="CW47" i="4"/>
  <c r="CY47" i="4" s="1"/>
  <c r="DA47" i="4" s="1"/>
  <c r="DC47" i="4" s="1"/>
  <c r="DE47" i="4" s="1"/>
  <c r="DG47" i="4" s="1"/>
  <c r="DI47" i="4" s="1"/>
  <c r="DK47" i="4" s="1"/>
  <c r="CX46" i="4"/>
  <c r="CZ46" i="4" s="1"/>
  <c r="DB46" i="4" s="1"/>
  <c r="DD46" i="4" s="1"/>
  <c r="DF46" i="4" s="1"/>
  <c r="DH46" i="4" s="1"/>
  <c r="DJ46" i="4" s="1"/>
  <c r="DL46" i="4" s="1"/>
  <c r="CW46" i="4"/>
  <c r="CY46" i="4" s="1"/>
  <c r="DA46" i="4" s="1"/>
  <c r="DC46" i="4" s="1"/>
  <c r="DE46" i="4" s="1"/>
  <c r="DG46" i="4" s="1"/>
  <c r="DI46" i="4" s="1"/>
  <c r="DK46" i="4" s="1"/>
  <c r="CX45" i="4"/>
  <c r="CW45" i="4"/>
  <c r="CX39" i="4"/>
  <c r="CZ39" i="4" s="1"/>
  <c r="DB39" i="4" s="1"/>
  <c r="DD39" i="4" s="1"/>
  <c r="DF39" i="4" s="1"/>
  <c r="DH39" i="4" s="1"/>
  <c r="DJ39" i="4" s="1"/>
  <c r="DL39" i="4" s="1"/>
  <c r="CW39" i="4"/>
  <c r="CY39" i="4" s="1"/>
  <c r="DA39" i="4" s="1"/>
  <c r="DC39" i="4" s="1"/>
  <c r="DE39" i="4" s="1"/>
  <c r="DG39" i="4" s="1"/>
  <c r="DI39" i="4" s="1"/>
  <c r="DK39" i="4" s="1"/>
  <c r="CX38" i="4"/>
  <c r="CZ38" i="4" s="1"/>
  <c r="DB38" i="4" s="1"/>
  <c r="DD38" i="4" s="1"/>
  <c r="DF38" i="4" s="1"/>
  <c r="DH38" i="4" s="1"/>
  <c r="DJ38" i="4" s="1"/>
  <c r="DL38" i="4" s="1"/>
  <c r="CW38" i="4"/>
  <c r="CY38" i="4" s="1"/>
  <c r="DA38" i="4" s="1"/>
  <c r="DC38" i="4" s="1"/>
  <c r="DE38" i="4" s="1"/>
  <c r="DG38" i="4" s="1"/>
  <c r="DI38" i="4" s="1"/>
  <c r="DK38" i="4" s="1"/>
  <c r="CX37" i="4"/>
  <c r="CZ37" i="4" s="1"/>
  <c r="DB37" i="4" s="1"/>
  <c r="DD37" i="4" s="1"/>
  <c r="DF37" i="4" s="1"/>
  <c r="DH37" i="4" s="1"/>
  <c r="DJ37" i="4" s="1"/>
  <c r="DL37" i="4" s="1"/>
  <c r="CW37" i="4"/>
  <c r="CY37" i="4" s="1"/>
  <c r="DA37" i="4" s="1"/>
  <c r="DC37" i="4" s="1"/>
  <c r="DE37" i="4" s="1"/>
  <c r="DG37" i="4" s="1"/>
  <c r="DI37" i="4" s="1"/>
  <c r="DK37" i="4" s="1"/>
  <c r="CX36" i="4"/>
  <c r="CZ36" i="4" s="1"/>
  <c r="DB36" i="4" s="1"/>
  <c r="DD36" i="4" s="1"/>
  <c r="DF36" i="4" s="1"/>
  <c r="DH36" i="4" s="1"/>
  <c r="DJ36" i="4" s="1"/>
  <c r="DL36" i="4" s="1"/>
  <c r="CW36" i="4"/>
  <c r="CY36" i="4" s="1"/>
  <c r="DA36" i="4" s="1"/>
  <c r="DC36" i="4" s="1"/>
  <c r="DE36" i="4" s="1"/>
  <c r="DG36" i="4" s="1"/>
  <c r="DI36" i="4" s="1"/>
  <c r="DK36" i="4" s="1"/>
  <c r="CX35" i="4"/>
  <c r="CX33" i="4" s="1"/>
  <c r="CW35" i="4"/>
  <c r="CW33" i="4" s="1"/>
  <c r="CX31" i="4"/>
  <c r="CZ31" i="4" s="1"/>
  <c r="DB31" i="4" s="1"/>
  <c r="DD31" i="4" s="1"/>
  <c r="DF31" i="4" s="1"/>
  <c r="DH31" i="4" s="1"/>
  <c r="DJ31" i="4" s="1"/>
  <c r="DL31" i="4" s="1"/>
  <c r="CW31" i="4"/>
  <c r="CY31" i="4" s="1"/>
  <c r="DA31" i="4" s="1"/>
  <c r="DC31" i="4" s="1"/>
  <c r="DE31" i="4" s="1"/>
  <c r="DG31" i="4" s="1"/>
  <c r="DI31" i="4" s="1"/>
  <c r="DK31" i="4" s="1"/>
  <c r="CX30" i="4"/>
  <c r="CZ30" i="4" s="1"/>
  <c r="DB30" i="4" s="1"/>
  <c r="DD30" i="4" s="1"/>
  <c r="DF30" i="4" s="1"/>
  <c r="DH30" i="4" s="1"/>
  <c r="DJ30" i="4" s="1"/>
  <c r="DL30" i="4" s="1"/>
  <c r="CW30" i="4"/>
  <c r="CY30" i="4" s="1"/>
  <c r="DA30" i="4" s="1"/>
  <c r="DC30" i="4" s="1"/>
  <c r="DE30" i="4" s="1"/>
  <c r="DG30" i="4" s="1"/>
  <c r="DI30" i="4" s="1"/>
  <c r="DK30" i="4" s="1"/>
  <c r="CX29" i="4"/>
  <c r="CZ29" i="4" s="1"/>
  <c r="DB29" i="4" s="1"/>
  <c r="DD29" i="4" s="1"/>
  <c r="DF29" i="4" s="1"/>
  <c r="DH29" i="4" s="1"/>
  <c r="DJ29" i="4" s="1"/>
  <c r="DL29" i="4" s="1"/>
  <c r="CX28" i="4"/>
  <c r="CW28" i="4"/>
  <c r="CW26" i="4" s="1"/>
  <c r="CX25" i="4"/>
  <c r="CZ25" i="4" s="1"/>
  <c r="DB25" i="4" s="1"/>
  <c r="DD25" i="4" s="1"/>
  <c r="DF25" i="4" s="1"/>
  <c r="DH25" i="4" s="1"/>
  <c r="DJ25" i="4" s="1"/>
  <c r="DL25" i="4" s="1"/>
  <c r="CX24" i="4"/>
  <c r="CZ24" i="4" s="1"/>
  <c r="DB24" i="4" s="1"/>
  <c r="DD24" i="4" s="1"/>
  <c r="DF24" i="4" s="1"/>
  <c r="DH24" i="4" s="1"/>
  <c r="DJ24" i="4" s="1"/>
  <c r="DL24" i="4" s="1"/>
  <c r="CW24" i="4"/>
  <c r="CY24" i="4" s="1"/>
  <c r="DA24" i="4" s="1"/>
  <c r="DC24" i="4" s="1"/>
  <c r="DE24" i="4" s="1"/>
  <c r="DG24" i="4" s="1"/>
  <c r="DI24" i="4" s="1"/>
  <c r="DK24" i="4" s="1"/>
  <c r="CX23" i="4"/>
  <c r="CZ23" i="4" s="1"/>
  <c r="DB23" i="4" s="1"/>
  <c r="DD23" i="4" s="1"/>
  <c r="DF23" i="4" s="1"/>
  <c r="DH23" i="4" s="1"/>
  <c r="DJ23" i="4" s="1"/>
  <c r="DL23" i="4" s="1"/>
  <c r="CW23" i="4"/>
  <c r="CY23" i="4" s="1"/>
  <c r="DA23" i="4" s="1"/>
  <c r="DC23" i="4" s="1"/>
  <c r="DE23" i="4" s="1"/>
  <c r="DG23" i="4" s="1"/>
  <c r="DI23" i="4" s="1"/>
  <c r="DK23" i="4" s="1"/>
  <c r="CX22" i="4"/>
  <c r="CZ22" i="4" s="1"/>
  <c r="DB22" i="4" s="1"/>
  <c r="DD22" i="4" s="1"/>
  <c r="DF22" i="4" s="1"/>
  <c r="DH22" i="4" s="1"/>
  <c r="DJ22" i="4" s="1"/>
  <c r="DL22" i="4" s="1"/>
  <c r="CW22" i="4"/>
  <c r="CY22" i="4" s="1"/>
  <c r="DA22" i="4" s="1"/>
  <c r="DC22" i="4" s="1"/>
  <c r="DE22" i="4" s="1"/>
  <c r="DG22" i="4" s="1"/>
  <c r="DI22" i="4" s="1"/>
  <c r="DK22" i="4" s="1"/>
  <c r="CX21" i="4"/>
  <c r="CZ21" i="4" s="1"/>
  <c r="DB21" i="4" s="1"/>
  <c r="DD21" i="4" s="1"/>
  <c r="DF21" i="4" s="1"/>
  <c r="DH21" i="4" s="1"/>
  <c r="DJ21" i="4" s="1"/>
  <c r="DL21" i="4" s="1"/>
  <c r="CW21" i="4"/>
  <c r="CY21" i="4" s="1"/>
  <c r="DA21" i="4" s="1"/>
  <c r="DC21" i="4" s="1"/>
  <c r="DE21" i="4" s="1"/>
  <c r="DG21" i="4" s="1"/>
  <c r="DI21" i="4" s="1"/>
  <c r="DK21" i="4" s="1"/>
  <c r="CX20" i="4"/>
  <c r="CZ20" i="4" s="1"/>
  <c r="DB20" i="4" s="1"/>
  <c r="DD20" i="4" s="1"/>
  <c r="DF20" i="4" s="1"/>
  <c r="DH20" i="4" s="1"/>
  <c r="DJ20" i="4" s="1"/>
  <c r="DL20" i="4" s="1"/>
  <c r="CW20" i="4"/>
  <c r="CY20" i="4" s="1"/>
  <c r="DA20" i="4" s="1"/>
  <c r="DC20" i="4" s="1"/>
  <c r="DE20" i="4" s="1"/>
  <c r="DG20" i="4" s="1"/>
  <c r="DI20" i="4" s="1"/>
  <c r="DK20" i="4" s="1"/>
  <c r="CX19" i="4"/>
  <c r="CZ19" i="4" s="1"/>
  <c r="DB19" i="4" s="1"/>
  <c r="DD19" i="4" s="1"/>
  <c r="DF19" i="4" s="1"/>
  <c r="DH19" i="4" s="1"/>
  <c r="DJ19" i="4" s="1"/>
  <c r="DL19" i="4" s="1"/>
  <c r="CW19" i="4"/>
  <c r="CY19" i="4" s="1"/>
  <c r="DA19" i="4" s="1"/>
  <c r="DC19" i="4" s="1"/>
  <c r="DE19" i="4" s="1"/>
  <c r="DG19" i="4" s="1"/>
  <c r="DI19" i="4" s="1"/>
  <c r="DK19" i="4" s="1"/>
  <c r="CX18" i="4"/>
  <c r="CA52" i="4"/>
  <c r="CB52" i="4"/>
  <c r="CB53" i="4"/>
  <c r="CB51" i="4"/>
  <c r="CA51" i="4"/>
  <c r="CB46" i="4"/>
  <c r="CB47" i="4"/>
  <c r="CA46" i="4"/>
  <c r="CA47" i="4"/>
  <c r="CB45" i="4"/>
  <c r="CA45" i="4"/>
  <c r="CB36" i="4"/>
  <c r="CB37" i="4"/>
  <c r="CB38" i="4"/>
  <c r="CB39" i="4"/>
  <c r="CB35" i="4"/>
  <c r="CA36" i="4"/>
  <c r="CA37" i="4"/>
  <c r="CA38" i="4"/>
  <c r="CA39" i="4"/>
  <c r="CA35" i="4"/>
  <c r="CB29" i="4"/>
  <c r="CB30" i="4"/>
  <c r="CB31" i="4"/>
  <c r="CB28" i="4"/>
  <c r="CA29" i="4"/>
  <c r="CA30" i="4"/>
  <c r="CA31" i="4"/>
  <c r="CA28" i="4"/>
  <c r="CB19" i="4"/>
  <c r="CB20" i="4"/>
  <c r="CB21" i="4"/>
  <c r="CB22" i="4"/>
  <c r="CB23" i="4"/>
  <c r="CB24" i="4"/>
  <c r="CB25" i="4"/>
  <c r="CA19" i="4"/>
  <c r="CA20" i="4"/>
  <c r="CA21" i="4"/>
  <c r="CA22" i="4"/>
  <c r="CA23" i="4"/>
  <c r="CA24" i="4"/>
  <c r="CA25" i="4"/>
  <c r="CB18" i="4"/>
  <c r="CA18" i="4"/>
  <c r="DO39" i="4"/>
  <c r="DO33" i="4" s="1"/>
  <c r="DO56" i="4" s="1"/>
  <c r="DP31" i="4"/>
  <c r="DP26" i="4" s="1"/>
  <c r="DP16" i="4" s="1"/>
  <c r="DP56" i="4" s="1"/>
  <c r="DM53" i="4"/>
  <c r="DM49" i="4" s="1"/>
  <c r="DM41" i="4" s="1"/>
  <c r="DM56" i="4" s="1"/>
  <c r="DN53" i="4"/>
  <c r="DN49" i="4" s="1"/>
  <c r="DN41" i="4" s="1"/>
  <c r="DN56" i="4" s="1"/>
  <c r="CS53" i="4"/>
  <c r="CS49" i="4" s="1"/>
  <c r="CS41" i="4" s="1"/>
  <c r="CS56" i="4" s="1"/>
  <c r="CQ53" i="4"/>
  <c r="CQ49" i="4" s="1"/>
  <c r="CQ41" i="4" s="1"/>
  <c r="CQ56" i="4" s="1"/>
  <c r="CO53" i="4"/>
  <c r="CO49" i="4" s="1"/>
  <c r="CO41" i="4" s="1"/>
  <c r="CO56" i="4" s="1"/>
  <c r="BW53" i="4"/>
  <c r="BW49" i="4" s="1"/>
  <c r="BW41" i="4" s="1"/>
  <c r="BW56" i="4" s="1"/>
  <c r="CI53" i="4"/>
  <c r="CI49" i="4" s="1"/>
  <c r="CI41" i="4" s="1"/>
  <c r="CI56" i="4" s="1"/>
  <c r="CM53" i="4"/>
  <c r="CM49" i="4" s="1"/>
  <c r="CM41" i="4" s="1"/>
  <c r="CM56" i="4" s="1"/>
  <c r="CC53" i="4"/>
  <c r="CC49" i="4" s="1"/>
  <c r="CC41" i="4" s="1"/>
  <c r="CC56" i="4" s="1"/>
  <c r="BY53" i="4"/>
  <c r="BY49" i="4" s="1"/>
  <c r="BY41" i="4" s="1"/>
  <c r="BY56" i="4" s="1"/>
  <c r="EM16" i="4" l="1"/>
  <c r="AJ41" i="4"/>
  <c r="AG41" i="4"/>
  <c r="AI41" i="4"/>
  <c r="AK41" i="4"/>
  <c r="AM41" i="4"/>
  <c r="CB33" i="4"/>
  <c r="CB43" i="4"/>
  <c r="CB49" i="4"/>
  <c r="EL33" i="4"/>
  <c r="FM16" i="4"/>
  <c r="AE41" i="4"/>
  <c r="AE56" i="4" s="1"/>
  <c r="AF41" i="4"/>
  <c r="FN16" i="4"/>
  <c r="CZ45" i="4"/>
  <c r="CX43" i="4"/>
  <c r="CX41" i="4" s="1"/>
  <c r="CW16" i="4"/>
  <c r="CA26" i="4"/>
  <c r="CA16" i="4" s="1"/>
  <c r="CB26" i="4"/>
  <c r="CB16" i="4" s="1"/>
  <c r="CA33" i="4"/>
  <c r="CA43" i="4"/>
  <c r="CX26" i="4"/>
  <c r="CX16" i="4" s="1"/>
  <c r="CX56" i="4" s="1"/>
  <c r="CY45" i="4"/>
  <c r="CW43" i="4"/>
  <c r="EK16" i="4"/>
  <c r="FN49" i="4"/>
  <c r="FN41" i="4" s="1"/>
  <c r="FN56" i="4" s="1"/>
  <c r="FM49" i="4"/>
  <c r="FM41" i="4" s="1"/>
  <c r="FM56" i="4" s="1"/>
  <c r="CZ28" i="4"/>
  <c r="CZ26" i="4" s="1"/>
  <c r="CY35" i="4"/>
  <c r="CY33" i="4" s="1"/>
  <c r="CY51" i="4"/>
  <c r="CA53" i="4"/>
  <c r="CA49" i="4" s="1"/>
  <c r="EN53" i="4"/>
  <c r="EN49" i="4" s="1"/>
  <c r="EN41" i="4" s="1"/>
  <c r="EN31" i="4"/>
  <c r="EN26" i="4" s="1"/>
  <c r="EN16" i="4" s="1"/>
  <c r="EM53" i="4"/>
  <c r="EM49" i="4" s="1"/>
  <c r="EM41" i="4" s="1"/>
  <c r="EM39" i="4"/>
  <c r="EM33" i="4" s="1"/>
  <c r="CZ18" i="4"/>
  <c r="CZ16" i="4" s="1"/>
  <c r="CY28" i="4"/>
  <c r="CY26" i="4" s="1"/>
  <c r="CZ35" i="4"/>
  <c r="CZ33" i="4" s="1"/>
  <c r="CZ51" i="4"/>
  <c r="CZ49" i="4" s="1"/>
  <c r="CY18" i="4"/>
  <c r="AH41" i="4"/>
  <c r="AL41" i="4"/>
  <c r="AF56" i="4"/>
  <c r="AJ56" i="4"/>
  <c r="EL31" i="4"/>
  <c r="EL26" i="4" s="1"/>
  <c r="EL16" i="4" s="1"/>
  <c r="EL53" i="4"/>
  <c r="EL49" i="4" s="1"/>
  <c r="EL41" i="4" s="1"/>
  <c r="EK39" i="4"/>
  <c r="EK33" i="4" s="1"/>
  <c r="EK53" i="4"/>
  <c r="EK49" i="4" s="1"/>
  <c r="EK41" i="4" s="1"/>
  <c r="CW53" i="4"/>
  <c r="CY53" i="4" s="1"/>
  <c r="DA53" i="4" s="1"/>
  <c r="DC53" i="4" s="1"/>
  <c r="DE53" i="4" s="1"/>
  <c r="DG53" i="4" s="1"/>
  <c r="DI53" i="4" s="1"/>
  <c r="DK53" i="4" s="1"/>
  <c r="CB41" i="4" l="1"/>
  <c r="CB56" i="4" s="1"/>
  <c r="EM56" i="4"/>
  <c r="EN56" i="4"/>
  <c r="EL56" i="4"/>
  <c r="CY16" i="4"/>
  <c r="CY49" i="4"/>
  <c r="CA41" i="4"/>
  <c r="CA56" i="4" s="1"/>
  <c r="EK56" i="4"/>
  <c r="CW49" i="4"/>
  <c r="CW41" i="4" s="1"/>
  <c r="CW56" i="4" s="1"/>
  <c r="DA45" i="4"/>
  <c r="CY43" i="4"/>
  <c r="DB45" i="4"/>
  <c r="CZ43" i="4"/>
  <c r="CZ41" i="4" s="1"/>
  <c r="CZ56" i="4" s="1"/>
  <c r="DA51" i="4"/>
  <c r="DA49" i="4" s="1"/>
  <c r="DA35" i="4"/>
  <c r="DA33" i="4" s="1"/>
  <c r="DB28" i="4"/>
  <c r="DB26" i="4" s="1"/>
  <c r="DA18" i="4"/>
  <c r="DB51" i="4"/>
  <c r="DB49" i="4" s="1"/>
  <c r="DB35" i="4"/>
  <c r="DB33" i="4" s="1"/>
  <c r="DA28" i="4"/>
  <c r="DA26" i="4" s="1"/>
  <c r="DB18" i="4"/>
  <c r="AG16" i="4"/>
  <c r="AG56" i="4" s="1"/>
  <c r="AH16" i="4"/>
  <c r="AH56" i="4" s="1"/>
  <c r="AI16" i="4"/>
  <c r="AI56" i="4" s="1"/>
  <c r="DB16" i="4" l="1"/>
  <c r="CY41" i="4"/>
  <c r="CY56" i="4" s="1"/>
  <c r="DB43" i="4"/>
  <c r="DB41" i="4" s="1"/>
  <c r="DD45" i="4"/>
  <c r="DA43" i="4"/>
  <c r="DA41" i="4" s="1"/>
  <c r="DC45" i="4"/>
  <c r="DB56" i="4"/>
  <c r="DA16" i="4"/>
  <c r="DD18" i="4"/>
  <c r="DC28" i="4"/>
  <c r="DC26" i="4" s="1"/>
  <c r="DD35" i="4"/>
  <c r="DD33" i="4" s="1"/>
  <c r="DD51" i="4"/>
  <c r="DD49" i="4" s="1"/>
  <c r="DC18" i="4"/>
  <c r="DD28" i="4"/>
  <c r="DD26" i="4" s="1"/>
  <c r="DC35" i="4"/>
  <c r="DC33" i="4" s="1"/>
  <c r="DC51" i="4"/>
  <c r="DC49" i="4" s="1"/>
  <c r="AK16" i="4"/>
  <c r="AK56" i="4" s="1"/>
  <c r="AL16" i="4"/>
  <c r="AL56" i="4" s="1"/>
  <c r="DC16" i="4" l="1"/>
  <c r="DA56" i="4"/>
  <c r="DC43" i="4"/>
  <c r="DC41" i="4" s="1"/>
  <c r="DE45" i="4"/>
  <c r="DD43" i="4"/>
  <c r="DD41" i="4" s="1"/>
  <c r="DF45" i="4"/>
  <c r="DC56" i="4"/>
  <c r="DD16" i="4"/>
  <c r="DE18" i="4"/>
  <c r="DF18" i="4"/>
  <c r="DE51" i="4"/>
  <c r="DE49" i="4" s="1"/>
  <c r="DE35" i="4"/>
  <c r="DE33" i="4" s="1"/>
  <c r="DF28" i="4"/>
  <c r="DF26" i="4" s="1"/>
  <c r="DF51" i="4"/>
  <c r="DF49" i="4" s="1"/>
  <c r="DF35" i="4"/>
  <c r="DF33" i="4" s="1"/>
  <c r="DE28" i="4"/>
  <c r="DE26" i="4" s="1"/>
  <c r="AM16" i="4"/>
  <c r="AM56" i="4" s="1"/>
  <c r="DD56" i="4" l="1"/>
  <c r="DF16" i="4"/>
  <c r="DF43" i="4"/>
  <c r="DF41" i="4" s="1"/>
  <c r="DH45" i="4"/>
  <c r="DE43" i="4"/>
  <c r="DE41" i="4" s="1"/>
  <c r="DG45" i="4"/>
  <c r="DE16" i="4"/>
  <c r="DE56" i="4" s="1"/>
  <c r="DH18" i="4"/>
  <c r="DG18" i="4"/>
  <c r="DG28" i="4"/>
  <c r="DG26" i="4" s="1"/>
  <c r="DH35" i="4"/>
  <c r="DH33" i="4" s="1"/>
  <c r="DH51" i="4"/>
  <c r="DH49" i="4" s="1"/>
  <c r="DH28" i="4"/>
  <c r="DH26" i="4" s="1"/>
  <c r="DG35" i="4"/>
  <c r="DG33" i="4" s="1"/>
  <c r="DG51" i="4"/>
  <c r="DG49" i="4" s="1"/>
  <c r="DG16" i="4" l="1"/>
  <c r="DH16" i="4"/>
  <c r="DG43" i="4"/>
  <c r="DG41" i="4" s="1"/>
  <c r="DG56" i="4" s="1"/>
  <c r="DI45" i="4"/>
  <c r="DH43" i="4"/>
  <c r="DH41" i="4" s="1"/>
  <c r="DJ45" i="4"/>
  <c r="DF56" i="4"/>
  <c r="DI51" i="4"/>
  <c r="DI49" i="4" s="1"/>
  <c r="DI35" i="4"/>
  <c r="DI33" i="4" s="1"/>
  <c r="DJ28" i="4"/>
  <c r="DJ26" i="4" s="1"/>
  <c r="DJ51" i="4"/>
  <c r="DJ49" i="4" s="1"/>
  <c r="DJ35" i="4"/>
  <c r="DJ33" i="4" s="1"/>
  <c r="DI28" i="4"/>
  <c r="DI26" i="4" s="1"/>
  <c r="DI18" i="4"/>
  <c r="DJ18" i="4"/>
  <c r="DJ16" i="4" l="1"/>
  <c r="DI16" i="4"/>
  <c r="DJ43" i="4"/>
  <c r="DJ41" i="4" s="1"/>
  <c r="DJ56" i="4" s="1"/>
  <c r="DL45" i="4"/>
  <c r="DL43" i="4" s="1"/>
  <c r="DI43" i="4"/>
  <c r="DI41" i="4" s="1"/>
  <c r="DK45" i="4"/>
  <c r="DK43" i="4" s="1"/>
  <c r="DH56" i="4"/>
  <c r="DL18" i="4"/>
  <c r="DK18" i="4"/>
  <c r="DK28" i="4"/>
  <c r="DK26" i="4" s="1"/>
  <c r="DL35" i="4"/>
  <c r="DL33" i="4" s="1"/>
  <c r="DL51" i="4"/>
  <c r="DL49" i="4" s="1"/>
  <c r="DL28" i="4"/>
  <c r="DL26" i="4" s="1"/>
  <c r="DK35" i="4"/>
  <c r="DK33" i="4" s="1"/>
  <c r="DK51" i="4"/>
  <c r="DK49" i="4" s="1"/>
  <c r="DI56" i="4" l="1"/>
  <c r="DL16" i="4"/>
  <c r="DK16" i="4"/>
  <c r="DK41" i="4"/>
  <c r="DL41" i="4"/>
  <c r="DK56" i="4" l="1"/>
  <c r="DL56" i="4"/>
  <c r="IM49" i="4"/>
  <c r="IM41" i="4" s="1"/>
  <c r="IM56" i="4" s="1"/>
</calcChain>
</file>

<file path=xl/sharedStrings.xml><?xml version="1.0" encoding="utf-8"?>
<sst xmlns="http://schemas.openxmlformats.org/spreadsheetml/2006/main" count="477" uniqueCount="118">
  <si>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</si>
  <si>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</si>
  <si>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</si>
  <si>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</si>
  <si>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</si>
  <si>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</si>
  <si>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</si>
  <si>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</si>
  <si>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</si>
  <si>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</si>
  <si>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</si>
  <si>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</si>
  <si>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</si>
  <si>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</si>
  <si>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</si>
  <si>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</si>
  <si>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</si>
  <si>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</si>
  <si>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</si>
  <si>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</si>
  <si>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</si>
  <si>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</si>
  <si>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</si>
  <si>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</si>
  <si>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</si>
  <si>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</si>
  <si>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</si>
  <si>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</si>
  <si>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</si>
  <si>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</si>
  <si>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</si>
  <si>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</si>
  <si>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</si>
  <si>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</si>
  <si>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</si>
  <si>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</si>
  <si>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</si>
  <si>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</si>
  <si>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</si>
  <si>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</si>
  <si>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</si>
  <si>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</si>
  <si>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</si>
  <si>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</si>
  <si>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</si>
  <si>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</si>
  <si>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</si>
  <si>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</si>
  <si>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</si>
  <si>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</si>
  <si>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</si>
  <si>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</si>
  <si>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</si>
  <si>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</si>
  <si>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</si>
  <si>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</si>
  <si>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</si>
  <si>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</si>
  <si>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</si>
  <si>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</si>
  <si>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</si>
  <si>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</si>
  <si>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</si>
  <si>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</si>
  <si>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</si>
  <si>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</si>
  <si>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</si>
  <si>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</si>
  <si>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</si>
  <si>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</si>
  <si>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</si>
  <si>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</si>
  <si>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</si>
  <si>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</si>
  <si>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</si>
  <si>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</si>
  <si>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</si>
  <si>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</si>
  <si>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</si>
  <si>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</si>
  <si>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</si>
  <si>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</si>
  <si>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</si>
  <si>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</si>
  <si>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</si>
  <si>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</si>
  <si>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</si>
  <si>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</si>
  <si>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</si>
  <si>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</si>
  <si>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</si>
  <si>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</si>
  <si>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</si>
  <si>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</si>
  <si>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</si>
  <si>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</si>
  <si>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</si>
  <si>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</si>
  <si>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</si>
  <si>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</si>
  <si>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</si>
  <si>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</si>
  <si>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</si>
  <si>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</si>
  <si>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</si>
  <si>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</si>
  <si>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</si>
  <si>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</si>
  <si>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</si>
  <si>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</si>
  <si>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</si>
  <si>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</si>
  <si>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</si>
  <si>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</si>
  <si>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</si>
  <si>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OBR</t>
  </si>
  <si>
    <t xml:space="preserve">   (en MBIF et en T)</t>
  </si>
  <si>
    <t>Jan-Février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</si>
</sst>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_-* #,##0.0\ _€_-;\-* #,##0.0\ _€_-;_-* &quot;-&quot;??\ _€_-;_-@_-"/>
    <numFmt numFmtId="169" formatCode="_-* #,##0\ _€_-;\-* #,##0\ _€_-;_-* &quot;-&quot;??\ _€_-;_-@_-"/>
    <numFmt numFmtId="170" formatCode="#,##0.0_);\(#,##0.0\)"/>
    <numFmt numFmtId="171" formatCode="#,##0.000_);\(#,##0.000\)"/>
    <numFmt numFmtId="172" formatCode="#,##0.0000_);\(#,##0.0000\)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#,##0.00000_);\(#,##0.00000\)"/>
    <numFmt numFmtId="176" formatCode="#,##0.0000000_);\(#,##0.0000000\)"/>
    <numFmt numFmtId="177" formatCode="_(* #,##0.0_);_(* \(#,##0.0\);_(* &quot;-&quot;??_);_(@_)"/>
    <numFmt numFmtId="178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1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7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0" fontId="14" fillId="0" borderId="5" xfId="0" applyNumberFormat="1" applyFont="1" applyBorder="1" applyProtection="1"/>
    <xf numFmtId="168" fontId="0" fillId="0" borderId="5" xfId="1" applyNumberFormat="1" applyFont="1" applyBorder="1"/>
    <xf numFmtId="169" fontId="14" fillId="0" borderId="5" xfId="0" applyNumberFormat="1" applyFont="1" applyBorder="1" applyAlignment="1" applyProtection="1">
      <alignment horizontal="right"/>
    </xf>
    <xf numFmtId="168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8" fontId="0" fillId="0" borderId="0" xfId="1" applyNumberFormat="1" applyFont="1" applyBorder="1"/>
    <xf numFmtId="168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69" fontId="11" fillId="0" borderId="0" xfId="1" applyNumberFormat="1" applyFont="1"/>
    <xf numFmtId="169" fontId="11" fillId="0" borderId="1" xfId="1" applyNumberFormat="1" applyFont="1" applyBorder="1"/>
    <xf numFmtId="169" fontId="11" fillId="0" borderId="3" xfId="1" applyNumberFormat="1" applyFont="1" applyBorder="1"/>
    <xf numFmtId="169" fontId="11" fillId="0" borderId="0" xfId="1" applyNumberFormat="1" applyFont="1" applyBorder="1"/>
    <xf numFmtId="169" fontId="11" fillId="0" borderId="19" xfId="1" applyNumberFormat="1" applyFont="1" applyBorder="1" applyAlignment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4" fillId="0" borderId="18" xfId="1" applyNumberFormat="1" applyFont="1" applyBorder="1" applyAlignment="1" applyProtection="1">
      <alignment horizontal="right"/>
    </xf>
    <xf numFmtId="169" fontId="11" fillId="0" borderId="7" xfId="1" applyNumberFormat="1" applyFont="1" applyBorder="1"/>
    <xf numFmtId="169" fontId="11" fillId="0" borderId="12" xfId="1" applyNumberFormat="1" applyFont="1" applyBorder="1" applyAlignment="1">
      <alignment horizontal="right"/>
    </xf>
    <xf numFmtId="169" fontId="14" fillId="0" borderId="5" xfId="1" applyNumberFormat="1" applyFont="1" applyBorder="1" applyProtection="1"/>
    <xf numFmtId="169" fontId="13" fillId="0" borderId="5" xfId="1" applyNumberFormat="1" applyFont="1" applyBorder="1"/>
    <xf numFmtId="169" fontId="13" fillId="0" borderId="4" xfId="1" applyNumberFormat="1" applyFont="1" applyBorder="1" applyAlignment="1" applyProtection="1">
      <alignment horizontal="right"/>
    </xf>
    <xf numFmtId="169" fontId="14" fillId="0" borderId="5" xfId="1" applyNumberFormat="1" applyFont="1" applyBorder="1" applyAlignment="1" applyProtection="1">
      <alignment horizontal="right"/>
    </xf>
    <xf numFmtId="168" fontId="11" fillId="0" borderId="4" xfId="1" applyNumberFormat="1" applyFont="1" applyBorder="1"/>
    <xf numFmtId="168" fontId="14" fillId="0" borderId="4" xfId="1" applyNumberFormat="1" applyFont="1" applyBorder="1" applyAlignment="1" applyProtection="1">
      <alignment horizontal="right"/>
    </xf>
    <xf numFmtId="168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69" fontId="11" fillId="0" borderId="21" xfId="1" applyNumberFormat="1" applyFont="1" applyBorder="1" applyAlignment="1">
      <alignment horizontal="right"/>
    </xf>
    <xf numFmtId="168" fontId="8" fillId="0" borderId="5" xfId="1" applyNumberFormat="1" applyFont="1" applyBorder="1"/>
    <xf numFmtId="168" fontId="8" fillId="0" borderId="5" xfId="1" applyNumberFormat="1" applyFont="1" applyBorder="1" applyAlignment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69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69" fontId="7" fillId="0" borderId="0" xfId="1" applyNumberFormat="1" applyFont="1" applyBorder="1" applyAlignment="1">
      <alignment horizontal="right"/>
    </xf>
    <xf numFmtId="169" fontId="13" fillId="0" borderId="0" xfId="1" applyNumberFormat="1" applyFont="1" applyBorder="1"/>
    <xf numFmtId="168" fontId="6" fillId="0" borderId="5" xfId="1" applyNumberFormat="1" applyFont="1" applyBorder="1"/>
    <xf numFmtId="168" fontId="5" fillId="0" borderId="7" xfId="1" applyNumberFormat="1" applyFont="1" applyBorder="1"/>
    <xf numFmtId="168" fontId="5" fillId="0" borderId="0" xfId="1" applyNumberFormat="1" applyFont="1" applyBorder="1"/>
    <xf numFmtId="168" fontId="5" fillId="0" borderId="5" xfId="1" applyNumberFormat="1" applyFont="1" applyBorder="1"/>
    <xf numFmtId="169" fontId="8" fillId="0" borderId="0" xfId="1" applyNumberFormat="1" applyFont="1" applyBorder="1"/>
    <xf numFmtId="169" fontId="0" fillId="0" borderId="0" xfId="1" applyNumberFormat="1" applyFont="1" applyBorder="1"/>
    <xf numFmtId="169" fontId="8" fillId="0" borderId="0" xfId="1" applyNumberFormat="1" applyFont="1" applyBorder="1" applyAlignment="1">
      <alignment horizontal="right"/>
    </xf>
    <xf numFmtId="168" fontId="4" fillId="0" borderId="5" xfId="1" applyNumberFormat="1" applyFont="1" applyBorder="1"/>
    <xf numFmtId="168" fontId="4" fillId="0" borderId="7" xfId="1" applyNumberFormat="1" applyFont="1" applyBorder="1"/>
    <xf numFmtId="168" fontId="19" fillId="0" borderId="5" xfId="1" applyNumberFormat="1" applyFont="1" applyBorder="1"/>
    <xf numFmtId="168" fontId="19" fillId="0" borderId="7" xfId="1" applyNumberFormat="1" applyFont="1" applyBorder="1"/>
    <xf numFmtId="168" fontId="20" fillId="0" borderId="0" xfId="1" applyNumberFormat="1" applyFont="1"/>
    <xf numFmtId="168" fontId="11" fillId="0" borderId="0" xfId="0" applyNumberFormat="1" applyFont="1"/>
    <xf numFmtId="170" fontId="14" fillId="0" borderId="4" xfId="1" applyNumberFormat="1" applyFont="1" applyBorder="1" applyAlignment="1" applyProtection="1">
      <alignment horizontal="right"/>
    </xf>
    <xf numFmtId="170" fontId="13" fillId="0" borderId="4" xfId="1" applyNumberFormat="1" applyFont="1" applyBorder="1" applyAlignment="1" applyProtection="1">
      <alignment horizontal="right"/>
    </xf>
    <xf numFmtId="169" fontId="11" fillId="0" borderId="5" xfId="1" applyNumberFormat="1" applyFont="1" applyBorder="1"/>
    <xf numFmtId="169" fontId="11" fillId="0" borderId="18" xfId="1" applyNumberFormat="1" applyFont="1" applyBorder="1"/>
    <xf numFmtId="168" fontId="3" fillId="0" borderId="5" xfId="1" applyNumberFormat="1" applyFont="1" applyBorder="1"/>
    <xf numFmtId="168" fontId="3" fillId="0" borderId="7" xfId="1" applyNumberFormat="1" applyFont="1" applyBorder="1"/>
    <xf numFmtId="168" fontId="2" fillId="0" borderId="5" xfId="1" applyNumberFormat="1" applyFont="1" applyBorder="1"/>
    <xf numFmtId="168" fontId="2" fillId="0" borderId="7" xfId="1" applyNumberFormat="1" applyFont="1" applyBorder="1"/>
    <xf numFmtId="168" fontId="13" fillId="0" borderId="0" xfId="1" applyNumberFormat="1" applyFont="1" applyBorder="1"/>
    <xf numFmtId="168" fontId="12" fillId="0" borderId="0" xfId="1" applyNumberFormat="1" applyFont="1"/>
    <xf numFmtId="168" fontId="11" fillId="0" borderId="0" xfId="1" applyNumberFormat="1" applyFont="1"/>
    <xf numFmtId="168" fontId="13" fillId="0" borderId="3" xfId="1" applyNumberFormat="1" applyFont="1" applyBorder="1"/>
    <xf numFmtId="168" fontId="13" fillId="0" borderId="1" xfId="1" applyNumberFormat="1" applyFont="1" applyBorder="1"/>
    <xf numFmtId="168" fontId="14" fillId="0" borderId="19" xfId="1" applyNumberFormat="1" applyFont="1" applyBorder="1" applyAlignment="1" applyProtection="1">
      <alignment horizontal="right"/>
    </xf>
    <xf numFmtId="168" fontId="13" fillId="0" borderId="4" xfId="1" applyNumberFormat="1" applyFont="1" applyBorder="1"/>
    <xf numFmtId="168" fontId="14" fillId="0" borderId="5" xfId="1" applyNumberFormat="1" applyFont="1" applyBorder="1" applyProtection="1"/>
    <xf numFmtId="168" fontId="15" fillId="2" borderId="0" xfId="1" applyNumberFormat="1" applyFont="1" applyFill="1"/>
    <xf numFmtId="169" fontId="12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1" fillId="0" borderId="14" xfId="1" applyNumberFormat="1" applyFont="1" applyBorder="1"/>
    <xf numFmtId="169" fontId="15" fillId="2" borderId="0" xfId="1" applyNumberFormat="1" applyFont="1" applyFill="1"/>
    <xf numFmtId="169" fontId="14" fillId="0" borderId="12" xfId="1" applyNumberFormat="1" applyFont="1" applyBorder="1" applyAlignment="1">
      <alignment horizontal="right"/>
    </xf>
    <xf numFmtId="168" fontId="13" fillId="0" borderId="2" xfId="1" applyNumberFormat="1" applyFont="1" applyBorder="1" applyAlignment="1">
      <alignment horizontal="right"/>
    </xf>
    <xf numFmtId="169" fontId="13" fillId="0" borderId="8" xfId="1" applyNumberFormat="1" applyFont="1" applyBorder="1" applyAlignment="1">
      <alignment horizontal="right"/>
    </xf>
    <xf numFmtId="168" fontId="13" fillId="0" borderId="6" xfId="1" applyNumberFormat="1" applyFont="1" applyBorder="1" applyAlignment="1">
      <alignment horizontal="right"/>
    </xf>
    <xf numFmtId="169" fontId="13" fillId="0" borderId="9" xfId="1" applyNumberFormat="1" applyFont="1" applyBorder="1" applyAlignment="1">
      <alignment horizontal="right"/>
    </xf>
    <xf numFmtId="169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69" fontId="13" fillId="0" borderId="5" xfId="1" applyNumberFormat="1" applyFont="1" applyBorder="1" applyProtection="1"/>
    <xf numFmtId="168" fontId="14" fillId="0" borderId="4" xfId="1" applyNumberFormat="1" applyFont="1" applyBorder="1" applyProtection="1"/>
    <xf numFmtId="168" fontId="13" fillId="0" borderId="4" xfId="1" applyNumberFormat="1" applyFont="1" applyBorder="1" applyProtection="1"/>
    <xf numFmtId="169" fontId="21" fillId="0" borderId="4" xfId="1" applyNumberFormat="1" applyFont="1" applyBorder="1" applyAlignment="1" applyProtection="1">
      <alignment horizontal="right"/>
    </xf>
    <xf numFmtId="169" fontId="16" fillId="0" borderId="4" xfId="1" applyNumberFormat="1" applyFont="1" applyBorder="1" applyAlignment="1" applyProtection="1">
      <alignment horizontal="right"/>
    </xf>
    <xf numFmtId="168" fontId="0" fillId="0" borderId="0" xfId="1" applyNumberFormat="1" applyFont="1"/>
    <xf numFmtId="169" fontId="0" fillId="0" borderId="0" xfId="0" applyNumberFormat="1"/>
    <xf numFmtId="43" fontId="11" fillId="0" borderId="0" xfId="1" applyFont="1"/>
    <xf numFmtId="167" fontId="11" fillId="0" borderId="0" xfId="0" applyNumberFormat="1" applyFont="1"/>
    <xf numFmtId="169" fontId="13" fillId="0" borderId="4" xfId="1" applyNumberFormat="1" applyFont="1" applyBorder="1"/>
    <xf numFmtId="168" fontId="1" fillId="0" borderId="5" xfId="1" applyNumberFormat="1" applyFont="1" applyBorder="1"/>
    <xf numFmtId="1" fontId="0" fillId="0" borderId="5" xfId="0" applyNumberFormat="1" applyFill="1" applyBorder="1"/>
    <xf numFmtId="43" fontId="11" fillId="0" borderId="0" xfId="0" applyNumberFormat="1" applyFont="1"/>
    <xf numFmtId="170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66" fontId="0" fillId="0" borderId="4" xfId="0" applyNumberFormat="1" applyBorder="1"/>
    <xf numFmtId="169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4" fontId="11" fillId="0" borderId="0" xfId="0" applyNumberFormat="1" applyFont="1"/>
    <xf numFmtId="173" fontId="11" fillId="0" borderId="0" xfId="1" applyNumberFormat="1" applyFont="1"/>
    <xf numFmtId="175" fontId="11" fillId="0" borderId="0" xfId="0" applyNumberFormat="1" applyFont="1"/>
    <xf numFmtId="176" fontId="11" fillId="0" borderId="0" xfId="0" applyNumberFormat="1" applyFont="1"/>
    <xf numFmtId="168" fontId="13" fillId="0" borderId="5" xfId="1" applyNumberFormat="1" applyFont="1" applyBorder="1" applyProtection="1"/>
    <xf numFmtId="177" fontId="0" fillId="0" borderId="5" xfId="1" applyNumberFormat="1" applyFont="1" applyBorder="1"/>
    <xf numFmtId="168" fontId="11" fillId="0" borderId="5" xfId="1" applyNumberFormat="1" applyFont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43" fontId="11" fillId="0" borderId="5" xfId="1" applyFont="1" applyBorder="1" applyAlignment="1">
      <alignment horizontal="right"/>
    </xf>
    <xf numFmtId="0" fontId="0" fillId="0" borderId="8" xfId="0" applyBorder="1"/>
    <xf numFmtId="168" fontId="14" fillId="0" borderId="14" xfId="1" applyNumberFormat="1" applyFont="1" applyBorder="1" applyProtection="1"/>
    <xf numFmtId="169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69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43" fontId="11" fillId="3" borderId="0" xfId="1" applyFont="1" applyFill="1"/>
    <xf numFmtId="37" fontId="11" fillId="3" borderId="0" xfId="0" applyNumberFormat="1" applyFont="1" applyFill="1"/>
    <xf numFmtId="174" fontId="11" fillId="3" borderId="0" xfId="0" applyNumberFormat="1" applyFont="1" applyFill="1"/>
    <xf numFmtId="171" fontId="11" fillId="3" borderId="0" xfId="0" applyNumberFormat="1" applyFont="1" applyFill="1"/>
    <xf numFmtId="172" fontId="11" fillId="3" borderId="0" xfId="0" applyNumberFormat="1" applyFont="1" applyFill="1"/>
    <xf numFmtId="169" fontId="11" fillId="3" borderId="0" xfId="1" applyNumberFormat="1" applyFont="1" applyFill="1"/>
    <xf numFmtId="43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8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8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69" fontId="11" fillId="0" borderId="2" xfId="1" applyNumberFormat="1" applyFont="1" applyBorder="1"/>
    <xf numFmtId="169" fontId="11" fillId="0" borderId="8" xfId="1" applyNumberFormat="1" applyFont="1" applyBorder="1"/>
    <xf numFmtId="169" fontId="11" fillId="0" borderId="6" xfId="1" applyNumberFormat="1" applyFont="1" applyBorder="1"/>
    <xf numFmtId="169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69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69" fontId="13" fillId="0" borderId="3" xfId="1" applyNumberFormat="1" applyFont="1" applyBorder="1" applyAlignment="1">
      <alignment horizontal="right"/>
    </xf>
    <xf numFmtId="169" fontId="13" fillId="0" borderId="1" xfId="1" applyNumberFormat="1" applyFont="1" applyBorder="1" applyAlignment="1">
      <alignment horizontal="right"/>
    </xf>
    <xf numFmtId="169" fontId="14" fillId="0" borderId="1" xfId="1" applyNumberFormat="1" applyFont="1" applyBorder="1" applyAlignment="1">
      <alignment horizontal="right"/>
    </xf>
    <xf numFmtId="169" fontId="14" fillId="0" borderId="6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8" fontId="11" fillId="0" borderId="5" xfId="0" applyNumberFormat="1" applyFont="1" applyBorder="1"/>
    <xf numFmtId="164" fontId="0" fillId="0" borderId="0" xfId="0" applyNumberFormat="1"/>
    <xf numFmtId="0" fontId="11" fillId="3" borderId="9" xfId="0" applyFont="1" applyFill="1" applyBorder="1" applyAlignment="1">
      <alignment horizontal="right"/>
    </xf>
    <xf numFmtId="168" fontId="13" fillId="2" borderId="5" xfId="1" applyNumberFormat="1" applyFont="1" applyFill="1" applyBorder="1"/>
    <xf numFmtId="168" fontId="11" fillId="0" borderId="5" xfId="1" applyNumberFormat="1" applyFont="1" applyBorder="1" applyAlignment="1">
      <alignment horizontal="right"/>
    </xf>
    <xf numFmtId="168" fontId="11" fillId="0" borderId="5" xfId="1" applyNumberFormat="1" applyFont="1" applyFill="1" applyBorder="1"/>
    <xf numFmtId="168" fontId="13" fillId="3" borderId="0" xfId="1" applyNumberFormat="1" applyFont="1" applyFill="1" applyBorder="1"/>
    <xf numFmtId="168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7" fontId="0" fillId="0" borderId="0" xfId="1" applyNumberFormat="1" applyFont="1" applyBorder="1"/>
    <xf numFmtId="168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8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5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6" fontId="12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8" fontId="11" fillId="0" borderId="19" xfId="1" applyNumberFormat="1" applyFont="1" applyBorder="1" applyAlignment="1">
      <alignment horizontal="right"/>
    </xf>
    <xf numFmtId="168" fontId="11" fillId="0" borderId="14" xfId="1" applyNumberFormat="1" applyFont="1" applyBorder="1"/>
    <xf numFmtId="168" fontId="14" fillId="0" borderId="18" xfId="1" applyNumberFormat="1" applyFont="1" applyBorder="1" applyAlignment="1" applyProtection="1">
      <alignment horizontal="right"/>
    </xf>
    <xf numFmtId="169" fontId="13" fillId="2" borderId="5" xfId="1" applyNumberFormat="1" applyFont="1" applyFill="1" applyBorder="1"/>
    <xf numFmtId="178" fontId="11" fillId="0" borderId="0" xfId="0" applyNumberFormat="1" applyFont="1"/>
    <xf numFmtId="0" fontId="12" fillId="0" borderId="6" xfId="0" applyFont="1" applyBorder="1"/>
    <xf numFmtId="0" fontId="11" fillId="0" borderId="0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9" fontId="13" fillId="0" borderId="6" xfId="1" applyNumberFormat="1" applyFont="1" applyBorder="1" applyAlignment="1">
      <alignment horizontal="center"/>
    </xf>
    <xf numFmtId="169" fontId="13" fillId="0" borderId="9" xfId="1" applyNumberFormat="1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  <pageSetUpPr fitToPage="1"/>
  </sheetPr>
  <dimension ref="A3:KP293"/>
  <sheetViews>
    <sheetView showGridLines="0" tabSelected="1" view="pageBreakPreview" topLeftCell="AR4" zoomScale="106" zoomScaleNormal="75" zoomScaleSheetLayoutView="106" workbookViewId="0">
      <selection activeCell="AY4" sqref="AY1:KH1048576"/>
    </sheetView>
  </sheetViews>
  <sheetFormatPr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9.44140625" style="282" hidden="1" customWidth="1"/>
    <col min="40" max="40" width="8.109375" style="229" hidden="1" customWidth="1"/>
    <col min="41" max="41" width="9.77734375" style="229" bestFit="1" customWidth="1"/>
    <col min="42" max="42" width="8.44140625" style="229" bestFit="1" customWidth="1"/>
    <col min="43" max="43" width="9.77734375" style="229" bestFit="1" customWidth="1"/>
    <col min="44" max="44" width="6.77734375" style="229" bestFit="1" customWidth="1"/>
    <col min="45" max="45" width="9.77734375" style="229" bestFit="1" customWidth="1"/>
    <col min="46" max="46" width="6.77734375" style="229" bestFit="1" customWidth="1"/>
    <col min="47" max="47" width="9.77734375" style="229" bestFit="1" customWidth="1"/>
    <col min="48" max="48" width="6.77734375" style="229" bestFit="1" customWidth="1"/>
    <col min="49" max="49" width="9.77734375" style="229" bestFit="1" customWidth="1"/>
    <col min="50" max="50" width="6.77734375" style="229" customWidth="1"/>
    <col min="51" max="51" width="7.77734375" style="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59" width="7.77734375" style="181" hidden="1" customWidth="1"/>
    <col min="60" max="60" width="8.44140625" style="181" hidden="1" customWidth="1"/>
    <col min="61" max="62" width="8.109375" style="181" hidden="1" customWidth="1"/>
    <col min="63" max="63" width="7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10.77734375" style="181" hidden="1" customWidth="1"/>
    <col min="68" max="68" width="8.109375" style="181" hidden="1" customWidth="1"/>
    <col min="69" max="69" width="7.77734375" style="181" hidden="1" customWidth="1"/>
    <col min="70" max="70" width="8.44140625" style="181" hidden="1" customWidth="1"/>
    <col min="71" max="71" width="8.5546875" style="181" hidden="1" customWidth="1"/>
    <col min="72" max="72" width="8.44140625" style="181" hidden="1" customWidth="1"/>
    <col min="73" max="73" width="8.33203125" style="181" hidden="1" customWidth="1"/>
    <col min="74" max="74" width="8.44140625" style="181" hidden="1" customWidth="1"/>
    <col min="75" max="75" width="7.77734375" style="1" hidden="1" customWidth="1"/>
    <col min="76" max="76" width="8.44140625" style="1" hidden="1" customWidth="1"/>
    <col min="77" max="77" width="7.77734375" style="1" hidden="1" customWidth="1"/>
    <col min="78" max="78" width="8.44140625" style="1" hidden="1" customWidth="1"/>
    <col min="79" max="79" width="8.6640625" style="1" hidden="1" customWidth="1"/>
    <col min="80" max="80" width="9.332031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7.77734375" style="1" hidden="1" customWidth="1"/>
    <col min="86" max="86" width="8.44140625" style="1" hidden="1" customWidth="1"/>
    <col min="87" max="87" width="10.44140625" style="1" hidden="1" customWidth="1"/>
    <col min="88" max="88" width="8.44140625" style="1" hidden="1" customWidth="1"/>
    <col min="89" max="89" width="7.77734375" style="1" hidden="1" customWidth="1"/>
    <col min="90" max="90" width="8.44140625" style="1" hidden="1" customWidth="1"/>
    <col min="91" max="91" width="8.6640625" style="1" hidden="1" customWidth="1"/>
    <col min="92" max="92" width="8.44140625" style="1" hidden="1" customWidth="1"/>
    <col min="93" max="93" width="7.77734375" style="1" hidden="1" customWidth="1"/>
    <col min="94" max="94" width="9" style="1" hidden="1" customWidth="1"/>
    <col min="95" max="95" width="9.109375" style="1" hidden="1" customWidth="1"/>
    <col min="96" max="96" width="8.21875" style="1" hidden="1" customWidth="1"/>
    <col min="97" max="97" width="9.44140625" style="1" hidden="1" customWidth="1"/>
    <col min="98" max="98" width="9.109375" style="1" hidden="1" customWidth="1"/>
    <col min="99" max="99" width="8.6640625" style="1" hidden="1" customWidth="1"/>
    <col min="100" max="100" width="8.44140625" style="1" hidden="1" customWidth="1"/>
    <col min="101" max="101" width="8.6640625" style="1" hidden="1" customWidth="1"/>
    <col min="102" max="102" width="9.33203125" style="229" hidden="1" customWidth="1"/>
    <col min="103" max="103" width="10.6640625" style="229" hidden="1" customWidth="1"/>
    <col min="104" max="112" width="9.33203125" style="229" hidden="1" customWidth="1"/>
    <col min="113" max="113" width="10.6640625" style="229" hidden="1" customWidth="1"/>
    <col min="114" max="116" width="9.33203125" style="229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7.77734375" style="1" hidden="1" customWidth="1"/>
    <col min="122" max="122" width="8.44140625" style="1" hidden="1" customWidth="1"/>
    <col min="123" max="123" width="8.6640625" style="1" hidden="1" customWidth="1"/>
    <col min="124" max="124" width="8.44140625" style="1" hidden="1" customWidth="1"/>
    <col min="125" max="125" width="9.33203125" style="1" hidden="1" customWidth="1"/>
    <col min="126" max="126" width="8.44140625" style="1" hidden="1" customWidth="1"/>
    <col min="127" max="127" width="10.44140625" style="1" hidden="1" customWidth="1"/>
    <col min="128" max="128" width="9" style="1" hidden="1" customWidth="1"/>
    <col min="129" max="130" width="9.109375" style="1" hidden="1" customWidth="1"/>
    <col min="131" max="133" width="9.33203125" style="1" hidden="1" customWidth="1"/>
    <col min="134" max="135" width="9.109375" style="1" hidden="1" customWidth="1"/>
    <col min="136" max="140" width="9.109375" style="229" hidden="1" customWidth="1"/>
    <col min="141" max="141" width="10" style="1" hidden="1" customWidth="1"/>
    <col min="142" max="142" width="9.44140625" style="1" hidden="1" customWidth="1"/>
    <col min="143" max="143" width="10.6640625" style="1" hidden="1" customWidth="1"/>
    <col min="144" max="144" width="9.21875" style="1" hidden="1" customWidth="1"/>
    <col min="145" max="146" width="10.77734375" style="1" hidden="1" customWidth="1"/>
    <col min="147" max="147" width="7.77734375" style="181" hidden="1" customWidth="1"/>
    <col min="148" max="148" width="8.44140625" style="1" hidden="1" customWidth="1"/>
    <col min="149" max="152" width="10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9.33203125" style="1" hidden="1" customWidth="1"/>
    <col min="158" max="158" width="8.44140625" style="1" hidden="1" customWidth="1"/>
    <col min="159" max="159" width="12" style="1" hidden="1" customWidth="1"/>
    <col min="160" max="162" width="10" style="1" hidden="1" customWidth="1"/>
    <col min="163" max="163" width="10.5546875" style="1" hidden="1" customWidth="1"/>
    <col min="164" max="164" width="10.6640625" style="1" hidden="1" customWidth="1"/>
    <col min="165" max="165" width="9.88671875" style="1" hidden="1" customWidth="1"/>
    <col min="166" max="166" width="10.6640625" style="1" hidden="1" customWidth="1"/>
    <col min="167" max="167" width="9.109375" style="1" hidden="1" customWidth="1"/>
    <col min="168" max="168" width="9" style="1" hidden="1" customWidth="1"/>
    <col min="169" max="169" width="10.6640625" style="1" hidden="1" customWidth="1"/>
    <col min="170" max="170" width="9.33203125" style="1" hidden="1" customWidth="1"/>
    <col min="171" max="172" width="9.77734375" style="1" hidden="1" customWidth="1"/>
    <col min="173" max="173" width="9.77734375" style="181" hidden="1" customWidth="1"/>
    <col min="174" max="177" width="9.77734375" hidden="1" customWidth="1"/>
    <col min="178" max="178" width="7.21875" hidden="1" customWidth="1"/>
    <col min="179" max="180" width="9.77734375" hidden="1" customWidth="1"/>
    <col min="181" max="181" width="10.6640625" hidden="1" customWidth="1"/>
    <col min="182" max="184" width="9.77734375" hidden="1" customWidth="1"/>
    <col min="185" max="185" width="10.6640625" hidden="1" customWidth="1"/>
    <col min="186" max="186" width="9.77734375" hidden="1" customWidth="1"/>
    <col min="187" max="187" width="10.6640625" hidden="1" customWidth="1"/>
    <col min="188" max="189" width="9.77734375" hidden="1" customWidth="1"/>
    <col min="190" max="190" width="10.6640625" hidden="1" customWidth="1"/>
    <col min="191" max="192" width="7.21875" hidden="1" customWidth="1"/>
    <col min="193" max="193" width="8.109375" hidden="1" customWidth="1"/>
    <col min="194" max="194" width="7.21875" hidden="1" customWidth="1"/>
    <col min="195" max="195" width="10.6640625" style="1" hidden="1" customWidth="1"/>
    <col min="196" max="196" width="8.109375" style="1" hidden="1" customWidth="1"/>
    <col min="197" max="197" width="9.44140625" style="1" hidden="1" customWidth="1"/>
    <col min="198" max="199" width="8.109375" style="1" hidden="1" customWidth="1"/>
    <col min="200" max="200" width="5.88671875" style="1" hidden="1" customWidth="1"/>
    <col min="201" max="201" width="8.109375" style="1" hidden="1" customWidth="1"/>
    <col min="202" max="202" width="7.21875" style="1" hidden="1" customWidth="1"/>
    <col min="203" max="203" width="8.109375" style="1" hidden="1" customWidth="1"/>
    <col min="204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16" width="7.21875" style="1" hidden="1" customWidth="1"/>
    <col min="217" max="217" width="8.109375" style="1" hidden="1" customWidth="1"/>
    <col min="218" max="222" width="7.21875" style="1" hidden="1" customWidth="1"/>
    <col min="223" max="230" width="8.77734375" style="1" hidden="1" customWidth="1"/>
    <col min="231" max="231" width="7.21875" style="1" hidden="1" customWidth="1"/>
    <col min="232" max="244" width="8.77734375" style="1" hidden="1" customWidth="1"/>
    <col min="245" max="246" width="9.77734375" style="1" hidden="1" customWidth="1"/>
    <col min="247" max="247" width="10.6640625" style="1" hidden="1" customWidth="1"/>
    <col min="248" max="250" width="9.77734375" style="1" hidden="1" customWidth="1"/>
    <col min="251" max="251" width="10.6640625" style="1" hidden="1" customWidth="1"/>
    <col min="252" max="256" width="9.77734375" style="1" hidden="1" customWidth="1"/>
    <col min="257" max="257" width="14" style="1" hidden="1" customWidth="1"/>
    <col min="258" max="258" width="11.77734375" style="1" hidden="1" customWidth="1"/>
    <col min="259" max="259" width="13.44140625" style="1" hidden="1" customWidth="1"/>
    <col min="260" max="260" width="11.44140625" style="1" hidden="1" customWidth="1"/>
    <col min="261" max="261" width="14.88671875" style="1" hidden="1" customWidth="1"/>
    <col min="262" max="262" width="11.77734375" style="1" hidden="1" customWidth="1"/>
    <col min="263" max="263" width="10.6640625" style="1" hidden="1" customWidth="1"/>
    <col min="264" max="264" width="9.77734375" style="1" hidden="1" customWidth="1"/>
    <col min="265" max="265" width="10.6640625" style="1" hidden="1" customWidth="1"/>
    <col min="266" max="266" width="9.77734375" style="1" hidden="1" customWidth="1"/>
    <col min="267" max="267" width="10.6640625" style="1" hidden="1" customWidth="1"/>
    <col min="268" max="268" width="9.77734375" style="1" hidden="1" customWidth="1"/>
    <col min="269" max="269" width="10.6640625" style="1" hidden="1" customWidth="1"/>
    <col min="270" max="270" width="9.77734375" style="1" hidden="1" customWidth="1"/>
    <col min="271" max="271" width="10.77734375" style="1" hidden="1" customWidth="1"/>
    <col min="272" max="272" width="9.77734375" style="1" hidden="1" customWidth="1"/>
    <col min="273" max="273" width="10.77734375" style="1" hidden="1" customWidth="1"/>
    <col min="274" max="294" width="9.77734375" style="1" hidden="1" customWidth="1"/>
    <col min="295" max="295" width="10.77734375" style="1" bestFit="1" customWidth="1"/>
    <col min="296" max="296" width="9.44140625" style="1" bestFit="1" customWidth="1"/>
    <col min="297" max="297" width="10.77734375" style="1" bestFit="1" customWidth="1"/>
    <col min="298" max="298" width="9.44140625" style="1" bestFit="1" customWidth="1"/>
    <col min="299" max="16384" width="11.5546875" style="1"/>
  </cols>
  <sheetData>
    <row r="3" spans="2:302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</row>
    <row r="4" spans="2:302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</row>
    <row r="5" spans="2:302" x14ac:dyDescent="0.25"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4"/>
      <c r="EF5" s="232"/>
      <c r="EG5" s="232"/>
      <c r="EH5" s="232"/>
      <c r="EI5" s="232"/>
      <c r="EJ5" s="232"/>
      <c r="EK5" s="4"/>
      <c r="EL5" s="4"/>
      <c r="EM5" s="4"/>
      <c r="EN5" s="4"/>
      <c r="EO5" s="4"/>
      <c r="EQ5" s="342"/>
      <c r="FM5" s="4"/>
    </row>
    <row r="6" spans="2:302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7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9"/>
      <c r="CL6" s="9"/>
      <c r="CM6" s="9"/>
      <c r="CN6" s="9"/>
      <c r="CO6" s="9"/>
      <c r="CP6" s="9"/>
      <c r="CQ6" s="7"/>
      <c r="CR6" s="7"/>
      <c r="CS6" s="7"/>
      <c r="CT6" s="7"/>
      <c r="CU6" s="9"/>
      <c r="CV6" s="9"/>
      <c r="CW6" s="9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9"/>
      <c r="DN6" s="9"/>
      <c r="DO6" s="9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9"/>
      <c r="EF6" s="231"/>
      <c r="EG6" s="231"/>
      <c r="EH6" s="231"/>
      <c r="EI6" s="231"/>
      <c r="EJ6" s="231"/>
      <c r="EK6" s="9"/>
      <c r="EL6" s="9"/>
      <c r="EM6" s="9"/>
      <c r="EN6" s="9"/>
      <c r="EO6" s="9"/>
      <c r="EP6" s="9"/>
      <c r="EQ6" s="341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341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10"/>
    </row>
    <row r="7" spans="2:302" x14ac:dyDescent="0.25">
      <c r="B7" s="11"/>
      <c r="C7" s="12"/>
      <c r="D7" s="12"/>
      <c r="E7" s="12"/>
      <c r="F7" s="12"/>
      <c r="G7" s="13"/>
      <c r="H7" s="13"/>
      <c r="I7" s="13"/>
      <c r="J7" s="13"/>
      <c r="K7" s="459"/>
      <c r="L7" s="13"/>
      <c r="M7" s="13"/>
      <c r="N7" s="13"/>
      <c r="O7" s="459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12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4"/>
      <c r="CL7" s="4"/>
      <c r="CM7" s="4"/>
      <c r="CN7" s="4"/>
      <c r="CO7" s="4"/>
      <c r="CP7" s="4"/>
      <c r="CQ7" s="12"/>
      <c r="CR7" s="12"/>
      <c r="CS7" s="12"/>
      <c r="CT7" s="12"/>
      <c r="CU7" s="4"/>
      <c r="CV7" s="4"/>
      <c r="CW7" s="4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4"/>
      <c r="DN7" s="227"/>
      <c r="DO7" s="4"/>
      <c r="DP7" s="227"/>
      <c r="DQ7" s="227"/>
      <c r="DR7" s="227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4"/>
      <c r="EF7" s="232"/>
      <c r="EG7" s="232"/>
      <c r="EH7" s="232"/>
      <c r="EI7" s="232"/>
      <c r="EJ7" s="232"/>
      <c r="EK7" s="4"/>
      <c r="EL7" s="4"/>
      <c r="EM7" s="4"/>
      <c r="EN7" s="4"/>
      <c r="EO7" s="4"/>
      <c r="EP7" s="299"/>
      <c r="EQ7" s="342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4"/>
      <c r="FN7" s="4"/>
      <c r="FO7" s="299"/>
      <c r="FP7" s="299"/>
      <c r="FQ7" s="342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60" t="s">
        <v>29</v>
      </c>
    </row>
    <row r="8" spans="2:302" ht="16.5" customHeight="1" x14ac:dyDescent="0.25">
      <c r="B8" s="507" t="s">
        <v>34</v>
      </c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R8" s="508"/>
      <c r="CS8" s="508"/>
      <c r="CT8" s="508"/>
      <c r="CU8" s="508"/>
      <c r="CV8" s="508"/>
      <c r="CW8" s="508"/>
      <c r="CX8" s="508"/>
      <c r="CY8" s="508"/>
      <c r="CZ8" s="508"/>
      <c r="DA8" s="508"/>
      <c r="DB8" s="508"/>
      <c r="DC8" s="508"/>
      <c r="DD8" s="508"/>
      <c r="DE8" s="508"/>
      <c r="DF8" s="508"/>
      <c r="DG8" s="508"/>
      <c r="DH8" s="508"/>
      <c r="DI8" s="508"/>
      <c r="DJ8" s="508"/>
      <c r="DK8" s="508"/>
      <c r="DL8" s="508"/>
      <c r="DM8" s="508"/>
      <c r="DN8" s="508"/>
      <c r="DO8" s="508"/>
      <c r="DP8" s="508"/>
      <c r="DQ8" s="508"/>
      <c r="DR8" s="508"/>
      <c r="DS8" s="508"/>
      <c r="DT8" s="508"/>
      <c r="DU8" s="508"/>
      <c r="DV8" s="508"/>
      <c r="DW8" s="508"/>
      <c r="DX8" s="508"/>
      <c r="DY8" s="508"/>
      <c r="DZ8" s="508"/>
      <c r="EA8" s="508"/>
      <c r="EB8" s="508"/>
      <c r="EC8" s="508"/>
      <c r="ED8" s="508"/>
      <c r="EE8" s="508"/>
      <c r="EF8" s="508"/>
      <c r="EG8" s="508"/>
      <c r="EH8" s="508"/>
      <c r="EI8" s="508"/>
      <c r="EJ8" s="508"/>
      <c r="EK8" s="508"/>
      <c r="EL8" s="508"/>
      <c r="EM8" s="508"/>
      <c r="EN8" s="508"/>
      <c r="EO8" s="508"/>
      <c r="EP8" s="508"/>
      <c r="EQ8" s="508"/>
      <c r="ER8" s="508"/>
      <c r="ES8" s="508"/>
      <c r="ET8" s="508"/>
      <c r="EU8" s="508"/>
      <c r="EV8" s="508"/>
      <c r="EW8" s="508"/>
      <c r="EX8" s="508"/>
      <c r="EY8" s="508"/>
      <c r="EZ8" s="508"/>
      <c r="FA8" s="508"/>
      <c r="FB8" s="508"/>
      <c r="FC8" s="508"/>
      <c r="FD8" s="508"/>
      <c r="FE8" s="508"/>
      <c r="FF8" s="508"/>
      <c r="FG8" s="508"/>
      <c r="FH8" s="508"/>
      <c r="FI8" s="508"/>
      <c r="FJ8" s="508"/>
      <c r="FK8" s="508"/>
      <c r="FL8" s="508"/>
      <c r="FM8" s="508"/>
      <c r="FN8" s="508"/>
      <c r="FO8" s="508"/>
      <c r="FP8" s="508"/>
      <c r="FQ8" s="508"/>
      <c r="FR8" s="508"/>
      <c r="FS8" s="508"/>
      <c r="FT8" s="508"/>
      <c r="FU8" s="508"/>
      <c r="FV8" s="508"/>
      <c r="FW8" s="508"/>
      <c r="FX8" s="508"/>
      <c r="FY8" s="508"/>
      <c r="FZ8" s="508"/>
      <c r="GA8" s="508"/>
      <c r="GB8" s="508"/>
      <c r="GC8" s="508"/>
      <c r="GD8" s="508"/>
      <c r="GE8" s="508"/>
      <c r="GF8" s="508"/>
      <c r="GG8" s="508"/>
      <c r="GH8" s="508"/>
      <c r="GI8" s="508"/>
      <c r="GJ8" s="508"/>
      <c r="GK8" s="508"/>
      <c r="GL8" s="508"/>
      <c r="GM8" s="508"/>
      <c r="GN8" s="508"/>
      <c r="GO8" s="508"/>
      <c r="GP8" s="508"/>
      <c r="GQ8" s="508"/>
      <c r="GR8" s="508"/>
      <c r="GS8" s="508"/>
      <c r="GT8" s="508"/>
      <c r="GU8" s="508"/>
      <c r="GV8" s="508"/>
      <c r="GW8" s="508"/>
      <c r="GX8" s="508"/>
      <c r="GY8" s="508"/>
      <c r="GZ8" s="508"/>
      <c r="HA8" s="508"/>
      <c r="HB8" s="508"/>
      <c r="HC8" s="508"/>
      <c r="HD8" s="508"/>
      <c r="HE8" s="508"/>
      <c r="HF8" s="508"/>
      <c r="HG8" s="508"/>
      <c r="HH8" s="508"/>
      <c r="HI8" s="508"/>
      <c r="HJ8" s="508"/>
      <c r="HK8" s="508"/>
      <c r="HL8" s="508"/>
      <c r="HM8" s="508"/>
      <c r="HN8" s="508"/>
      <c r="HO8" s="508"/>
      <c r="HP8" s="508"/>
      <c r="HQ8" s="508"/>
      <c r="HR8" s="508"/>
      <c r="HS8" s="508"/>
      <c r="HT8" s="508"/>
      <c r="HU8" s="508"/>
      <c r="HV8" s="508"/>
      <c r="HW8" s="508"/>
      <c r="HX8" s="508"/>
      <c r="HY8" s="508"/>
      <c r="HZ8" s="508"/>
      <c r="IA8" s="508"/>
      <c r="IB8" s="508"/>
      <c r="IC8" s="508"/>
      <c r="ID8" s="508"/>
      <c r="IE8" s="508"/>
      <c r="IF8" s="508"/>
      <c r="IG8" s="508"/>
      <c r="IH8" s="508"/>
      <c r="II8" s="508"/>
      <c r="IJ8" s="508"/>
      <c r="IK8" s="508"/>
      <c r="IL8" s="508"/>
      <c r="IM8" s="508"/>
      <c r="IN8" s="508"/>
      <c r="IO8" s="508"/>
      <c r="IP8" s="508"/>
      <c r="IQ8" s="508"/>
      <c r="IR8" s="508"/>
      <c r="IS8" s="508"/>
      <c r="IT8" s="508"/>
      <c r="IU8" s="508"/>
      <c r="IV8" s="508"/>
      <c r="IW8" s="508"/>
      <c r="IX8" s="508"/>
      <c r="IY8" s="508"/>
      <c r="IZ8" s="508"/>
      <c r="JA8" s="508"/>
      <c r="JB8" s="508"/>
      <c r="JC8" s="508"/>
      <c r="JD8" s="508"/>
      <c r="JE8" s="508"/>
      <c r="JF8" s="508"/>
      <c r="JG8" s="508"/>
      <c r="JH8" s="508"/>
      <c r="JI8" s="508"/>
      <c r="JJ8" s="508"/>
      <c r="JK8" s="508"/>
      <c r="JL8" s="508"/>
      <c r="JM8" s="508"/>
      <c r="JN8" s="508"/>
      <c r="JO8" s="508"/>
      <c r="JP8" s="508"/>
      <c r="JQ8" s="508"/>
      <c r="JR8" s="508"/>
      <c r="JS8" s="508"/>
      <c r="JT8" s="508"/>
      <c r="JU8" s="508"/>
      <c r="JV8" s="508"/>
      <c r="JW8" s="508"/>
      <c r="JX8" s="508"/>
      <c r="JY8" s="508"/>
      <c r="JZ8" s="508"/>
      <c r="KA8" s="508"/>
      <c r="KB8" s="508"/>
      <c r="KC8" s="508"/>
      <c r="KD8" s="508"/>
      <c r="KE8" s="508"/>
      <c r="KF8" s="508"/>
      <c r="KG8" s="508"/>
      <c r="KH8" s="508"/>
      <c r="KI8" s="508"/>
      <c r="KJ8" s="508"/>
      <c r="KK8" s="508"/>
      <c r="KL8" s="509"/>
    </row>
    <row r="9" spans="2:302" ht="16.5" customHeight="1" x14ac:dyDescent="0.25">
      <c r="B9" s="507" t="s">
        <v>116</v>
      </c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508"/>
      <c r="CH9" s="508"/>
      <c r="CI9" s="508"/>
      <c r="CJ9" s="508"/>
      <c r="CK9" s="508"/>
      <c r="CL9" s="508"/>
      <c r="CM9" s="508"/>
      <c r="CN9" s="508"/>
      <c r="CO9" s="508"/>
      <c r="CP9" s="508"/>
      <c r="CQ9" s="508"/>
      <c r="CR9" s="508"/>
      <c r="CS9" s="508"/>
      <c r="CT9" s="508"/>
      <c r="CU9" s="508"/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  <c r="DI9" s="508"/>
      <c r="DJ9" s="508"/>
      <c r="DK9" s="508"/>
      <c r="DL9" s="508"/>
      <c r="DM9" s="508"/>
      <c r="DN9" s="508"/>
      <c r="DO9" s="508"/>
      <c r="DP9" s="508"/>
      <c r="DQ9" s="508"/>
      <c r="DR9" s="508"/>
      <c r="DS9" s="508"/>
      <c r="DT9" s="508"/>
      <c r="DU9" s="508"/>
      <c r="DV9" s="508"/>
      <c r="DW9" s="508"/>
      <c r="DX9" s="508"/>
      <c r="DY9" s="508"/>
      <c r="DZ9" s="508"/>
      <c r="EA9" s="508"/>
      <c r="EB9" s="508"/>
      <c r="EC9" s="508"/>
      <c r="ED9" s="508"/>
      <c r="EE9" s="508"/>
      <c r="EF9" s="508"/>
      <c r="EG9" s="508"/>
      <c r="EH9" s="508"/>
      <c r="EI9" s="508"/>
      <c r="EJ9" s="508"/>
      <c r="EK9" s="508"/>
      <c r="EL9" s="508"/>
      <c r="EM9" s="508"/>
      <c r="EN9" s="508"/>
      <c r="EO9" s="508"/>
      <c r="EP9" s="508"/>
      <c r="EQ9" s="508"/>
      <c r="ER9" s="508"/>
      <c r="ES9" s="508"/>
      <c r="ET9" s="508"/>
      <c r="EU9" s="508"/>
      <c r="EV9" s="508"/>
      <c r="EW9" s="508"/>
      <c r="EX9" s="508"/>
      <c r="EY9" s="508"/>
      <c r="EZ9" s="508"/>
      <c r="FA9" s="508"/>
      <c r="FB9" s="508"/>
      <c r="FC9" s="508"/>
      <c r="FD9" s="508"/>
      <c r="FE9" s="508"/>
      <c r="FF9" s="508"/>
      <c r="FG9" s="508"/>
      <c r="FH9" s="508"/>
      <c r="FI9" s="508"/>
      <c r="FJ9" s="508"/>
      <c r="FK9" s="508"/>
      <c r="FL9" s="508"/>
      <c r="FM9" s="508"/>
      <c r="FN9" s="508"/>
      <c r="FO9" s="508"/>
      <c r="FP9" s="508"/>
      <c r="FQ9" s="508"/>
      <c r="FR9" s="508"/>
      <c r="FS9" s="508"/>
      <c r="FT9" s="508"/>
      <c r="FU9" s="508"/>
      <c r="FV9" s="508"/>
      <c r="FW9" s="508"/>
      <c r="FX9" s="508"/>
      <c r="FY9" s="508"/>
      <c r="FZ9" s="508"/>
      <c r="GA9" s="508"/>
      <c r="GB9" s="508"/>
      <c r="GC9" s="508"/>
      <c r="GD9" s="508"/>
      <c r="GE9" s="508"/>
      <c r="GF9" s="508"/>
      <c r="GG9" s="508"/>
      <c r="GH9" s="508"/>
      <c r="GI9" s="508"/>
      <c r="GJ9" s="508"/>
      <c r="GK9" s="508"/>
      <c r="GL9" s="508"/>
      <c r="GM9" s="508"/>
      <c r="GN9" s="508"/>
      <c r="GO9" s="508"/>
      <c r="GP9" s="508"/>
      <c r="GQ9" s="508"/>
      <c r="GR9" s="508"/>
      <c r="GS9" s="508"/>
      <c r="GT9" s="508"/>
      <c r="GU9" s="508"/>
      <c r="GV9" s="508"/>
      <c r="GW9" s="508"/>
      <c r="GX9" s="508"/>
      <c r="GY9" s="508"/>
      <c r="GZ9" s="508"/>
      <c r="HA9" s="508"/>
      <c r="HB9" s="508"/>
      <c r="HC9" s="508"/>
      <c r="HD9" s="508"/>
      <c r="HE9" s="508"/>
      <c r="HF9" s="508"/>
      <c r="HG9" s="508"/>
      <c r="HH9" s="508"/>
      <c r="HI9" s="508"/>
      <c r="HJ9" s="508"/>
      <c r="HK9" s="508"/>
      <c r="HL9" s="508"/>
      <c r="HM9" s="508"/>
      <c r="HN9" s="508"/>
      <c r="HO9" s="508"/>
      <c r="HP9" s="508"/>
      <c r="HQ9" s="508"/>
      <c r="HR9" s="508"/>
      <c r="HS9" s="508"/>
      <c r="HT9" s="508"/>
      <c r="HU9" s="508"/>
      <c r="HV9" s="508"/>
      <c r="HW9" s="508"/>
      <c r="HX9" s="508"/>
      <c r="HY9" s="508"/>
      <c r="HZ9" s="508"/>
      <c r="IA9" s="508"/>
      <c r="IB9" s="508"/>
      <c r="IC9" s="508"/>
      <c r="ID9" s="508"/>
      <c r="IE9" s="508"/>
      <c r="IF9" s="508"/>
      <c r="IG9" s="508"/>
      <c r="IH9" s="508"/>
      <c r="II9" s="508"/>
      <c r="IJ9" s="508"/>
      <c r="IK9" s="508"/>
      <c r="IL9" s="508"/>
      <c r="IM9" s="508"/>
      <c r="IN9" s="508"/>
      <c r="IO9" s="508"/>
      <c r="IP9" s="508"/>
      <c r="IQ9" s="508"/>
      <c r="IR9" s="508"/>
      <c r="IS9" s="508"/>
      <c r="IT9" s="508"/>
      <c r="IU9" s="508"/>
      <c r="IV9" s="508"/>
      <c r="IW9" s="508"/>
      <c r="IX9" s="508"/>
      <c r="IY9" s="508"/>
      <c r="IZ9" s="508"/>
      <c r="JA9" s="508"/>
      <c r="JB9" s="508"/>
      <c r="JC9" s="508"/>
      <c r="JD9" s="508"/>
      <c r="JE9" s="508"/>
      <c r="JF9" s="508"/>
      <c r="JG9" s="508"/>
      <c r="JH9" s="508"/>
      <c r="JI9" s="508"/>
      <c r="JJ9" s="508"/>
      <c r="JK9" s="508"/>
      <c r="JL9" s="508"/>
      <c r="JM9" s="508"/>
      <c r="JN9" s="508"/>
      <c r="JO9" s="508"/>
      <c r="JP9" s="508"/>
      <c r="JQ9" s="508"/>
      <c r="JR9" s="508"/>
      <c r="JS9" s="508"/>
      <c r="JT9" s="508"/>
      <c r="JU9" s="508"/>
      <c r="JV9" s="508"/>
      <c r="JW9" s="508"/>
      <c r="JX9" s="508"/>
      <c r="JY9" s="508"/>
      <c r="JZ9" s="508"/>
      <c r="KA9" s="508"/>
      <c r="KB9" s="508"/>
      <c r="KC9" s="508"/>
      <c r="KD9" s="508"/>
      <c r="KE9" s="508"/>
      <c r="KF9" s="508"/>
      <c r="KG9" s="508"/>
      <c r="KH9" s="508"/>
      <c r="KI9" s="508"/>
      <c r="KJ9" s="508"/>
      <c r="KK9" s="508"/>
      <c r="KL9" s="509"/>
    </row>
    <row r="10" spans="2:302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1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5"/>
      <c r="CL10" s="5"/>
      <c r="CM10" s="5"/>
      <c r="CN10" s="5"/>
      <c r="CO10" s="5"/>
      <c r="CP10" s="5"/>
      <c r="CQ10" s="16"/>
      <c r="CR10" s="16"/>
      <c r="CS10" s="16"/>
      <c r="CT10" s="16"/>
      <c r="CU10" s="5"/>
      <c r="CV10" s="5"/>
      <c r="CW10" s="5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5"/>
      <c r="DN10" s="5"/>
      <c r="DO10" s="5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5"/>
      <c r="EF10" s="230"/>
      <c r="EG10" s="230"/>
      <c r="EH10" s="230"/>
      <c r="EI10" s="230"/>
      <c r="EJ10" s="230"/>
      <c r="EK10" s="5"/>
      <c r="EL10" s="5"/>
      <c r="EM10" s="5"/>
      <c r="EN10" s="5"/>
      <c r="EO10" s="5"/>
      <c r="EP10" s="5"/>
      <c r="EQ10" s="340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340"/>
      <c r="FR10" s="371"/>
      <c r="FS10" s="371"/>
      <c r="FT10" s="371"/>
      <c r="FU10" s="371"/>
      <c r="FV10" s="371"/>
      <c r="FW10" s="371"/>
      <c r="FX10" s="371"/>
      <c r="FY10" s="371"/>
      <c r="FZ10" s="371"/>
      <c r="GA10" s="371"/>
      <c r="GB10" s="371"/>
      <c r="GC10" s="371"/>
      <c r="GD10" s="371"/>
      <c r="GE10" s="371"/>
      <c r="GF10" s="371"/>
      <c r="GG10" s="371"/>
      <c r="GH10" s="371"/>
      <c r="GI10" s="371"/>
      <c r="GJ10" s="371"/>
      <c r="GK10" s="371"/>
      <c r="GL10" s="371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368"/>
    </row>
    <row r="11" spans="2:302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8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399"/>
      <c r="AO11" s="403"/>
      <c r="AP11" s="296"/>
      <c r="AQ11" s="448"/>
      <c r="AR11" s="449"/>
      <c r="AS11" s="448"/>
      <c r="AT11" s="449"/>
      <c r="AU11" s="448"/>
      <c r="AV11" s="449"/>
      <c r="AW11" s="448"/>
      <c r="AX11" s="449"/>
      <c r="AY11" s="22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54"/>
      <c r="CL11" s="154"/>
      <c r="CM11" s="154"/>
      <c r="CN11" s="154"/>
      <c r="CO11" s="154"/>
      <c r="CP11" s="154"/>
      <c r="CQ11" s="18"/>
      <c r="CR11" s="18"/>
      <c r="CS11" s="18"/>
      <c r="CT11" s="18"/>
      <c r="CU11" s="154"/>
      <c r="CV11" s="154"/>
      <c r="CW11" s="154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292"/>
      <c r="EG11" s="292"/>
      <c r="EH11" s="292"/>
      <c r="EI11" s="292"/>
      <c r="EJ11" s="292"/>
      <c r="EK11" s="154"/>
      <c r="EL11" s="292"/>
      <c r="EM11" s="292"/>
      <c r="EN11" s="388"/>
      <c r="EO11" s="397"/>
      <c r="EP11" s="389"/>
      <c r="EQ11" s="394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154"/>
      <c r="FN11" s="292"/>
      <c r="FO11" s="388"/>
      <c r="FP11" s="231"/>
      <c r="FQ11" s="336"/>
      <c r="FR11" s="332"/>
      <c r="FS11" s="372"/>
      <c r="FT11" s="372"/>
      <c r="FU11" s="405"/>
      <c r="FV11" s="332"/>
      <c r="FW11" s="372"/>
      <c r="FX11" s="372"/>
      <c r="FY11" s="405"/>
      <c r="FZ11" s="332"/>
      <c r="GA11" s="405"/>
      <c r="GB11" s="332"/>
      <c r="GC11" s="372"/>
      <c r="GD11" s="372"/>
      <c r="GE11" s="405"/>
      <c r="GF11" s="332"/>
      <c r="GG11" s="372"/>
      <c r="GH11" s="372"/>
      <c r="GI11" s="372"/>
      <c r="GJ11" s="372"/>
      <c r="GK11" s="372"/>
      <c r="GL11" s="372"/>
      <c r="GM11" s="397"/>
      <c r="GN11" s="10"/>
      <c r="GO11" s="397"/>
      <c r="GP11" s="10"/>
      <c r="GQ11" s="485">
        <v>2015</v>
      </c>
      <c r="GR11" s="486"/>
      <c r="GS11" s="486"/>
      <c r="GT11" s="486"/>
      <c r="GU11" s="486"/>
      <c r="GV11" s="486"/>
      <c r="GW11" s="486"/>
      <c r="GX11" s="486"/>
      <c r="GY11" s="486"/>
      <c r="GZ11" s="486"/>
      <c r="HA11" s="486"/>
      <c r="HB11" s="486"/>
      <c r="HC11" s="486"/>
      <c r="HD11" s="486"/>
      <c r="HE11" s="486"/>
      <c r="HF11" s="486"/>
      <c r="HG11" s="486"/>
      <c r="HH11" s="486"/>
      <c r="HI11" s="486"/>
      <c r="HJ11" s="486"/>
      <c r="HK11" s="486"/>
      <c r="HL11" s="486"/>
      <c r="HM11" s="486"/>
      <c r="HN11" s="487"/>
      <c r="HO11" s="462"/>
      <c r="HP11" s="463"/>
      <c r="HQ11" s="463"/>
      <c r="HR11" s="463"/>
      <c r="HS11" s="463"/>
      <c r="HT11" s="463"/>
      <c r="HU11" s="463"/>
      <c r="HV11" s="463"/>
      <c r="HW11" s="463"/>
      <c r="HX11" s="463"/>
      <c r="HY11" s="463"/>
      <c r="HZ11" s="463"/>
      <c r="IA11" s="463"/>
      <c r="IB11" s="463"/>
      <c r="IC11" s="463"/>
      <c r="ID11" s="463"/>
      <c r="IE11" s="463"/>
      <c r="IF11" s="463"/>
      <c r="IG11" s="463"/>
      <c r="IH11" s="463"/>
      <c r="II11" s="463"/>
      <c r="IJ11" s="463"/>
      <c r="IK11" s="463"/>
      <c r="IL11" s="464"/>
      <c r="IM11" s="463"/>
      <c r="IN11" s="463"/>
      <c r="IO11" s="463"/>
      <c r="IP11" s="463"/>
      <c r="IQ11" s="463"/>
      <c r="IR11" s="463"/>
      <c r="IS11" s="463"/>
      <c r="IT11" s="463"/>
      <c r="IU11" s="463"/>
      <c r="IV11" s="463"/>
      <c r="IW11" s="463"/>
      <c r="IX11" s="463"/>
      <c r="IY11" s="463"/>
      <c r="IZ11" s="463"/>
      <c r="JA11" s="463"/>
      <c r="JB11" s="463"/>
      <c r="JC11" s="463"/>
      <c r="JD11" s="463"/>
      <c r="JE11" s="463"/>
      <c r="JF11" s="463"/>
      <c r="JG11" s="463"/>
      <c r="JH11" s="463"/>
      <c r="JI11" s="463"/>
      <c r="JJ11" s="463"/>
      <c r="JK11" s="463"/>
      <c r="JL11" s="463"/>
      <c r="JM11" s="463"/>
      <c r="JN11" s="463"/>
      <c r="JO11" s="463"/>
      <c r="JP11" s="463"/>
      <c r="JQ11" s="463"/>
      <c r="JR11" s="463"/>
      <c r="JS11" s="463"/>
      <c r="JT11" s="463"/>
      <c r="JU11" s="463"/>
      <c r="JV11" s="463"/>
      <c r="JW11" s="463"/>
      <c r="JX11" s="463"/>
      <c r="JY11" s="463"/>
      <c r="JZ11" s="463"/>
      <c r="KA11" s="463"/>
      <c r="KB11" s="463"/>
      <c r="KC11" s="463"/>
      <c r="KD11" s="463"/>
      <c r="KE11" s="463"/>
      <c r="KF11" s="463"/>
      <c r="KG11" s="463"/>
      <c r="KH11" s="463"/>
      <c r="KI11" s="403"/>
      <c r="KJ11" s="296"/>
      <c r="KK11" s="9"/>
      <c r="KL11" s="10"/>
    </row>
    <row r="12" spans="2:302" s="39" customFormat="1" ht="18.75" x14ac:dyDescent="0.3">
      <c r="B12" s="27" t="s">
        <v>77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504">
        <v>2008</v>
      </c>
      <c r="AF12" s="505"/>
      <c r="AG12" s="504">
        <v>2009</v>
      </c>
      <c r="AH12" s="505"/>
      <c r="AI12" s="504">
        <v>2010</v>
      </c>
      <c r="AJ12" s="505"/>
      <c r="AK12" s="504">
        <v>2011</v>
      </c>
      <c r="AL12" s="506"/>
      <c r="AM12" s="504">
        <v>2012</v>
      </c>
      <c r="AN12" s="506"/>
      <c r="AO12" s="504">
        <v>2013</v>
      </c>
      <c r="AP12" s="505"/>
      <c r="AQ12" s="504">
        <v>2014</v>
      </c>
      <c r="AR12" s="505"/>
      <c r="AS12" s="504">
        <v>2015</v>
      </c>
      <c r="AT12" s="505"/>
      <c r="AU12" s="504">
        <v>2016</v>
      </c>
      <c r="AV12" s="505"/>
      <c r="AW12" s="504">
        <v>2017</v>
      </c>
      <c r="AX12" s="505"/>
      <c r="AY12" s="498" t="s">
        <v>33</v>
      </c>
      <c r="AZ12" s="492"/>
      <c r="BA12" s="356" t="s">
        <v>46</v>
      </c>
      <c r="BB12" s="357"/>
      <c r="BC12" s="356" t="s">
        <v>47</v>
      </c>
      <c r="BD12" s="358"/>
      <c r="BE12" s="356" t="s">
        <v>48</v>
      </c>
      <c r="BF12" s="358"/>
      <c r="BG12" s="356" t="s">
        <v>49</v>
      </c>
      <c r="BH12" s="358"/>
      <c r="BI12" s="356" t="s">
        <v>50</v>
      </c>
      <c r="BJ12" s="358"/>
      <c r="BK12" s="356" t="s">
        <v>51</v>
      </c>
      <c r="BL12" s="358"/>
      <c r="BM12" s="356" t="s">
        <v>52</v>
      </c>
      <c r="BN12" s="358"/>
      <c r="BO12" s="356" t="s">
        <v>53</v>
      </c>
      <c r="BP12" s="358"/>
      <c r="BQ12" s="356" t="s">
        <v>54</v>
      </c>
      <c r="BR12" s="358"/>
      <c r="BS12" s="356" t="s">
        <v>55</v>
      </c>
      <c r="BT12" s="358"/>
      <c r="BU12" s="356" t="s">
        <v>56</v>
      </c>
      <c r="BV12" s="358"/>
      <c r="BW12" s="492" t="s">
        <v>45</v>
      </c>
      <c r="BX12" s="492"/>
      <c r="BY12" s="492" t="s">
        <v>60</v>
      </c>
      <c r="BZ12" s="491"/>
      <c r="CA12" s="492" t="s">
        <v>61</v>
      </c>
      <c r="CB12" s="491"/>
      <c r="CC12" s="491" t="s">
        <v>47</v>
      </c>
      <c r="CD12" s="491"/>
      <c r="CE12" s="491" t="s">
        <v>48</v>
      </c>
      <c r="CF12" s="491"/>
      <c r="CG12" s="491" t="s">
        <v>49</v>
      </c>
      <c r="CH12" s="491"/>
      <c r="CI12" s="491" t="s">
        <v>50</v>
      </c>
      <c r="CJ12" s="491"/>
      <c r="CK12" s="497" t="s">
        <v>51</v>
      </c>
      <c r="CL12" s="497"/>
      <c r="CM12" s="497" t="s">
        <v>52</v>
      </c>
      <c r="CN12" s="497"/>
      <c r="CO12" s="497" t="s">
        <v>53</v>
      </c>
      <c r="CP12" s="497"/>
      <c r="CQ12" s="491" t="s">
        <v>54</v>
      </c>
      <c r="CR12" s="491"/>
      <c r="CS12" s="491" t="s">
        <v>55</v>
      </c>
      <c r="CT12" s="491"/>
      <c r="CU12" s="499" t="s">
        <v>57</v>
      </c>
      <c r="CV12" s="499"/>
      <c r="CW12" s="491" t="s">
        <v>63</v>
      </c>
      <c r="CX12" s="491"/>
      <c r="CY12" s="491" t="s">
        <v>65</v>
      </c>
      <c r="CZ12" s="491"/>
      <c r="DA12" s="491" t="s">
        <v>66</v>
      </c>
      <c r="DB12" s="491"/>
      <c r="DC12" s="491" t="s">
        <v>67</v>
      </c>
      <c r="DD12" s="491"/>
      <c r="DE12" s="491" t="s">
        <v>68</v>
      </c>
      <c r="DF12" s="491"/>
      <c r="DG12" s="491" t="s">
        <v>69</v>
      </c>
      <c r="DH12" s="491"/>
      <c r="DI12" s="491" t="s">
        <v>70</v>
      </c>
      <c r="DJ12" s="491"/>
      <c r="DK12" s="491" t="s">
        <v>71</v>
      </c>
      <c r="DL12" s="491"/>
      <c r="DM12" s="492" t="s">
        <v>58</v>
      </c>
      <c r="DN12" s="492"/>
      <c r="DO12" s="492" t="s">
        <v>59</v>
      </c>
      <c r="DP12" s="492"/>
      <c r="DQ12" s="492" t="s">
        <v>62</v>
      </c>
      <c r="DR12" s="491"/>
      <c r="DS12" s="499" t="s">
        <v>64</v>
      </c>
      <c r="DT12" s="497"/>
      <c r="DU12" s="497">
        <v>41030</v>
      </c>
      <c r="DV12" s="497"/>
      <c r="DW12" s="497">
        <v>41061</v>
      </c>
      <c r="DX12" s="497"/>
      <c r="DY12" s="497">
        <v>41091</v>
      </c>
      <c r="DZ12" s="497"/>
      <c r="EA12" s="497">
        <v>41122</v>
      </c>
      <c r="EB12" s="497"/>
      <c r="EC12" s="497">
        <v>41153</v>
      </c>
      <c r="ED12" s="497"/>
      <c r="EE12" s="491">
        <v>41183</v>
      </c>
      <c r="EF12" s="491"/>
      <c r="EG12" s="491">
        <v>41214</v>
      </c>
      <c r="EH12" s="491"/>
      <c r="EI12" s="491">
        <v>41244</v>
      </c>
      <c r="EJ12" s="491"/>
      <c r="EK12" s="491" t="s">
        <v>72</v>
      </c>
      <c r="EL12" s="491"/>
      <c r="EM12" s="491" t="s">
        <v>85</v>
      </c>
      <c r="EN12" s="496"/>
      <c r="EO12" s="494" t="s">
        <v>73</v>
      </c>
      <c r="EP12" s="498"/>
      <c r="EQ12" s="498" t="s">
        <v>74</v>
      </c>
      <c r="ER12" s="492"/>
      <c r="ES12" s="492" t="s">
        <v>75</v>
      </c>
      <c r="ET12" s="492"/>
      <c r="EU12" s="492" t="s">
        <v>76</v>
      </c>
      <c r="EV12" s="492"/>
      <c r="EW12" s="492" t="s">
        <v>78</v>
      </c>
      <c r="EX12" s="492"/>
      <c r="EY12" s="492" t="s">
        <v>79</v>
      </c>
      <c r="EZ12" s="492"/>
      <c r="FA12" s="492" t="s">
        <v>80</v>
      </c>
      <c r="FB12" s="492"/>
      <c r="FC12" s="492" t="s">
        <v>81</v>
      </c>
      <c r="FD12" s="492"/>
      <c r="FE12" s="492" t="s">
        <v>82</v>
      </c>
      <c r="FF12" s="492"/>
      <c r="FG12" s="492" t="s">
        <v>83</v>
      </c>
      <c r="FH12" s="492"/>
      <c r="FI12" s="492" t="s">
        <v>84</v>
      </c>
      <c r="FJ12" s="492"/>
      <c r="FK12" s="492" t="s">
        <v>86</v>
      </c>
      <c r="FL12" s="492"/>
      <c r="FM12" s="491" t="s">
        <v>87</v>
      </c>
      <c r="FN12" s="491"/>
      <c r="FO12" s="494" t="s">
        <v>89</v>
      </c>
      <c r="FP12" s="495"/>
      <c r="FQ12" s="494" t="s">
        <v>88</v>
      </c>
      <c r="FR12" s="498"/>
      <c r="FS12" s="494" t="s">
        <v>91</v>
      </c>
      <c r="FT12" s="495"/>
      <c r="FU12" s="494" t="s">
        <v>92</v>
      </c>
      <c r="FV12" s="498"/>
      <c r="FW12" s="494" t="s">
        <v>93</v>
      </c>
      <c r="FX12" s="495"/>
      <c r="FY12" s="494" t="s">
        <v>94</v>
      </c>
      <c r="FZ12" s="498"/>
      <c r="GA12" s="494" t="s">
        <v>95</v>
      </c>
      <c r="GB12" s="498"/>
      <c r="GC12" s="494" t="s">
        <v>96</v>
      </c>
      <c r="GD12" s="495"/>
      <c r="GE12" s="494" t="s">
        <v>97</v>
      </c>
      <c r="GF12" s="498"/>
      <c r="GG12" s="494" t="s">
        <v>98</v>
      </c>
      <c r="GH12" s="498"/>
      <c r="GI12" s="494" t="s">
        <v>99</v>
      </c>
      <c r="GJ12" s="498"/>
      <c r="GK12" s="494" t="s">
        <v>100</v>
      </c>
      <c r="GL12" s="498"/>
      <c r="GM12" s="500">
        <v>2013</v>
      </c>
      <c r="GN12" s="501"/>
      <c r="GO12" s="504">
        <v>2014</v>
      </c>
      <c r="GP12" s="505"/>
      <c r="GQ12" s="488"/>
      <c r="GR12" s="489"/>
      <c r="GS12" s="489"/>
      <c r="GT12" s="489"/>
      <c r="GU12" s="489"/>
      <c r="GV12" s="489"/>
      <c r="GW12" s="489"/>
      <c r="GX12" s="489"/>
      <c r="GY12" s="489"/>
      <c r="GZ12" s="489"/>
      <c r="HA12" s="489"/>
      <c r="HB12" s="489"/>
      <c r="HC12" s="489"/>
      <c r="HD12" s="489"/>
      <c r="HE12" s="489"/>
      <c r="HF12" s="489"/>
      <c r="HG12" s="489"/>
      <c r="HH12" s="489"/>
      <c r="HI12" s="489"/>
      <c r="HJ12" s="489"/>
      <c r="HK12" s="489"/>
      <c r="HL12" s="489"/>
      <c r="HM12" s="489"/>
      <c r="HN12" s="490"/>
      <c r="HO12" s="465"/>
      <c r="HP12" s="466"/>
      <c r="HQ12" s="466"/>
      <c r="HR12" s="466"/>
      <c r="HS12" s="466"/>
      <c r="HT12" s="466"/>
      <c r="HU12" s="466"/>
      <c r="HV12" s="466"/>
      <c r="HW12" s="466"/>
      <c r="HX12" s="468">
        <v>2016</v>
      </c>
      <c r="HY12" s="466"/>
      <c r="HZ12" s="466"/>
      <c r="IA12" s="466"/>
      <c r="IB12" s="466"/>
      <c r="IC12" s="466"/>
      <c r="ID12" s="466"/>
      <c r="IE12" s="466"/>
      <c r="IF12" s="466"/>
      <c r="IG12" s="466"/>
      <c r="IH12" s="466"/>
      <c r="II12" s="466"/>
      <c r="IJ12" s="466"/>
      <c r="IK12" s="466"/>
      <c r="IL12" s="467"/>
      <c r="IM12" s="465"/>
      <c r="IN12" s="466"/>
      <c r="IO12" s="466"/>
      <c r="IP12" s="466"/>
      <c r="IQ12" s="466"/>
      <c r="IR12" s="466"/>
      <c r="IS12" s="466"/>
      <c r="IT12" s="466"/>
      <c r="IU12" s="466"/>
      <c r="IV12" s="466"/>
      <c r="IW12" s="466"/>
      <c r="IX12" s="466"/>
      <c r="IY12" s="466"/>
      <c r="IZ12" s="466"/>
      <c r="JA12" s="466"/>
      <c r="JB12" s="466"/>
      <c r="JC12" s="466"/>
      <c r="JD12" s="466"/>
      <c r="JE12" s="466">
        <v>2017</v>
      </c>
      <c r="JF12" s="466"/>
      <c r="JG12" s="466"/>
      <c r="JH12" s="466"/>
      <c r="JI12" s="466"/>
      <c r="JJ12" s="467"/>
      <c r="JK12" s="482"/>
      <c r="JL12" s="482"/>
      <c r="JM12" s="482"/>
      <c r="JN12" s="482"/>
      <c r="JO12" s="482"/>
      <c r="JP12" s="482"/>
      <c r="JQ12" s="482"/>
      <c r="JR12" s="482"/>
      <c r="JS12" s="482"/>
      <c r="JT12" s="482"/>
      <c r="JU12" s="482"/>
      <c r="JV12" s="482">
        <v>2018</v>
      </c>
      <c r="JW12" s="482"/>
      <c r="JX12" s="482"/>
      <c r="JY12" s="482"/>
      <c r="JZ12" s="482"/>
      <c r="KA12" s="482"/>
      <c r="KB12" s="482"/>
      <c r="KC12" s="482"/>
      <c r="KD12" s="482"/>
      <c r="KE12" s="482"/>
      <c r="KF12" s="482"/>
      <c r="KG12" s="482"/>
      <c r="KH12" s="482"/>
      <c r="KI12" s="504">
        <v>2017</v>
      </c>
      <c r="KJ12" s="505"/>
      <c r="KK12" s="504">
        <v>2018</v>
      </c>
      <c r="KL12" s="505"/>
    </row>
    <row r="13" spans="2:302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8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0"/>
      <c r="AO13" s="404"/>
      <c r="AP13" s="298"/>
      <c r="AQ13" s="450"/>
      <c r="AR13" s="451"/>
      <c r="AS13" s="450"/>
      <c r="AT13" s="451"/>
      <c r="AU13" s="450"/>
      <c r="AV13" s="451"/>
      <c r="AW13" s="450"/>
      <c r="AX13" s="451"/>
      <c r="AY13" s="43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167"/>
      <c r="CL13" s="167"/>
      <c r="CM13" s="167"/>
      <c r="CN13" s="167"/>
      <c r="CO13" s="167"/>
      <c r="CP13" s="167"/>
      <c r="CQ13" s="48"/>
      <c r="CR13" s="48"/>
      <c r="CS13" s="48"/>
      <c r="CT13" s="48"/>
      <c r="CU13" s="167"/>
      <c r="CV13" s="167"/>
      <c r="CW13" s="167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275"/>
      <c r="EG13" s="275"/>
      <c r="EH13" s="275"/>
      <c r="EI13" s="167"/>
      <c r="EJ13" s="275"/>
      <c r="EK13" s="167"/>
      <c r="EL13" s="275"/>
      <c r="EM13" s="275"/>
      <c r="EN13" s="390"/>
      <c r="EO13" s="398"/>
      <c r="EP13" s="391"/>
      <c r="EQ13" s="39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167"/>
      <c r="FN13" s="275"/>
      <c r="FO13" s="390"/>
      <c r="FP13" s="230"/>
      <c r="FQ13" s="369"/>
      <c r="FR13" s="370"/>
      <c r="FS13" s="371"/>
      <c r="FT13" s="371"/>
      <c r="FU13" s="406"/>
      <c r="FV13" s="370"/>
      <c r="FW13" s="371"/>
      <c r="FX13" s="371"/>
      <c r="FY13" s="406"/>
      <c r="FZ13" s="370"/>
      <c r="GA13" s="406"/>
      <c r="GB13" s="370"/>
      <c r="GC13" s="371"/>
      <c r="GD13" s="371"/>
      <c r="GE13" s="406"/>
      <c r="GF13" s="370"/>
      <c r="GG13" s="371"/>
      <c r="GH13" s="371"/>
      <c r="GI13" s="371"/>
      <c r="GJ13" s="371"/>
      <c r="GK13" s="371"/>
      <c r="GL13" s="371"/>
      <c r="GM13" s="483" t="s">
        <v>101</v>
      </c>
      <c r="GN13" s="484"/>
      <c r="GO13" s="483" t="s">
        <v>101</v>
      </c>
      <c r="GP13" s="484"/>
      <c r="GQ13" s="483" t="s">
        <v>102</v>
      </c>
      <c r="GR13" s="493"/>
      <c r="GS13" s="483" t="s">
        <v>46</v>
      </c>
      <c r="GT13" s="493"/>
      <c r="GU13" s="483" t="s">
        <v>47</v>
      </c>
      <c r="GV13" s="493"/>
      <c r="GW13" s="483" t="s">
        <v>48</v>
      </c>
      <c r="GX13" s="493"/>
      <c r="GY13" s="483" t="s">
        <v>49</v>
      </c>
      <c r="GZ13" s="493"/>
      <c r="HA13" s="483" t="s">
        <v>50</v>
      </c>
      <c r="HB13" s="493"/>
      <c r="HC13" s="483" t="s">
        <v>51</v>
      </c>
      <c r="HD13" s="493"/>
      <c r="HE13" s="483" t="s">
        <v>52</v>
      </c>
      <c r="HF13" s="493"/>
      <c r="HG13" s="483" t="s">
        <v>53</v>
      </c>
      <c r="HH13" s="493"/>
      <c r="HI13" s="483" t="s">
        <v>54</v>
      </c>
      <c r="HJ13" s="493"/>
      <c r="HK13" s="483" t="s">
        <v>55</v>
      </c>
      <c r="HL13" s="493"/>
      <c r="HM13" s="483" t="s">
        <v>56</v>
      </c>
      <c r="HN13" s="493"/>
      <c r="HO13" s="483" t="s">
        <v>102</v>
      </c>
      <c r="HP13" s="484"/>
      <c r="HQ13" s="483" t="s">
        <v>46</v>
      </c>
      <c r="HR13" s="484"/>
      <c r="HS13" s="483" t="s">
        <v>47</v>
      </c>
      <c r="HT13" s="484"/>
      <c r="HU13" s="483" t="s">
        <v>48</v>
      </c>
      <c r="HV13" s="484"/>
      <c r="HW13" s="483" t="s">
        <v>49</v>
      </c>
      <c r="HX13" s="484"/>
      <c r="HY13" s="483" t="s">
        <v>50</v>
      </c>
      <c r="HZ13" s="484"/>
      <c r="IA13" s="483" t="s">
        <v>51</v>
      </c>
      <c r="IB13" s="484"/>
      <c r="IC13" s="483" t="s">
        <v>103</v>
      </c>
      <c r="ID13" s="484"/>
      <c r="IE13" s="483" t="s">
        <v>104</v>
      </c>
      <c r="IF13" s="484"/>
      <c r="IG13" s="483" t="s">
        <v>105</v>
      </c>
      <c r="IH13" s="484"/>
      <c r="II13" s="483" t="s">
        <v>106</v>
      </c>
      <c r="IJ13" s="484"/>
      <c r="IK13" s="483" t="s">
        <v>107</v>
      </c>
      <c r="IL13" s="484"/>
      <c r="IM13" s="483" t="s">
        <v>108</v>
      </c>
      <c r="IN13" s="484"/>
      <c r="IO13" s="483" t="s">
        <v>109</v>
      </c>
      <c r="IP13" s="484"/>
      <c r="IQ13" s="483" t="s">
        <v>110</v>
      </c>
      <c r="IR13" s="484"/>
      <c r="IS13" s="483" t="s">
        <v>111</v>
      </c>
      <c r="IT13" s="484"/>
      <c r="IU13" s="483" t="s">
        <v>112</v>
      </c>
      <c r="IV13" s="484"/>
      <c r="IW13" s="483" t="s">
        <v>113</v>
      </c>
      <c r="IX13" s="484"/>
      <c r="IY13" s="483" t="s">
        <v>114</v>
      </c>
      <c r="IZ13" s="484"/>
      <c r="JA13" s="483" t="s">
        <v>103</v>
      </c>
      <c r="JB13" s="484"/>
      <c r="JC13" s="483" t="s">
        <v>104</v>
      </c>
      <c r="JD13" s="484"/>
      <c r="JE13" s="483" t="s">
        <v>105</v>
      </c>
      <c r="JF13" s="484"/>
      <c r="JG13" s="483" t="s">
        <v>106</v>
      </c>
      <c r="JH13" s="484"/>
      <c r="JI13" s="483" t="s">
        <v>107</v>
      </c>
      <c r="JJ13" s="484"/>
      <c r="JK13" s="510" t="s">
        <v>108</v>
      </c>
      <c r="JL13" s="511"/>
      <c r="JM13" s="510" t="s">
        <v>109</v>
      </c>
      <c r="JN13" s="511"/>
      <c r="JO13" s="510" t="s">
        <v>110</v>
      </c>
      <c r="JP13" s="511"/>
      <c r="JQ13" s="510" t="s">
        <v>111</v>
      </c>
      <c r="JR13" s="511"/>
      <c r="JS13" s="510" t="s">
        <v>112</v>
      </c>
      <c r="JT13" s="511"/>
      <c r="JU13" s="510" t="s">
        <v>113</v>
      </c>
      <c r="JV13" s="511"/>
      <c r="JW13" s="510" t="s">
        <v>114</v>
      </c>
      <c r="JX13" s="511"/>
      <c r="JY13" s="510" t="s">
        <v>103</v>
      </c>
      <c r="JZ13" s="511"/>
      <c r="KA13" s="510" t="s">
        <v>104</v>
      </c>
      <c r="KB13" s="511"/>
      <c r="KC13" s="510" t="s">
        <v>105</v>
      </c>
      <c r="KD13" s="511"/>
      <c r="KE13" s="510" t="s">
        <v>106</v>
      </c>
      <c r="KF13" s="511"/>
      <c r="KG13" s="510" t="s">
        <v>107</v>
      </c>
      <c r="KH13" s="511"/>
      <c r="KI13" s="502" t="s">
        <v>117</v>
      </c>
      <c r="KJ13" s="503"/>
      <c r="KK13" s="502" t="s">
        <v>117</v>
      </c>
      <c r="KL13" s="503"/>
    </row>
    <row r="14" spans="2:302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1" t="s">
        <v>3</v>
      </c>
      <c r="AP14" s="402" t="s">
        <v>4</v>
      </c>
      <c r="AQ14" s="402" t="s">
        <v>3</v>
      </c>
      <c r="AR14" s="402" t="s">
        <v>4</v>
      </c>
      <c r="AS14" s="402" t="s">
        <v>3</v>
      </c>
      <c r="AT14" s="402" t="s">
        <v>4</v>
      </c>
      <c r="AU14" s="402" t="s">
        <v>3</v>
      </c>
      <c r="AV14" s="402" t="s">
        <v>4</v>
      </c>
      <c r="AW14" s="402" t="s">
        <v>3</v>
      </c>
      <c r="AX14" s="402" t="s">
        <v>4</v>
      </c>
      <c r="AY14" s="59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185" t="s">
        <v>3</v>
      </c>
      <c r="BV14" s="184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59" t="s">
        <v>3</v>
      </c>
      <c r="CJ14" s="60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177" t="s">
        <v>3</v>
      </c>
      <c r="CP14" s="178" t="s">
        <v>4</v>
      </c>
      <c r="CQ14" s="59" t="s">
        <v>3</v>
      </c>
      <c r="CR14" s="60" t="s">
        <v>4</v>
      </c>
      <c r="CS14" s="59" t="s">
        <v>3</v>
      </c>
      <c r="CT14" s="60" t="s">
        <v>4</v>
      </c>
      <c r="CU14" s="177" t="s">
        <v>3</v>
      </c>
      <c r="CV14" s="178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3" t="s">
        <v>4</v>
      </c>
      <c r="DI14" s="63" t="s">
        <v>3</v>
      </c>
      <c r="DJ14" s="238" t="s">
        <v>4</v>
      </c>
      <c r="DK14" s="63" t="s">
        <v>3</v>
      </c>
      <c r="DL14" s="238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63" t="s">
        <v>4</v>
      </c>
      <c r="DS14" s="63" t="s">
        <v>3</v>
      </c>
      <c r="DT14" s="233" t="s">
        <v>4</v>
      </c>
      <c r="DU14" s="63" t="s">
        <v>3</v>
      </c>
      <c r="DV14" s="24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254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63" t="s">
        <v>3</v>
      </c>
      <c r="EL14" s="238" t="s">
        <v>4</v>
      </c>
      <c r="EM14" s="285" t="s">
        <v>3</v>
      </c>
      <c r="EN14" s="294" t="s">
        <v>4</v>
      </c>
      <c r="EO14" s="393" t="s">
        <v>3</v>
      </c>
      <c r="EP14" s="396" t="s">
        <v>4</v>
      </c>
      <c r="EQ14" s="337" t="s">
        <v>3</v>
      </c>
      <c r="ER14" s="238" t="s">
        <v>4</v>
      </c>
      <c r="ES14" s="63" t="s">
        <v>3</v>
      </c>
      <c r="ET14" s="233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63" t="s">
        <v>3</v>
      </c>
      <c r="FN14" s="238" t="s">
        <v>4</v>
      </c>
      <c r="FO14" s="238" t="s">
        <v>90</v>
      </c>
      <c r="FP14" s="238" t="s">
        <v>4</v>
      </c>
      <c r="FQ14" s="392" t="s">
        <v>3</v>
      </c>
      <c r="FR14" s="393" t="s">
        <v>4</v>
      </c>
      <c r="FS14" s="392" t="s">
        <v>3</v>
      </c>
      <c r="FT14" s="393" t="s">
        <v>4</v>
      </c>
      <c r="FU14" s="392" t="s">
        <v>3</v>
      </c>
      <c r="FV14" s="393" t="s">
        <v>4</v>
      </c>
      <c r="FW14" s="392" t="s">
        <v>3</v>
      </c>
      <c r="FX14" s="393" t="s">
        <v>4</v>
      </c>
      <c r="FY14" s="392" t="s">
        <v>3</v>
      </c>
      <c r="FZ14" s="393" t="s">
        <v>4</v>
      </c>
      <c r="GA14" s="392" t="s">
        <v>3</v>
      </c>
      <c r="GB14" s="393" t="s">
        <v>4</v>
      </c>
      <c r="GC14" s="413" t="s">
        <v>3</v>
      </c>
      <c r="GD14" s="393" t="s">
        <v>4</v>
      </c>
      <c r="GE14" s="392" t="s">
        <v>3</v>
      </c>
      <c r="GF14" s="393" t="s">
        <v>4</v>
      </c>
      <c r="GG14" s="392" t="s">
        <v>3</v>
      </c>
      <c r="GH14" s="393" t="s">
        <v>4</v>
      </c>
      <c r="GI14" s="392" t="s">
        <v>3</v>
      </c>
      <c r="GJ14" s="393" t="s">
        <v>4</v>
      </c>
      <c r="GK14" s="392" t="s">
        <v>3</v>
      </c>
      <c r="GL14" s="393" t="s">
        <v>4</v>
      </c>
      <c r="GM14" s="63" t="s">
        <v>3</v>
      </c>
      <c r="GN14" s="254" t="s">
        <v>4</v>
      </c>
      <c r="GO14" s="63" t="s">
        <v>3</v>
      </c>
      <c r="GP14" s="63" t="s">
        <v>4</v>
      </c>
      <c r="GQ14" s="445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63" t="s">
        <v>3</v>
      </c>
      <c r="IJ14" s="254" t="s">
        <v>4</v>
      </c>
      <c r="IK14" s="476" t="s">
        <v>3</v>
      </c>
      <c r="IL14" s="254" t="s">
        <v>4</v>
      </c>
      <c r="IM14" s="476" t="s">
        <v>3</v>
      </c>
      <c r="IN14" s="254" t="s">
        <v>4</v>
      </c>
      <c r="IO14" s="476" t="s">
        <v>3</v>
      </c>
      <c r="IP14" s="254" t="s">
        <v>4</v>
      </c>
      <c r="IQ14" s="476" t="s">
        <v>3</v>
      </c>
      <c r="IR14" s="254" t="s">
        <v>4</v>
      </c>
      <c r="IS14" s="476" t="s">
        <v>3</v>
      </c>
      <c r="IT14" s="254" t="s">
        <v>4</v>
      </c>
      <c r="IU14" s="476" t="s">
        <v>3</v>
      </c>
      <c r="IV14" s="254" t="s">
        <v>4</v>
      </c>
      <c r="IW14" s="476" t="s">
        <v>3</v>
      </c>
      <c r="IX14" s="254" t="s">
        <v>4</v>
      </c>
      <c r="IY14" s="476" t="s">
        <v>3</v>
      </c>
      <c r="IZ14" s="254" t="s">
        <v>4</v>
      </c>
      <c r="JA14" s="476" t="s">
        <v>3</v>
      </c>
      <c r="JB14" s="254" t="s">
        <v>4</v>
      </c>
      <c r="JC14" s="476" t="s">
        <v>3</v>
      </c>
      <c r="JD14" s="254" t="s">
        <v>4</v>
      </c>
      <c r="JE14" s="476" t="s">
        <v>3</v>
      </c>
      <c r="JF14" s="254" t="s">
        <v>4</v>
      </c>
      <c r="JG14" s="476" t="s">
        <v>3</v>
      </c>
      <c r="JH14" s="254" t="s">
        <v>4</v>
      </c>
      <c r="JI14" s="476" t="s">
        <v>3</v>
      </c>
      <c r="JJ14" s="254" t="s">
        <v>4</v>
      </c>
      <c r="JK14" s="476" t="s">
        <v>3</v>
      </c>
      <c r="JL14" s="254" t="s">
        <v>4</v>
      </c>
      <c r="JM14" s="476" t="s">
        <v>3</v>
      </c>
      <c r="JN14" s="254" t="s">
        <v>4</v>
      </c>
      <c r="JO14" s="476" t="s">
        <v>3</v>
      </c>
      <c r="JP14" s="254" t="s">
        <v>4</v>
      </c>
      <c r="JQ14" s="476" t="s">
        <v>3</v>
      </c>
      <c r="JR14" s="254" t="s">
        <v>4</v>
      </c>
      <c r="JS14" s="476" t="s">
        <v>3</v>
      </c>
      <c r="JT14" s="254" t="s">
        <v>4</v>
      </c>
      <c r="JU14" s="476" t="s">
        <v>3</v>
      </c>
      <c r="JV14" s="254" t="s">
        <v>4</v>
      </c>
      <c r="JW14" s="476" t="s">
        <v>3</v>
      </c>
      <c r="JX14" s="254" t="s">
        <v>4</v>
      </c>
      <c r="JY14" s="254"/>
      <c r="JZ14" s="254"/>
      <c r="KA14" s="254"/>
      <c r="KB14" s="254"/>
      <c r="KC14" s="254"/>
      <c r="KD14" s="254"/>
      <c r="KE14" s="254"/>
      <c r="KF14" s="254"/>
      <c r="KG14" s="254"/>
      <c r="KH14" s="254"/>
      <c r="KI14" s="254" t="s">
        <v>3</v>
      </c>
      <c r="KJ14" s="254" t="s">
        <v>4</v>
      </c>
      <c r="KK14" s="63" t="s">
        <v>3</v>
      </c>
      <c r="KL14" s="63" t="s">
        <v>4</v>
      </c>
    </row>
    <row r="15" spans="2:302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310"/>
      <c r="AX15" s="310"/>
      <c r="AY15" s="6"/>
      <c r="AZ15" s="186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7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54"/>
      <c r="CL15" s="154"/>
      <c r="CM15" s="154"/>
      <c r="CN15" s="154"/>
      <c r="CO15" s="154"/>
      <c r="CP15" s="154"/>
      <c r="CQ15" s="18"/>
      <c r="CR15" s="18"/>
      <c r="CS15" s="18"/>
      <c r="CT15" s="18"/>
      <c r="CU15" s="154"/>
      <c r="CV15" s="154"/>
      <c r="CW15" s="75"/>
      <c r="CX15" s="234"/>
      <c r="CY15" s="243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75"/>
      <c r="DN15" s="221"/>
      <c r="DO15" s="75"/>
      <c r="DP15" s="221"/>
      <c r="DQ15" s="75"/>
      <c r="DR15" s="221"/>
      <c r="DS15" s="207"/>
      <c r="DT15" s="221"/>
      <c r="DU15" s="207"/>
      <c r="DV15" s="252"/>
      <c r="DW15" s="253"/>
      <c r="DX15" s="256"/>
      <c r="DY15" s="253"/>
      <c r="DZ15" s="221"/>
      <c r="EA15" s="253"/>
      <c r="EB15" s="252"/>
      <c r="EC15" s="253"/>
      <c r="ED15" s="221"/>
      <c r="EE15" s="75"/>
      <c r="EF15" s="237"/>
      <c r="EG15" s="274"/>
      <c r="EH15" s="237"/>
      <c r="EI15" s="237"/>
      <c r="EJ15" s="237"/>
      <c r="EK15" s="75"/>
      <c r="EL15" s="237"/>
      <c r="EM15" s="232"/>
      <c r="EN15" s="274"/>
      <c r="EO15" s="75"/>
      <c r="EP15" s="292"/>
      <c r="EQ15" s="343"/>
      <c r="ER15" s="292"/>
      <c r="ES15" s="274"/>
      <c r="ET15" s="23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92"/>
      <c r="FF15" s="292"/>
      <c r="FG15" s="274"/>
      <c r="FH15" s="274"/>
      <c r="FI15" s="274"/>
      <c r="FJ15" s="274"/>
      <c r="FK15" s="274"/>
      <c r="FL15" s="274"/>
      <c r="FM15" s="75"/>
      <c r="FN15" s="292"/>
      <c r="FO15" s="292"/>
      <c r="FP15" s="292"/>
      <c r="FQ15" s="338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253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477"/>
      <c r="IL15" s="477"/>
      <c r="IM15" s="477"/>
      <c r="IN15" s="477"/>
      <c r="IO15" s="477"/>
      <c r="IP15" s="477"/>
      <c r="IQ15" s="477"/>
      <c r="IR15" s="477"/>
      <c r="IS15" s="477"/>
      <c r="IT15" s="477"/>
      <c r="IU15" s="477"/>
      <c r="IV15" s="477"/>
      <c r="IW15" s="477"/>
      <c r="IX15" s="477"/>
      <c r="IY15" s="477"/>
      <c r="IZ15" s="477"/>
      <c r="JA15" s="477"/>
      <c r="JB15" s="477"/>
      <c r="JC15" s="477"/>
      <c r="JD15" s="477"/>
      <c r="JE15" s="477"/>
      <c r="JF15" s="477"/>
      <c r="JG15" s="477"/>
      <c r="JH15" s="477"/>
      <c r="JI15" s="477"/>
      <c r="JJ15" s="477"/>
      <c r="JK15" s="477"/>
      <c r="JL15" s="477"/>
      <c r="JM15" s="477"/>
      <c r="JN15" s="477"/>
      <c r="JO15" s="477"/>
      <c r="JP15" s="477"/>
      <c r="JQ15" s="477"/>
      <c r="JR15" s="477"/>
      <c r="JS15" s="477"/>
      <c r="JT15" s="477"/>
      <c r="JU15" s="477"/>
      <c r="JV15" s="477"/>
      <c r="JW15" s="477"/>
      <c r="JX15" s="477"/>
      <c r="JY15" s="477"/>
      <c r="JZ15" s="477"/>
      <c r="KA15" s="477"/>
      <c r="KB15" s="477"/>
      <c r="KC15" s="477"/>
      <c r="KD15" s="477"/>
      <c r="KE15" s="477"/>
      <c r="KF15" s="477"/>
      <c r="KG15" s="477"/>
      <c r="KH15" s="477"/>
      <c r="KI15" s="154"/>
      <c r="KJ15" s="154"/>
      <c r="KK15" s="154"/>
      <c r="KL15" s="154"/>
    </row>
    <row r="16" spans="2:302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E16" si="0">SUM(AF18:AF26)</f>
        <v>216428.09999999998</v>
      </c>
      <c r="AG16" s="82">
        <f t="shared" si="0"/>
        <v>206922.7</v>
      </c>
      <c r="AH16" s="374">
        <f t="shared" si="0"/>
        <v>260621.20500000002</v>
      </c>
      <c r="AI16" s="82">
        <f t="shared" si="0"/>
        <v>278822.36867599998</v>
      </c>
      <c r="AJ16" s="374">
        <f t="shared" si="0"/>
        <v>362884.287075067</v>
      </c>
      <c r="AK16" s="82">
        <f t="shared" si="0"/>
        <v>457743.55570224946</v>
      </c>
      <c r="AL16" s="374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393350.25895368401</v>
      </c>
      <c r="AT16" s="84">
        <f t="shared" si="0"/>
        <v>434471.22100000008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537693.64667024999</v>
      </c>
      <c r="AX16" s="84">
        <f t="shared" si="0"/>
        <v>552643.03499999992</v>
      </c>
      <c r="AY16" s="82">
        <f t="shared" si="0"/>
        <v>23891.295652999994</v>
      </c>
      <c r="AZ16" s="82">
        <f t="shared" si="0"/>
        <v>35479.329999999994</v>
      </c>
      <c r="BA16" s="82">
        <f t="shared" si="0"/>
        <v>16237.776685000001</v>
      </c>
      <c r="BB16" s="82">
        <f t="shared" si="0"/>
        <v>24886.744999999999</v>
      </c>
      <c r="BC16" s="82">
        <f t="shared" si="0"/>
        <v>25497.372910000002</v>
      </c>
      <c r="BD16" s="82">
        <f t="shared" si="0"/>
        <v>31028.142999999996</v>
      </c>
      <c r="BE16" s="82">
        <f t="shared" si="0"/>
        <v>18708.830883999999</v>
      </c>
      <c r="BF16" s="82">
        <f t="shared" si="0"/>
        <v>25669.072</v>
      </c>
      <c r="BG16" s="82">
        <f t="shared" si="0"/>
        <v>17340.708548999999</v>
      </c>
      <c r="BH16" s="82">
        <f t="shared" si="0"/>
        <v>21530.849000000006</v>
      </c>
      <c r="BI16" s="82">
        <f t="shared" si="0"/>
        <v>23473.916319</v>
      </c>
      <c r="BJ16" s="82">
        <f t="shared" si="0"/>
        <v>28389.19</v>
      </c>
      <c r="BK16" s="82">
        <f t="shared" si="0"/>
        <v>21763.436972000003</v>
      </c>
      <c r="BL16" s="82">
        <f t="shared" si="0"/>
        <v>26285.307999999997</v>
      </c>
      <c r="BM16" s="82">
        <f t="shared" si="0"/>
        <v>24107.975805999995</v>
      </c>
      <c r="BN16" s="82">
        <f t="shared" si="0"/>
        <v>33925.823000000004</v>
      </c>
      <c r="BO16" s="82">
        <f t="shared" si="0"/>
        <v>26658.762033999999</v>
      </c>
      <c r="BP16" s="82">
        <f t="shared" si="0"/>
        <v>34968.758999999998</v>
      </c>
      <c r="BQ16" s="82">
        <f t="shared" si="0"/>
        <v>28135.782757000001</v>
      </c>
      <c r="BR16" s="82">
        <f t="shared" si="0"/>
        <v>35529.099000000002</v>
      </c>
      <c r="BS16" s="82">
        <f t="shared" si="0"/>
        <v>21277.727113000001</v>
      </c>
      <c r="BT16" s="82">
        <f t="shared" si="0"/>
        <v>30694.641000000003</v>
      </c>
      <c r="BU16" s="82">
        <f t="shared" si="0"/>
        <v>31955.090172000004</v>
      </c>
      <c r="BV16" s="82">
        <f t="shared" si="0"/>
        <v>34784.291075067027</v>
      </c>
      <c r="BW16" s="82">
        <f t="shared" si="0"/>
        <v>26168.208116000002</v>
      </c>
      <c r="BX16" s="82">
        <f t="shared" si="0"/>
        <v>35743.904999999999</v>
      </c>
      <c r="BY16" s="82">
        <f t="shared" si="0"/>
        <v>27398.921734000003</v>
      </c>
      <c r="BZ16" s="82">
        <f t="shared" si="0"/>
        <v>34806.318000000007</v>
      </c>
      <c r="CA16" s="82">
        <f t="shared" si="0"/>
        <v>53567.129849999998</v>
      </c>
      <c r="CB16" s="82">
        <f t="shared" si="0"/>
        <v>70550.222999999998</v>
      </c>
      <c r="CC16" s="82">
        <f t="shared" si="0"/>
        <v>25232.247968999996</v>
      </c>
      <c r="CD16" s="82">
        <f t="shared" si="0"/>
        <v>31293.211000000007</v>
      </c>
      <c r="CE16" s="82">
        <f t="shared" si="0"/>
        <v>33800.074060999999</v>
      </c>
      <c r="CF16" s="82">
        <f t="shared" ref="CF16:EQ16" si="1">SUM(CF18:CF26)</f>
        <v>35522.161999999997</v>
      </c>
      <c r="CG16" s="82">
        <f t="shared" si="1"/>
        <v>43779.763435000001</v>
      </c>
      <c r="CH16" s="82">
        <f t="shared" si="1"/>
        <v>27479.705999999998</v>
      </c>
      <c r="CI16" s="82">
        <f t="shared" si="1"/>
        <v>35896.756886000003</v>
      </c>
      <c r="CJ16" s="82">
        <f t="shared" si="1"/>
        <v>34896.808000000005</v>
      </c>
      <c r="CK16" s="82">
        <f t="shared" si="1"/>
        <v>34062.636228000003</v>
      </c>
      <c r="CL16" s="82">
        <f t="shared" si="1"/>
        <v>34070.205000000002</v>
      </c>
      <c r="CM16" s="82">
        <f t="shared" si="1"/>
        <v>40995.865464000002</v>
      </c>
      <c r="CN16" s="82">
        <f t="shared" si="1"/>
        <v>51729.525999999998</v>
      </c>
      <c r="CO16" s="82">
        <f t="shared" si="1"/>
        <v>44141.316275999998</v>
      </c>
      <c r="CP16" s="82">
        <f t="shared" si="1"/>
        <v>55368.597999999991</v>
      </c>
      <c r="CQ16" s="82">
        <f t="shared" si="1"/>
        <v>41278.702917000002</v>
      </c>
      <c r="CR16" s="82">
        <f t="shared" si="1"/>
        <v>38351.851999999999</v>
      </c>
      <c r="CS16" s="82">
        <f t="shared" si="1"/>
        <v>39042.418609999993</v>
      </c>
      <c r="CT16" s="82">
        <f t="shared" si="1"/>
        <v>47553.554999999993</v>
      </c>
      <c r="CU16" s="82">
        <f t="shared" si="1"/>
        <v>65946.644006249378</v>
      </c>
      <c r="CV16" s="82">
        <f t="shared" si="1"/>
        <v>56333.875999999997</v>
      </c>
      <c r="CW16" s="82">
        <f t="shared" si="1"/>
        <v>112599.45188000001</v>
      </c>
      <c r="CX16" s="82">
        <f t="shared" si="1"/>
        <v>137365.59600000002</v>
      </c>
      <c r="CY16" s="82">
        <f t="shared" si="1"/>
        <v>156379.21531499998</v>
      </c>
      <c r="CZ16" s="82">
        <f t="shared" si="1"/>
        <v>164845.302</v>
      </c>
      <c r="DA16" s="82">
        <f t="shared" si="1"/>
        <v>226338.60842899999</v>
      </c>
      <c r="DB16" s="82">
        <f t="shared" si="1"/>
        <v>233812.315</v>
      </c>
      <c r="DC16" s="82">
        <f t="shared" si="1"/>
        <v>267334.47389299999</v>
      </c>
      <c r="DD16" s="82">
        <f t="shared" si="1"/>
        <v>285541.84099999996</v>
      </c>
      <c r="DE16" s="82">
        <f t="shared" si="1"/>
        <v>311475.79016899999</v>
      </c>
      <c r="DF16" s="82">
        <f t="shared" si="1"/>
        <v>340910.43900000001</v>
      </c>
      <c r="DG16" s="82">
        <f t="shared" si="1"/>
        <v>352754.49308599997</v>
      </c>
      <c r="DH16" s="82">
        <f t="shared" si="1"/>
        <v>379262.29099999997</v>
      </c>
      <c r="DI16" s="82">
        <f t="shared" si="1"/>
        <v>391796.91169600002</v>
      </c>
      <c r="DJ16" s="82">
        <f t="shared" si="1"/>
        <v>426815.84600000002</v>
      </c>
      <c r="DK16" s="82">
        <f t="shared" si="1"/>
        <v>457743.55570224946</v>
      </c>
      <c r="DL16" s="82">
        <f t="shared" si="1"/>
        <v>483149.72200000001</v>
      </c>
      <c r="DM16" s="82">
        <f t="shared" si="1"/>
        <v>41679.931895359427</v>
      </c>
      <c r="DN16" s="82">
        <f t="shared" si="1"/>
        <v>39037.993000000002</v>
      </c>
      <c r="DO16" s="82">
        <f t="shared" si="1"/>
        <v>36517.177223367435</v>
      </c>
      <c r="DP16" s="82">
        <f t="shared" si="1"/>
        <v>38692.290999999997</v>
      </c>
      <c r="DQ16" s="82">
        <f t="shared" si="1"/>
        <v>27520.539951999999</v>
      </c>
      <c r="DR16" s="82">
        <f t="shared" si="1"/>
        <v>33039.967000000004</v>
      </c>
      <c r="DS16" s="82">
        <f t="shared" si="1"/>
        <v>46148.474547999998</v>
      </c>
      <c r="DT16" s="82">
        <f t="shared" si="1"/>
        <v>48509.157000000007</v>
      </c>
      <c r="DU16" s="82">
        <f t="shared" si="1"/>
        <v>39758.415056999998</v>
      </c>
      <c r="DV16" s="82">
        <f t="shared" si="1"/>
        <v>39787.514999999999</v>
      </c>
      <c r="DW16" s="82">
        <f t="shared" si="1"/>
        <v>41287.051636000004</v>
      </c>
      <c r="DX16" s="82">
        <f t="shared" si="1"/>
        <v>37330.673000000003</v>
      </c>
      <c r="DY16" s="82">
        <f t="shared" si="1"/>
        <v>46727.377210999999</v>
      </c>
      <c r="DZ16" s="82">
        <f t="shared" si="1"/>
        <v>35691.758000000002</v>
      </c>
      <c r="EA16" s="82">
        <f t="shared" si="1"/>
        <v>36769.948658000001</v>
      </c>
      <c r="EB16" s="82">
        <f t="shared" si="1"/>
        <v>39427.826999999997</v>
      </c>
      <c r="EC16" s="82">
        <f t="shared" si="1"/>
        <v>48621.236827999994</v>
      </c>
      <c r="ED16" s="82">
        <f t="shared" si="1"/>
        <v>41337.754000000001</v>
      </c>
      <c r="EE16" s="82">
        <f t="shared" si="1"/>
        <v>45345.816753999999</v>
      </c>
      <c r="EF16" s="82">
        <f t="shared" si="1"/>
        <v>40818.502999999997</v>
      </c>
      <c r="EG16" s="82">
        <f t="shared" si="1"/>
        <v>44759.770230000002</v>
      </c>
      <c r="EH16" s="82">
        <f t="shared" si="1"/>
        <v>38182.080999999998</v>
      </c>
      <c r="EI16" s="82">
        <f t="shared" si="1"/>
        <v>42416.625835000006</v>
      </c>
      <c r="EJ16" s="82">
        <f t="shared" si="1"/>
        <v>53723.334000000003</v>
      </c>
      <c r="EK16" s="82">
        <f t="shared" si="1"/>
        <v>497552.3658277269</v>
      </c>
      <c r="EL16" s="82">
        <f t="shared" si="1"/>
        <v>485578.85299999994</v>
      </c>
      <c r="EM16" s="82">
        <f t="shared" si="1"/>
        <v>455135.73999272683</v>
      </c>
      <c r="EN16" s="82">
        <f t="shared" si="1"/>
        <v>431855.51900000003</v>
      </c>
      <c r="EO16" s="82">
        <f t="shared" si="1"/>
        <v>62178.286600000007</v>
      </c>
      <c r="EP16" s="82">
        <f t="shared" si="1"/>
        <v>51793.811999999998</v>
      </c>
      <c r="EQ16" s="82">
        <f t="shared" si="1"/>
        <v>46110.321314999994</v>
      </c>
      <c r="ER16" s="82">
        <f t="shared" ref="ER16:HC16" si="2">SUM(ER18:ER26)</f>
        <v>52569.101999999999</v>
      </c>
      <c r="ES16" s="82">
        <f t="shared" si="2"/>
        <v>33065.967011000001</v>
      </c>
      <c r="ET16" s="82">
        <f t="shared" si="2"/>
        <v>28451.999</v>
      </c>
      <c r="EU16" s="82">
        <f t="shared" si="2"/>
        <v>45322.327553900002</v>
      </c>
      <c r="EV16" s="82">
        <f t="shared" si="2"/>
        <v>36715.72</v>
      </c>
      <c r="EW16" s="82">
        <f t="shared" si="2"/>
        <v>40249.159985639999</v>
      </c>
      <c r="EX16" s="82">
        <f t="shared" si="2"/>
        <v>37448.355000000003</v>
      </c>
      <c r="EY16" s="82">
        <f t="shared" si="2"/>
        <v>41613.410644399992</v>
      </c>
      <c r="EZ16" s="82">
        <f t="shared" si="2"/>
        <v>40310.702999999994</v>
      </c>
      <c r="FA16" s="82">
        <f t="shared" si="2"/>
        <v>46881.216181210504</v>
      </c>
      <c r="FB16" s="82">
        <f t="shared" si="2"/>
        <v>43720.631000000001</v>
      </c>
      <c r="FC16" s="82">
        <f t="shared" si="2"/>
        <v>54981.628131186611</v>
      </c>
      <c r="FD16" s="82">
        <f t="shared" si="2"/>
        <v>52269.383999999998</v>
      </c>
      <c r="FE16" s="82">
        <f t="shared" si="2"/>
        <v>42419.180969812296</v>
      </c>
      <c r="FF16" s="82">
        <f t="shared" si="2"/>
        <v>50318.320999999996</v>
      </c>
      <c r="FG16" s="82">
        <f t="shared" si="2"/>
        <v>41897.308371195169</v>
      </c>
      <c r="FH16" s="82">
        <f t="shared" si="2"/>
        <v>41545.258000000002</v>
      </c>
      <c r="FI16" s="82">
        <f t="shared" si="2"/>
        <v>49381.38178094555</v>
      </c>
      <c r="FJ16" s="82">
        <f t="shared" si="2"/>
        <v>49334.394</v>
      </c>
      <c r="FK16" s="82">
        <f t="shared" si="2"/>
        <v>41931.719217600665</v>
      </c>
      <c r="FL16" s="82">
        <f t="shared" si="2"/>
        <v>44835.835000000006</v>
      </c>
      <c r="FM16" s="82">
        <f t="shared" si="2"/>
        <v>546031.90776189079</v>
      </c>
      <c r="FN16" s="82">
        <f t="shared" si="2"/>
        <v>529313.51399999997</v>
      </c>
      <c r="FO16" s="82">
        <f t="shared" si="2"/>
        <v>41981.87729152324</v>
      </c>
      <c r="FP16" s="82">
        <f t="shared" si="2"/>
        <v>46076.091000000008</v>
      </c>
      <c r="FQ16" s="82">
        <f t="shared" si="2"/>
        <v>41164.985548084136</v>
      </c>
      <c r="FR16" s="82">
        <f t="shared" si="2"/>
        <v>38952.468000000001</v>
      </c>
      <c r="FS16" s="82">
        <f t="shared" si="2"/>
        <v>36283.722520457377</v>
      </c>
      <c r="FT16" s="82">
        <f t="shared" si="2"/>
        <v>35022.340000000004</v>
      </c>
      <c r="FU16" s="82">
        <f t="shared" si="2"/>
        <v>35882.480685689989</v>
      </c>
      <c r="FV16" s="82">
        <f t="shared" si="2"/>
        <v>31564.59</v>
      </c>
      <c r="FW16" s="82">
        <f t="shared" si="2"/>
        <v>39082.408746669993</v>
      </c>
      <c r="FX16" s="82">
        <f t="shared" si="2"/>
        <v>37098.504000000001</v>
      </c>
      <c r="FY16" s="82">
        <f t="shared" si="2"/>
        <v>48879.921655869999</v>
      </c>
      <c r="FZ16" s="82">
        <f t="shared" si="2"/>
        <v>48764.155618037315</v>
      </c>
      <c r="GA16" s="82">
        <f t="shared" si="2"/>
        <v>41664.201843420007</v>
      </c>
      <c r="GB16" s="82">
        <f t="shared" si="2"/>
        <v>41654.157000000021</v>
      </c>
      <c r="GC16" s="82">
        <f t="shared" si="2"/>
        <v>57334.382567659995</v>
      </c>
      <c r="GD16" s="82">
        <f t="shared" si="2"/>
        <v>56499.777000000002</v>
      </c>
      <c r="GE16" s="82">
        <f t="shared" si="2"/>
        <v>55462.188734390002</v>
      </c>
      <c r="GF16" s="82">
        <f t="shared" si="2"/>
        <v>60784.180000000008</v>
      </c>
      <c r="GG16" s="82">
        <f t="shared" si="2"/>
        <v>43027.753052000007</v>
      </c>
      <c r="GH16" s="82">
        <f t="shared" si="2"/>
        <v>44847.729999999989</v>
      </c>
      <c r="GI16" s="82">
        <f t="shared" si="2"/>
        <v>41597.471778000006</v>
      </c>
      <c r="GJ16" s="82">
        <f t="shared" si="2"/>
        <v>44117.440999999999</v>
      </c>
      <c r="GK16" s="82">
        <f t="shared" si="2"/>
        <v>42528.489456999989</v>
      </c>
      <c r="GL16" s="82">
        <f t="shared" si="2"/>
        <v>42294.925999999992</v>
      </c>
      <c r="GM16" s="82">
        <f t="shared" si="2"/>
        <v>546031.90776189079</v>
      </c>
      <c r="GN16" s="82">
        <f t="shared" si="2"/>
        <v>529313.51399999997</v>
      </c>
      <c r="GO16" s="82">
        <f t="shared" si="2"/>
        <v>524889.88388076471</v>
      </c>
      <c r="GP16" s="82">
        <f t="shared" si="2"/>
        <v>527676.35961803736</v>
      </c>
      <c r="GQ16" s="82">
        <f t="shared" si="2"/>
        <v>49590.174758000008</v>
      </c>
      <c r="GR16" s="84">
        <f t="shared" si="2"/>
        <v>47063.093000000001</v>
      </c>
      <c r="GS16" s="82">
        <f t="shared" si="2"/>
        <v>48169.191317999997</v>
      </c>
      <c r="GT16" s="82">
        <f t="shared" si="2"/>
        <v>49496.053</v>
      </c>
      <c r="GU16" s="82">
        <f t="shared" si="2"/>
        <v>47152.124236999996</v>
      </c>
      <c r="GV16" s="82">
        <f t="shared" si="2"/>
        <v>47039.447999999997</v>
      </c>
      <c r="GW16" s="82">
        <f t="shared" si="2"/>
        <v>44532.439546000001</v>
      </c>
      <c r="GX16" s="82">
        <f t="shared" si="2"/>
        <v>43064.152000000002</v>
      </c>
      <c r="GY16" s="82">
        <f t="shared" si="2"/>
        <v>33755.412796911376</v>
      </c>
      <c r="GZ16" s="82">
        <f t="shared" si="2"/>
        <v>31401.854000000003</v>
      </c>
      <c r="HA16" s="82">
        <f t="shared" si="2"/>
        <v>45125.289461</v>
      </c>
      <c r="HB16" s="82">
        <f t="shared" si="2"/>
        <v>45872.786999999997</v>
      </c>
      <c r="HC16" s="82">
        <f t="shared" si="2"/>
        <v>50583.138787999997</v>
      </c>
      <c r="HD16" s="82">
        <f t="shared" ref="HD16:JO16" si="3">SUM(HD18:HD26)</f>
        <v>46988.495999999999</v>
      </c>
      <c r="HE16" s="82">
        <f t="shared" si="3"/>
        <v>54036.154472999995</v>
      </c>
      <c r="HF16" s="82">
        <f t="shared" si="3"/>
        <v>53863.47</v>
      </c>
      <c r="HG16" s="82">
        <f t="shared" si="3"/>
        <v>60024.875127709282</v>
      </c>
      <c r="HH16" s="82">
        <f t="shared" si="3"/>
        <v>60538.784</v>
      </c>
      <c r="HI16" s="82">
        <f t="shared" si="3"/>
        <v>51344.99963172173</v>
      </c>
      <c r="HJ16" s="82">
        <f t="shared" si="3"/>
        <v>54183.145000000004</v>
      </c>
      <c r="HK16" s="82">
        <f t="shared" si="3"/>
        <v>40219.209418147293</v>
      </c>
      <c r="HL16" s="82">
        <f t="shared" si="3"/>
        <v>48163.144795605491</v>
      </c>
      <c r="HM16" s="82">
        <f t="shared" si="3"/>
        <v>48356.922017999997</v>
      </c>
      <c r="HN16" s="84">
        <f t="shared" si="3"/>
        <v>48413.038</v>
      </c>
      <c r="HO16" s="82">
        <f t="shared" si="3"/>
        <v>29575.454116000001</v>
      </c>
      <c r="HP16" s="84">
        <f t="shared" si="3"/>
        <v>29722.886999999999</v>
      </c>
      <c r="HQ16" s="82">
        <f t="shared" si="3"/>
        <v>38273.881004999996</v>
      </c>
      <c r="HR16" s="84">
        <f t="shared" si="3"/>
        <v>50963.063999999998</v>
      </c>
      <c r="HS16" s="82">
        <f t="shared" si="3"/>
        <v>29752.01782500001</v>
      </c>
      <c r="HT16" s="84">
        <f t="shared" si="3"/>
        <v>43975.394</v>
      </c>
      <c r="HU16" s="82">
        <f t="shared" si="3"/>
        <v>25649.376034000001</v>
      </c>
      <c r="HV16" s="84">
        <f t="shared" si="3"/>
        <v>38093.173999999999</v>
      </c>
      <c r="HW16" s="82">
        <f t="shared" si="3"/>
        <v>28297.130727000003</v>
      </c>
      <c r="HX16" s="84">
        <f t="shared" si="3"/>
        <v>30652.253000000001</v>
      </c>
      <c r="HY16" s="82">
        <f t="shared" si="3"/>
        <v>37380.007214999998</v>
      </c>
      <c r="HZ16" s="84">
        <f t="shared" si="3"/>
        <v>46078.669000000002</v>
      </c>
      <c r="IA16" s="82">
        <f t="shared" si="3"/>
        <v>34112.010477000003</v>
      </c>
      <c r="IB16" s="84">
        <f t="shared" si="3"/>
        <v>40637.861000000004</v>
      </c>
      <c r="IC16" s="82">
        <f t="shared" si="3"/>
        <v>39849.252439999997</v>
      </c>
      <c r="ID16" s="84">
        <f t="shared" si="3"/>
        <v>54031.764000000017</v>
      </c>
      <c r="IE16" s="82">
        <f t="shared" si="3"/>
        <v>40878.969587</v>
      </c>
      <c r="IF16" s="84">
        <f t="shared" si="3"/>
        <v>48023.199000000008</v>
      </c>
      <c r="IG16" s="82">
        <f t="shared" si="3"/>
        <v>32704.885299000001</v>
      </c>
      <c r="IH16" s="84">
        <f t="shared" si="3"/>
        <v>37756.828999999998</v>
      </c>
      <c r="II16" s="82">
        <f t="shared" si="3"/>
        <v>32657.166134999999</v>
      </c>
      <c r="IJ16" s="84">
        <f t="shared" si="3"/>
        <v>35097.661</v>
      </c>
      <c r="IK16" s="82">
        <f t="shared" si="3"/>
        <v>35409.183992999999</v>
      </c>
      <c r="IL16" s="84">
        <f t="shared" si="3"/>
        <v>44990.774000000005</v>
      </c>
      <c r="IM16" s="82">
        <f t="shared" si="3"/>
        <v>42334.591646000008</v>
      </c>
      <c r="IN16" s="84">
        <f t="shared" si="3"/>
        <v>42142.214999999997</v>
      </c>
      <c r="IO16" s="82">
        <f t="shared" si="3"/>
        <v>30731.521745999999</v>
      </c>
      <c r="IP16" s="84">
        <f t="shared" si="3"/>
        <v>28481.903999999995</v>
      </c>
      <c r="IQ16" s="82">
        <f t="shared" si="3"/>
        <v>36912.011437000001</v>
      </c>
      <c r="IR16" s="84">
        <f t="shared" si="3"/>
        <v>36295.545999999988</v>
      </c>
      <c r="IS16" s="82">
        <f t="shared" si="3"/>
        <v>34570.269483999989</v>
      </c>
      <c r="IT16" s="84">
        <f t="shared" si="3"/>
        <v>31822.675999999992</v>
      </c>
      <c r="IU16" s="82">
        <f t="shared" si="3"/>
        <v>36186.828093999997</v>
      </c>
      <c r="IV16" s="84">
        <f t="shared" si="3"/>
        <v>37178.544999999998</v>
      </c>
      <c r="IW16" s="82">
        <f t="shared" si="3"/>
        <v>36369.763781999995</v>
      </c>
      <c r="IX16" s="84">
        <f t="shared" si="3"/>
        <v>39028.482000000004</v>
      </c>
      <c r="IY16" s="82">
        <f t="shared" si="3"/>
        <v>35575.349726999993</v>
      </c>
      <c r="IZ16" s="84">
        <f t="shared" si="3"/>
        <v>41409.291999999994</v>
      </c>
      <c r="JA16" s="82">
        <f t="shared" si="3"/>
        <v>59420.980190999995</v>
      </c>
      <c r="JB16" s="84">
        <f t="shared" si="3"/>
        <v>61990.027000000002</v>
      </c>
      <c r="JC16" s="82">
        <f t="shared" si="3"/>
        <v>56275.393321250005</v>
      </c>
      <c r="JD16" s="84">
        <f t="shared" si="3"/>
        <v>50676.054000000004</v>
      </c>
      <c r="JE16" s="82">
        <f t="shared" si="3"/>
        <v>66143.572264999995</v>
      </c>
      <c r="JF16" s="84">
        <f t="shared" si="3"/>
        <v>79241.975000000006</v>
      </c>
      <c r="JG16" s="82">
        <f t="shared" si="3"/>
        <v>49170.768218000005</v>
      </c>
      <c r="JH16" s="84">
        <f t="shared" si="3"/>
        <v>53008.344000000012</v>
      </c>
      <c r="JI16" s="82">
        <f t="shared" si="3"/>
        <v>54002.596758999993</v>
      </c>
      <c r="JJ16" s="84">
        <f t="shared" si="3"/>
        <v>51367.974999999999</v>
      </c>
      <c r="JK16" s="82">
        <f t="shared" si="3"/>
        <v>50869.826409000001</v>
      </c>
      <c r="JL16" s="84">
        <f t="shared" si="3"/>
        <v>69526.11</v>
      </c>
      <c r="JM16" s="82">
        <f t="shared" si="3"/>
        <v>45855.840798000005</v>
      </c>
      <c r="JN16" s="84">
        <f t="shared" si="3"/>
        <v>47871.341</v>
      </c>
      <c r="JO16" s="82">
        <f t="shared" si="3"/>
        <v>0</v>
      </c>
      <c r="JP16" s="84">
        <f t="shared" ref="JP16:KL16" si="4">SUM(JP18:JP26)</f>
        <v>0</v>
      </c>
      <c r="JQ16" s="82">
        <f t="shared" si="4"/>
        <v>0</v>
      </c>
      <c r="JR16" s="84">
        <f t="shared" si="4"/>
        <v>0</v>
      </c>
      <c r="JS16" s="82">
        <f t="shared" si="4"/>
        <v>0</v>
      </c>
      <c r="JT16" s="84">
        <f t="shared" si="4"/>
        <v>0</v>
      </c>
      <c r="JU16" s="82">
        <f t="shared" si="4"/>
        <v>0</v>
      </c>
      <c r="JV16" s="84">
        <f t="shared" si="4"/>
        <v>0</v>
      </c>
      <c r="JW16" s="82">
        <f t="shared" si="4"/>
        <v>0</v>
      </c>
      <c r="JX16" s="84">
        <f t="shared" si="4"/>
        <v>0</v>
      </c>
      <c r="JY16" s="82">
        <f t="shared" si="4"/>
        <v>0</v>
      </c>
      <c r="JZ16" s="84">
        <f t="shared" si="4"/>
        <v>0</v>
      </c>
      <c r="KA16" s="82">
        <f t="shared" si="4"/>
        <v>0</v>
      </c>
      <c r="KB16" s="84">
        <f t="shared" si="4"/>
        <v>0</v>
      </c>
      <c r="KC16" s="82">
        <f t="shared" si="4"/>
        <v>0</v>
      </c>
      <c r="KD16" s="84">
        <f t="shared" si="4"/>
        <v>0</v>
      </c>
      <c r="KE16" s="82">
        <f t="shared" si="4"/>
        <v>0</v>
      </c>
      <c r="KF16" s="84">
        <f t="shared" si="4"/>
        <v>0</v>
      </c>
      <c r="KG16" s="82">
        <f t="shared" si="4"/>
        <v>0</v>
      </c>
      <c r="KH16" s="84">
        <f t="shared" si="4"/>
        <v>0</v>
      </c>
      <c r="KI16" s="82">
        <f t="shared" si="4"/>
        <v>73066.113391999999</v>
      </c>
      <c r="KJ16" s="84">
        <f t="shared" si="4"/>
        <v>70624.119000000006</v>
      </c>
      <c r="KK16" s="82">
        <f t="shared" si="4"/>
        <v>96725.667206999991</v>
      </c>
      <c r="KL16" s="84">
        <f t="shared" si="4"/>
        <v>117397.45099999999</v>
      </c>
      <c r="KN16" s="461"/>
      <c r="KO16" s="469"/>
      <c r="KP16" s="469"/>
    </row>
    <row r="17" spans="2:302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1"/>
      <c r="AJ17" s="98"/>
      <c r="AK17" s="100"/>
      <c r="AL17" s="95"/>
      <c r="AM17" s="429"/>
      <c r="AN17" s="377"/>
      <c r="AO17" s="422"/>
      <c r="AP17" s="378"/>
      <c r="AQ17" s="425"/>
      <c r="AR17" s="378"/>
      <c r="AS17" s="378"/>
      <c r="AT17" s="378"/>
      <c r="AU17" s="378"/>
      <c r="AV17" s="378"/>
      <c r="AW17" s="378"/>
      <c r="AX17" s="378"/>
      <c r="AY17" s="97"/>
      <c r="AZ17" s="188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191"/>
      <c r="BU17" s="190"/>
      <c r="BV17" s="191"/>
      <c r="BW17" s="1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179"/>
      <c r="CL17" s="179"/>
      <c r="CM17" s="179"/>
      <c r="CN17" s="179"/>
      <c r="CO17" s="179"/>
      <c r="CP17" s="179"/>
      <c r="CQ17" s="82"/>
      <c r="CR17" s="82"/>
      <c r="CS17" s="82"/>
      <c r="CT17" s="82"/>
      <c r="CU17" s="179"/>
      <c r="CV17" s="179"/>
      <c r="CW17" s="86"/>
      <c r="CX17" s="235"/>
      <c r="CY17" s="244"/>
      <c r="CZ17" s="235"/>
      <c r="DA17" s="235"/>
      <c r="DB17" s="235"/>
      <c r="DC17" s="235"/>
      <c r="DD17" s="235"/>
      <c r="DE17" s="235"/>
      <c r="DF17" s="235"/>
      <c r="DG17" s="272"/>
      <c r="DH17" s="235"/>
      <c r="DI17" s="235"/>
      <c r="DJ17" s="235"/>
      <c r="DK17" s="235"/>
      <c r="DL17" s="235"/>
      <c r="DM17" s="75"/>
      <c r="DN17" s="221"/>
      <c r="DO17" s="75"/>
      <c r="DP17" s="221"/>
      <c r="DQ17" s="75"/>
      <c r="DR17" s="221"/>
      <c r="DS17" s="75"/>
      <c r="DT17" s="221"/>
      <c r="DU17" s="207"/>
      <c r="DV17" s="252"/>
      <c r="DW17" s="207"/>
      <c r="DX17" s="252"/>
      <c r="DY17" s="207"/>
      <c r="DZ17" s="221"/>
      <c r="EA17" s="207"/>
      <c r="EB17" s="252"/>
      <c r="EC17" s="207"/>
      <c r="ED17" s="221"/>
      <c r="EE17" s="75"/>
      <c r="EF17" s="237"/>
      <c r="EG17" s="274"/>
      <c r="EH17" s="237"/>
      <c r="EI17" s="237"/>
      <c r="EJ17" s="237"/>
      <c r="EK17" s="75"/>
      <c r="EL17" s="237"/>
      <c r="EM17" s="302"/>
      <c r="EN17" s="239"/>
      <c r="EO17" s="75"/>
      <c r="EP17" s="274"/>
      <c r="EQ17" s="343"/>
      <c r="ER17" s="274"/>
      <c r="ES17" s="274"/>
      <c r="ET17" s="234"/>
      <c r="EU17" s="274"/>
      <c r="EV17" s="274"/>
      <c r="EW17" s="274"/>
      <c r="EX17" s="274"/>
      <c r="EY17" s="274"/>
      <c r="EZ17" s="274"/>
      <c r="FA17" s="274"/>
      <c r="FB17" s="234"/>
      <c r="FC17" s="274"/>
      <c r="FD17" s="274"/>
      <c r="FE17" s="274"/>
      <c r="FF17" s="274"/>
      <c r="FG17" s="274"/>
      <c r="FH17" s="274"/>
      <c r="FI17" s="274"/>
      <c r="FJ17" s="274"/>
      <c r="FK17" s="234"/>
      <c r="FL17" s="274"/>
      <c r="FM17" s="287"/>
      <c r="FN17" s="239"/>
      <c r="FO17" s="239"/>
      <c r="FP17" s="239"/>
      <c r="FQ17" s="338"/>
      <c r="FR17" s="95"/>
      <c r="FS17" s="99"/>
      <c r="FT17" s="95"/>
      <c r="FU17" s="99"/>
      <c r="FV17" s="95"/>
      <c r="FW17" s="99"/>
      <c r="FX17" s="99"/>
      <c r="FY17" s="99"/>
      <c r="FZ17" s="95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411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207"/>
      <c r="HN17" s="75"/>
      <c r="HO17" s="207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328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274"/>
      <c r="JJ17" s="274"/>
      <c r="JK17" s="274"/>
      <c r="JL17" s="274"/>
      <c r="JM17" s="274"/>
      <c r="JN17" s="274"/>
      <c r="JO17" s="274"/>
      <c r="JP17" s="274"/>
      <c r="JQ17" s="274"/>
      <c r="JR17" s="274"/>
      <c r="JS17" s="274"/>
      <c r="JT17" s="274"/>
      <c r="JU17" s="274"/>
      <c r="JV17" s="274"/>
      <c r="JW17" s="274"/>
      <c r="JX17" s="274"/>
      <c r="JY17" s="274"/>
      <c r="JZ17" s="274"/>
      <c r="KA17" s="274"/>
      <c r="KB17" s="274"/>
      <c r="KC17" s="274"/>
      <c r="KD17" s="274"/>
      <c r="KE17" s="274"/>
      <c r="KF17" s="274"/>
      <c r="KG17" s="274"/>
      <c r="KH17" s="274"/>
      <c r="KI17" s="82"/>
      <c r="KJ17" s="84"/>
      <c r="KK17" s="91"/>
      <c r="KL17" s="106"/>
      <c r="KN17" s="461"/>
      <c r="KO17" s="470"/>
      <c r="KP17" s="470"/>
    </row>
    <row r="18" spans="2:302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29">
        <v>52560.787242000006</v>
      </c>
      <c r="AN18" s="377">
        <v>34427.531000000003</v>
      </c>
      <c r="AO18" s="422">
        <v>53266.702652894382</v>
      </c>
      <c r="AP18" s="378">
        <v>39755.767</v>
      </c>
      <c r="AQ18" s="425">
        <v>44402.019492513216</v>
      </c>
      <c r="AR18" s="378">
        <v>30613.535</v>
      </c>
      <c r="AS18" s="425">
        <v>37408.418225555812</v>
      </c>
      <c r="AT18" s="378">
        <v>26324.870999999999</v>
      </c>
      <c r="AU18" s="378">
        <v>29596.322792999996</v>
      </c>
      <c r="AV18" s="378">
        <v>25262.342000000004</v>
      </c>
      <c r="AW18" s="378">
        <v>48625.945181999996</v>
      </c>
      <c r="AX18" s="378">
        <v>33775.613000000005</v>
      </c>
      <c r="AY18" s="105">
        <v>2040.3813600000005</v>
      </c>
      <c r="AZ18" s="192">
        <v>1991.5299999999995</v>
      </c>
      <c r="BA18" s="193">
        <v>1046.2125550000003</v>
      </c>
      <c r="BB18" s="193">
        <v>1146.7869999999996</v>
      </c>
      <c r="BC18" s="193">
        <v>2183.4424050000002</v>
      </c>
      <c r="BD18" s="193">
        <v>1983.7470000000001</v>
      </c>
      <c r="BE18" s="194">
        <v>3829.8125450000011</v>
      </c>
      <c r="BF18" s="193">
        <v>3296.322000000001</v>
      </c>
      <c r="BG18" s="194">
        <v>1463.3340840000003</v>
      </c>
      <c r="BH18" s="193">
        <v>1487.9220000000003</v>
      </c>
      <c r="BI18" s="195">
        <v>1644.7680320000002</v>
      </c>
      <c r="BJ18" s="195">
        <v>1816.8710000000003</v>
      </c>
      <c r="BK18" s="194">
        <v>1490.657017</v>
      </c>
      <c r="BL18" s="195">
        <v>1531.3520000000003</v>
      </c>
      <c r="BM18" s="195">
        <v>2655.9324329999986</v>
      </c>
      <c r="BN18" s="195">
        <v>2003.288</v>
      </c>
      <c r="BO18" s="183">
        <v>3649.0840879999992</v>
      </c>
      <c r="BP18" s="195">
        <v>3615.2919999999999</v>
      </c>
      <c r="BQ18" s="196">
        <v>6825.6541470000002</v>
      </c>
      <c r="BR18" s="197">
        <v>3726.9720000000002</v>
      </c>
      <c r="BS18" s="196">
        <v>574.13909699999999</v>
      </c>
      <c r="BT18" s="197">
        <v>1809.998</v>
      </c>
      <c r="BU18" s="190">
        <v>564.41115300000001</v>
      </c>
      <c r="BV18" s="188">
        <v>1875.3979999999999</v>
      </c>
      <c r="BW18" s="107">
        <v>3308.5658749999998</v>
      </c>
      <c r="BX18" s="108">
        <v>2604.0770000000002</v>
      </c>
      <c r="BY18" s="99">
        <v>3308.0990189999998</v>
      </c>
      <c r="BZ18" s="108">
        <v>2571.5649999999996</v>
      </c>
      <c r="CA18" s="99">
        <f>+BY18+BW18</f>
        <v>6616.6648939999995</v>
      </c>
      <c r="CB18" s="108">
        <f>+BZ18+BX18</f>
        <v>5175.6419999999998</v>
      </c>
      <c r="CC18" s="108">
        <v>1461.9990770000004</v>
      </c>
      <c r="CD18" s="108">
        <v>1375.9610000000002</v>
      </c>
      <c r="CE18" s="108">
        <v>2655.2966890000007</v>
      </c>
      <c r="CF18" s="108">
        <v>2237.0029999999997</v>
      </c>
      <c r="CG18" s="222">
        <v>3410.7998720000001</v>
      </c>
      <c r="CH18" s="176">
        <v>2802.01</v>
      </c>
      <c r="CI18" s="106">
        <v>3678.9467260000001</v>
      </c>
      <c r="CJ18" s="106">
        <v>2567.0129999999999</v>
      </c>
      <c r="CK18" s="108">
        <v>3520.2258099999999</v>
      </c>
      <c r="CL18" s="108">
        <v>2446.1779999999999</v>
      </c>
      <c r="CM18" s="108">
        <v>5935.5318440000001</v>
      </c>
      <c r="CN18" s="108">
        <v>4025.4409999999998</v>
      </c>
      <c r="CO18" s="207">
        <v>4584.0194350000002</v>
      </c>
      <c r="CP18" s="75">
        <v>3381.598</v>
      </c>
      <c r="CQ18" s="108">
        <v>6888.0784190000004</v>
      </c>
      <c r="CR18" s="108">
        <v>5164.9359999999997</v>
      </c>
      <c r="CS18" s="105">
        <v>4546.6394810000002</v>
      </c>
      <c r="CT18" s="105">
        <v>3099.2240000000002</v>
      </c>
      <c r="CU18" s="223">
        <v>5536.0884299999998</v>
      </c>
      <c r="CV18" s="224">
        <v>3358.9189999999999</v>
      </c>
      <c r="CW18" s="105">
        <f>+BW18+BY18+CC18+CE18</f>
        <v>10733.960660000001</v>
      </c>
      <c r="CX18" s="241">
        <f t="shared" ref="CX18:CX25" si="5">+BX18+BZ18+CD18+CF18</f>
        <v>8788.6059999999998</v>
      </c>
      <c r="CY18" s="245">
        <f t="shared" ref="CY18:CY25" si="6">+CW18+CG18</f>
        <v>14144.760532</v>
      </c>
      <c r="CZ18" s="241">
        <f t="shared" ref="CZ18:CZ25" si="7">+CX18+CH18</f>
        <v>11590.616</v>
      </c>
      <c r="DA18" s="241">
        <f>+CY18+CI18+CK18</f>
        <v>21343.933068000002</v>
      </c>
      <c r="DB18" s="241">
        <f>+CZ18+CJ18+CL18</f>
        <v>16603.807000000001</v>
      </c>
      <c r="DC18" s="235">
        <f>+DA18+CM18</f>
        <v>27279.464912000003</v>
      </c>
      <c r="DD18" s="235">
        <f t="shared" ref="DD18:DD53" si="8">+DB18+CN18</f>
        <v>20629.248</v>
      </c>
      <c r="DE18" s="241">
        <f>+DC18+CO18</f>
        <v>31863.484347000005</v>
      </c>
      <c r="DF18" s="241">
        <f>+DD18+CP18</f>
        <v>24010.845999999998</v>
      </c>
      <c r="DG18" s="273">
        <f>+DE18+CQ18</f>
        <v>38751.562766000003</v>
      </c>
      <c r="DH18" s="241">
        <f>+DF18+CR18</f>
        <v>29175.781999999999</v>
      </c>
      <c r="DI18" s="245">
        <f>+CS18+DG18</f>
        <v>43298.202247000001</v>
      </c>
      <c r="DJ18" s="241">
        <f>DH18+CT18</f>
        <v>32275.006000000001</v>
      </c>
      <c r="DK18" s="241">
        <f>+DI18+CU18</f>
        <v>48834.290676999997</v>
      </c>
      <c r="DL18" s="241">
        <f>+DJ18+CV18</f>
        <v>35633.925000000003</v>
      </c>
      <c r="DM18" s="99">
        <v>3936.1769730000001</v>
      </c>
      <c r="DN18" s="99">
        <v>2795.9569999999999</v>
      </c>
      <c r="DO18" s="99">
        <v>4270.8316649999997</v>
      </c>
      <c r="DP18" s="99">
        <v>2817.3470000000002</v>
      </c>
      <c r="DQ18" s="99">
        <v>1464.240943</v>
      </c>
      <c r="DR18" s="99">
        <v>1381.479</v>
      </c>
      <c r="DS18" s="207">
        <v>4778.267906</v>
      </c>
      <c r="DT18" s="207">
        <v>3280.2330000000002</v>
      </c>
      <c r="DU18" s="249">
        <v>5088.9934290000001</v>
      </c>
      <c r="DV18" s="263">
        <v>3627.0569999999998</v>
      </c>
      <c r="DW18" s="212">
        <v>4601.0403910000005</v>
      </c>
      <c r="DX18" s="264">
        <v>3078.252</v>
      </c>
      <c r="DY18" s="259">
        <v>4233.7061599999997</v>
      </c>
      <c r="DZ18" s="259">
        <v>3066.16</v>
      </c>
      <c r="EA18" s="260">
        <v>3485.998364</v>
      </c>
      <c r="EB18" s="261">
        <v>2226.4549999999999</v>
      </c>
      <c r="EC18" s="262">
        <v>4557.5756469999997</v>
      </c>
      <c r="ED18" s="261">
        <v>3148.9659999999999</v>
      </c>
      <c r="EE18" s="266">
        <v>6298.6351340000001</v>
      </c>
      <c r="EF18" s="267">
        <v>4021.047</v>
      </c>
      <c r="EG18" s="266">
        <v>5115.9976129999995</v>
      </c>
      <c r="EH18" s="267">
        <v>2484.9569999999999</v>
      </c>
      <c r="EI18" s="278">
        <v>4729.3230169999997</v>
      </c>
      <c r="EJ18" s="279">
        <v>2499.6210000000001</v>
      </c>
      <c r="EK18" s="99">
        <f>DM18+DO18+DQ18+DS18+DU18+DW18+DY18+EA18+EC18+EE18+EG18+EI18</f>
        <v>52560.787242000006</v>
      </c>
      <c r="EL18" s="240">
        <f>DN18+DP18+DR18+DT18+DV18+DX18+DZ18+EB18+ED18+EF18+EH18+EJ18</f>
        <v>34427.531000000003</v>
      </c>
      <c r="EM18" s="303">
        <f>+DM18+DO18+DQ18+DS18+DU18+DW18+DY18+EA18+EC18+EE18+EG18</f>
        <v>47831.464225000003</v>
      </c>
      <c r="EN18" s="301">
        <f>+DV18+DN18+DP18+DR18+DT18+DX18+DZ18+EB18+ED18+EF18+EH18</f>
        <v>31927.909999999993</v>
      </c>
      <c r="EO18" s="214">
        <v>4339.9359459999996</v>
      </c>
      <c r="EP18" s="310">
        <v>6864.9949999999999</v>
      </c>
      <c r="EQ18" s="344">
        <v>4633.2676090000004</v>
      </c>
      <c r="ER18" s="300">
        <v>2747.7420000000002</v>
      </c>
      <c r="ES18" s="225">
        <v>4427.5799749999996</v>
      </c>
      <c r="ET18" s="225">
        <v>2512.7660000000001</v>
      </c>
      <c r="EU18" s="212">
        <v>4699.0377980000003</v>
      </c>
      <c r="EV18" s="212">
        <v>2259.2399999999998</v>
      </c>
      <c r="EW18" s="311">
        <v>4414.7318661199997</v>
      </c>
      <c r="EX18" s="300">
        <v>3019.116</v>
      </c>
      <c r="EY18" s="311">
        <v>4367.7775193900006</v>
      </c>
      <c r="EZ18" s="300">
        <v>3061.07</v>
      </c>
      <c r="FA18" s="317">
        <v>4339.9174093151087</v>
      </c>
      <c r="FB18" s="317">
        <v>2942.5339999999997</v>
      </c>
      <c r="FC18" s="320">
        <v>7454.9082080268772</v>
      </c>
      <c r="FD18" s="320">
        <v>5221.66</v>
      </c>
      <c r="FE18" s="327">
        <v>3007.587320059049</v>
      </c>
      <c r="FF18" s="327">
        <v>2377.2559999999999</v>
      </c>
      <c r="FG18" s="225">
        <v>3728.8573624726359</v>
      </c>
      <c r="FH18" s="225">
        <v>2804.2660000000001</v>
      </c>
      <c r="FI18" s="328">
        <v>3797.2681512859626</v>
      </c>
      <c r="FJ18" s="274">
        <v>2936.808</v>
      </c>
      <c r="FK18" s="437">
        <v>4055.8334882247459</v>
      </c>
      <c r="FL18" s="327">
        <v>3008.3139999999999</v>
      </c>
      <c r="FM18" s="326">
        <f t="shared" ref="FM18:FN25" si="9">+EO18+EQ18+ES18+EU18+EW18+EY18+FA18+FC18+FE18+FG18+FI18+FK18</f>
        <v>53266.702652894382</v>
      </c>
      <c r="FN18" s="301">
        <f t="shared" si="9"/>
        <v>39755.767</v>
      </c>
      <c r="FO18" s="328">
        <v>4581.0831913478287</v>
      </c>
      <c r="FP18" s="274">
        <v>3366.0450000000005</v>
      </c>
      <c r="FQ18" s="417">
        <v>2961.4234321758877</v>
      </c>
      <c r="FR18" s="95">
        <v>2310.9150000000004</v>
      </c>
      <c r="FS18" s="99">
        <v>4552.7880888195014</v>
      </c>
      <c r="FT18" s="95">
        <v>3179.7539999999999</v>
      </c>
      <c r="FU18" s="99">
        <v>3804.4131300700005</v>
      </c>
      <c r="FV18" s="95">
        <v>2688.6</v>
      </c>
      <c r="FW18" s="99">
        <v>3052.8596399500007</v>
      </c>
      <c r="FX18" s="99">
        <v>1998.8190000000002</v>
      </c>
      <c r="FY18" s="99">
        <v>3791.4843688399992</v>
      </c>
      <c r="FZ18" s="95">
        <v>2531.5410000000002</v>
      </c>
      <c r="GA18" s="99">
        <v>4512.3830183299997</v>
      </c>
      <c r="GB18" s="99">
        <v>2605.2170000000006</v>
      </c>
      <c r="GC18" s="99">
        <v>3375.7844650100001</v>
      </c>
      <c r="GD18" s="99">
        <v>2223.4850000000006</v>
      </c>
      <c r="GE18" s="99">
        <v>2950.2701809699993</v>
      </c>
      <c r="GF18" s="99">
        <v>2136.4520000000016</v>
      </c>
      <c r="GG18" s="99">
        <v>2080.2883599999996</v>
      </c>
      <c r="GH18" s="99">
        <v>1503.2060000000001</v>
      </c>
      <c r="GI18" s="99">
        <v>5342.348559</v>
      </c>
      <c r="GJ18" s="99">
        <v>3835.4659999999999</v>
      </c>
      <c r="GK18" s="99">
        <v>3396.8930579999997</v>
      </c>
      <c r="GL18" s="99">
        <v>2234.0350000000003</v>
      </c>
      <c r="GM18" s="411">
        <f>+EO18+EQ18+ES18+EU18+EW18+EY18+FA18+FC18+FE18+FG18+FI18+FK18</f>
        <v>53266.702652894382</v>
      </c>
      <c r="GN18" s="373">
        <f>+EP18+ER18+ET18+EV18+EX18+EZ18+FB18+FD18+FF18+FH18+FJ18+FL18</f>
        <v>39755.767</v>
      </c>
      <c r="GO18" s="373">
        <f>+FO18+FQ18+FS18+FU18+FW18+FY18+GA18+GC18+GE18+GG18+GI18+GK18</f>
        <v>44402.019492513216</v>
      </c>
      <c r="GP18" s="373">
        <f>+FP18+FR18+FT18+FV18+FX18+FZ18+GB18+GD18+GF18+GH18+GJ18+GL18</f>
        <v>30613.535</v>
      </c>
      <c r="GQ18" s="373">
        <v>3556.0402170000016</v>
      </c>
      <c r="GR18" s="373">
        <v>2685.8450000000016</v>
      </c>
      <c r="GS18" s="373">
        <v>4846.8144709999997</v>
      </c>
      <c r="GT18" s="373">
        <v>3084.6860000000001</v>
      </c>
      <c r="GU18" s="373">
        <v>5166.7115270000004</v>
      </c>
      <c r="GV18" s="373">
        <v>3254.6469999999999</v>
      </c>
      <c r="GW18" s="373">
        <v>2684.1429910000002</v>
      </c>
      <c r="GX18" s="373">
        <v>1624.732</v>
      </c>
      <c r="GY18" s="373">
        <v>1613.1083209999999</v>
      </c>
      <c r="GZ18" s="373">
        <v>1071.9639999999999</v>
      </c>
      <c r="HA18" s="373">
        <v>1422.145663</v>
      </c>
      <c r="HB18" s="373">
        <v>1038.0150000000001</v>
      </c>
      <c r="HC18" s="373">
        <v>1622.452327</v>
      </c>
      <c r="HD18" s="373">
        <v>1125.579</v>
      </c>
      <c r="HE18" s="373">
        <v>2907.0584389999999</v>
      </c>
      <c r="HF18" s="373">
        <v>2171.3229999999999</v>
      </c>
      <c r="HG18" s="373">
        <v>5163.5603849118097</v>
      </c>
      <c r="HH18" s="373">
        <v>3502.3730000000005</v>
      </c>
      <c r="HI18" s="373">
        <v>3984.3276609999998</v>
      </c>
      <c r="HJ18" s="373">
        <v>3032.53</v>
      </c>
      <c r="HK18" s="373">
        <v>3025.2440470000001</v>
      </c>
      <c r="HL18" s="373">
        <v>2537.6959999999999</v>
      </c>
      <c r="HM18" s="207">
        <v>3102.1170630000015</v>
      </c>
      <c r="HN18" s="373">
        <v>2629.7589999999991</v>
      </c>
      <c r="HO18" s="207">
        <v>1094.6034329999995</v>
      </c>
      <c r="HP18" s="373">
        <v>866.77200000000028</v>
      </c>
      <c r="HQ18" s="373">
        <v>3197.4081109999997</v>
      </c>
      <c r="HR18" s="373">
        <v>3012.8900000000012</v>
      </c>
      <c r="HS18" s="373">
        <v>2878.1745450000003</v>
      </c>
      <c r="HT18" s="373">
        <v>2455.0610000000006</v>
      </c>
      <c r="HU18" s="373">
        <v>1722.6228370000001</v>
      </c>
      <c r="HV18" s="373">
        <v>1334.0289999999998</v>
      </c>
      <c r="HW18" s="373">
        <v>3234.7949979999999</v>
      </c>
      <c r="HX18" s="373">
        <v>2898.9690000000001</v>
      </c>
      <c r="HY18" s="373">
        <v>1846.497873</v>
      </c>
      <c r="HZ18" s="373">
        <v>1746.6489999999999</v>
      </c>
      <c r="IA18" s="373">
        <v>1873.4750789999996</v>
      </c>
      <c r="IB18" s="373">
        <v>1762.9220000000003</v>
      </c>
      <c r="IC18" s="373">
        <v>2694.1218599999997</v>
      </c>
      <c r="ID18" s="373">
        <v>2144.0879999999997</v>
      </c>
      <c r="IE18" s="373">
        <v>3279.014557</v>
      </c>
      <c r="IF18" s="373">
        <v>2665.8209999999999</v>
      </c>
      <c r="IG18" s="373">
        <v>2464.6326949999998</v>
      </c>
      <c r="IH18" s="373">
        <v>1922.5730000000001</v>
      </c>
      <c r="II18" s="373">
        <v>3223.5648840000008</v>
      </c>
      <c r="IJ18" s="373">
        <v>2867.2410000000004</v>
      </c>
      <c r="IK18" s="328">
        <v>2087.4119210000003</v>
      </c>
      <c r="IL18" s="274">
        <v>1585.3269999999998</v>
      </c>
      <c r="IM18" s="274">
        <v>3224.3126700000003</v>
      </c>
      <c r="IN18" s="274">
        <v>2728.2650000000008</v>
      </c>
      <c r="IO18" s="274">
        <v>2634.9986800000006</v>
      </c>
      <c r="IP18" s="274">
        <v>2067.0980000000004</v>
      </c>
      <c r="IQ18" s="274">
        <v>3624.5593959999987</v>
      </c>
      <c r="IR18" s="274">
        <v>2843.217000000001</v>
      </c>
      <c r="IS18" s="274">
        <v>4834.0190579999989</v>
      </c>
      <c r="IT18" s="274">
        <v>2960.9340000000007</v>
      </c>
      <c r="IU18" s="274">
        <v>2923.3096280000004</v>
      </c>
      <c r="IV18" s="274">
        <v>2284.3510000000001</v>
      </c>
      <c r="IW18" s="274">
        <v>3354.2761220000002</v>
      </c>
      <c r="IX18" s="274">
        <v>2497.9209999999998</v>
      </c>
      <c r="IY18" s="328">
        <v>4849.2890999999981</v>
      </c>
      <c r="IZ18" s="328">
        <v>3091.1379999999999</v>
      </c>
      <c r="JA18" s="274">
        <v>4720.5307279999988</v>
      </c>
      <c r="JB18" s="274">
        <v>3566.35</v>
      </c>
      <c r="JC18" s="274">
        <v>4332.6566969999994</v>
      </c>
      <c r="JD18" s="274">
        <v>2738.18</v>
      </c>
      <c r="JE18" s="274">
        <v>3898.5601720000004</v>
      </c>
      <c r="JF18" s="274">
        <v>2502.165</v>
      </c>
      <c r="JG18" s="274">
        <v>6297.0460560000001</v>
      </c>
      <c r="JH18" s="274">
        <v>3795.4399999999996</v>
      </c>
      <c r="JI18" s="274">
        <v>3932.3868750000001</v>
      </c>
      <c r="JJ18" s="274">
        <v>2700.554000000001</v>
      </c>
      <c r="JK18" s="274">
        <v>4965.3820869999981</v>
      </c>
      <c r="JL18" s="274">
        <v>2317.7469999999998</v>
      </c>
      <c r="JM18" s="274">
        <v>5178.1282170000004</v>
      </c>
      <c r="JN18" s="274">
        <v>2253.0680000000002</v>
      </c>
      <c r="JO18" s="274"/>
      <c r="JP18" s="274"/>
      <c r="JQ18" s="274"/>
      <c r="JR18" s="274"/>
      <c r="JS18" s="274"/>
      <c r="JT18" s="274"/>
      <c r="JU18" s="274"/>
      <c r="JV18" s="274"/>
      <c r="JW18" s="274"/>
      <c r="JX18" s="274"/>
      <c r="JY18" s="274"/>
      <c r="JZ18" s="274"/>
      <c r="KA18" s="274"/>
      <c r="KB18" s="274"/>
      <c r="KC18" s="274"/>
      <c r="KD18" s="274"/>
      <c r="KE18" s="274"/>
      <c r="KF18" s="274"/>
      <c r="KG18" s="274"/>
      <c r="KH18" s="274"/>
      <c r="KI18" s="91">
        <f>+IM18+IO18</f>
        <v>5859.3113500000009</v>
      </c>
      <c r="KJ18" s="106">
        <f>+IN18+IP18</f>
        <v>4795.3630000000012</v>
      </c>
      <c r="KK18" s="91">
        <f>+JK18+JM18</f>
        <v>10143.510303999999</v>
      </c>
      <c r="KL18" s="106">
        <f>+JL18+JN18</f>
        <v>4570.8150000000005</v>
      </c>
      <c r="KN18" s="461"/>
      <c r="KO18" s="470"/>
      <c r="KP18" s="173"/>
    </row>
    <row r="19" spans="2:302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29">
        <v>31833.164129759425</v>
      </c>
      <c r="AN19" s="377">
        <v>24466.27</v>
      </c>
      <c r="AO19" s="422">
        <v>41720.276861655184</v>
      </c>
      <c r="AP19" s="378">
        <v>35006.347000000002</v>
      </c>
      <c r="AQ19" s="425">
        <v>41757.850617918186</v>
      </c>
      <c r="AR19" s="378">
        <v>39371.076000000001</v>
      </c>
      <c r="AS19" s="425">
        <v>34520.305102733291</v>
      </c>
      <c r="AT19" s="378">
        <v>35835.782000000014</v>
      </c>
      <c r="AU19" s="378">
        <v>41575.088976000006</v>
      </c>
      <c r="AV19" s="378">
        <v>45368.228000000003</v>
      </c>
      <c r="AW19" s="378">
        <v>57722.848847249988</v>
      </c>
      <c r="AX19" s="378">
        <v>54631.581000000006</v>
      </c>
      <c r="AY19" s="105">
        <v>1680.830594</v>
      </c>
      <c r="AZ19" s="192">
        <v>2126.3200000000002</v>
      </c>
      <c r="BA19" s="193">
        <v>356.842984</v>
      </c>
      <c r="BB19" s="193">
        <v>619.20900000000006</v>
      </c>
      <c r="BC19" s="193">
        <v>1774.5475350000002</v>
      </c>
      <c r="BD19" s="193">
        <v>1203.7049999999999</v>
      </c>
      <c r="BE19" s="194">
        <v>346.767043</v>
      </c>
      <c r="BF19" s="193">
        <v>230.233</v>
      </c>
      <c r="BG19" s="194">
        <v>9.0380880000000001</v>
      </c>
      <c r="BH19" s="193">
        <v>8.6720000000000006</v>
      </c>
      <c r="BI19" s="195">
        <v>717.91238699999997</v>
      </c>
      <c r="BJ19" s="195">
        <v>552.53</v>
      </c>
      <c r="BK19" s="194">
        <v>106.87853499999999</v>
      </c>
      <c r="BL19" s="195">
        <v>130.22</v>
      </c>
      <c r="BM19" s="195">
        <v>231.394498</v>
      </c>
      <c r="BN19" s="195">
        <v>440.09800000000001</v>
      </c>
      <c r="BO19" s="194">
        <v>503.53442500000006</v>
      </c>
      <c r="BP19" s="195">
        <v>973.42000000000007</v>
      </c>
      <c r="BQ19" s="196">
        <v>1868.042479</v>
      </c>
      <c r="BR19" s="197">
        <v>2082.989</v>
      </c>
      <c r="BS19" s="196">
        <v>622.65991599999995</v>
      </c>
      <c r="BT19" s="197">
        <v>2770.029</v>
      </c>
      <c r="BU19" s="190">
        <v>395.795051</v>
      </c>
      <c r="BV19" s="188">
        <v>1530.1659999999999</v>
      </c>
      <c r="BW19" s="107">
        <v>576.35812699999997</v>
      </c>
      <c r="BX19" s="108">
        <v>1557.848</v>
      </c>
      <c r="BY19" s="99">
        <v>844.54783999999995</v>
      </c>
      <c r="BZ19" s="108">
        <v>2170.817</v>
      </c>
      <c r="CA19" s="99">
        <f t="shared" ref="CA19:CA25" si="10">+BY19+BW19</f>
        <v>1420.9059669999999</v>
      </c>
      <c r="CB19" s="108">
        <f t="shared" ref="CB19:CB25" si="11">+BZ19+BX19</f>
        <v>3728.665</v>
      </c>
      <c r="CC19" s="108">
        <v>1494.4745519999999</v>
      </c>
      <c r="CD19" s="108">
        <v>3545.2120000000004</v>
      </c>
      <c r="CE19" s="108">
        <v>548.38958700000012</v>
      </c>
      <c r="CF19" s="108">
        <v>1427.8889999999992</v>
      </c>
      <c r="CG19" s="222">
        <v>689.32709199999999</v>
      </c>
      <c r="CH19" s="176">
        <v>1861.24</v>
      </c>
      <c r="CI19" s="106">
        <v>2142.7494980000001</v>
      </c>
      <c r="CJ19" s="106">
        <v>2811.9870000000001</v>
      </c>
      <c r="CK19" s="108">
        <v>806.82881599999996</v>
      </c>
      <c r="CL19" s="108">
        <v>1481.424</v>
      </c>
      <c r="CM19" s="108">
        <v>1192.480012</v>
      </c>
      <c r="CN19" s="108">
        <v>1564.1890000000001</v>
      </c>
      <c r="CO19" s="207">
        <v>2926.5547539999998</v>
      </c>
      <c r="CP19" s="75">
        <v>10074.045</v>
      </c>
      <c r="CQ19" s="108">
        <v>1904.9425819999999</v>
      </c>
      <c r="CR19" s="108">
        <v>2969.8789999999999</v>
      </c>
      <c r="CS19" s="105">
        <v>3272.9191099999998</v>
      </c>
      <c r="CT19" s="105">
        <v>3307.2559999999999</v>
      </c>
      <c r="CU19" s="223">
        <v>4625.5664459999998</v>
      </c>
      <c r="CV19" s="224">
        <v>3960.3829999999998</v>
      </c>
      <c r="CW19" s="105">
        <f t="shared" ref="CW19:CW24" si="12">+BW19+BY19+CC19+CE19</f>
        <v>3463.7701059999999</v>
      </c>
      <c r="CX19" s="241">
        <f t="shared" si="5"/>
        <v>8701.7659999999996</v>
      </c>
      <c r="CY19" s="245">
        <f t="shared" si="6"/>
        <v>4153.0971979999995</v>
      </c>
      <c r="CZ19" s="241">
        <f t="shared" si="7"/>
        <v>10563.005999999999</v>
      </c>
      <c r="DA19" s="241">
        <f t="shared" ref="DA19:DA25" si="13">+CY19+CI19+CK19</f>
        <v>7102.6755119999998</v>
      </c>
      <c r="DB19" s="241">
        <f t="shared" ref="DB19:DB25" si="14">+CZ19+CJ19+CL19</f>
        <v>14856.416999999998</v>
      </c>
      <c r="DC19" s="235">
        <f t="shared" ref="DC19:DC53" si="15">+DA19+CM19</f>
        <v>8295.1555239999998</v>
      </c>
      <c r="DD19" s="235">
        <f t="shared" si="8"/>
        <v>16420.605999999996</v>
      </c>
      <c r="DE19" s="241">
        <f t="shared" ref="DE19:DE25" si="16">+DC19+CO19</f>
        <v>11221.710277999999</v>
      </c>
      <c r="DF19" s="241">
        <f t="shared" ref="DF19:DF25" si="17">+DD19+CP19</f>
        <v>26494.650999999998</v>
      </c>
      <c r="DG19" s="273">
        <f t="shared" ref="DG19:DG25" si="18">+DE19+CQ19</f>
        <v>13126.652859999998</v>
      </c>
      <c r="DH19" s="241">
        <f t="shared" ref="DH19:DH25" si="19">+DF19+CR19</f>
        <v>29464.53</v>
      </c>
      <c r="DI19" s="245">
        <f t="shared" ref="DI19:DI25" si="20">+CS19+DG19</f>
        <v>16399.571969999997</v>
      </c>
      <c r="DJ19" s="241">
        <f t="shared" ref="DJ19:DJ25" si="21">DH19+CT19</f>
        <v>32771.786</v>
      </c>
      <c r="DK19" s="241">
        <f t="shared" ref="DK19:DK25" si="22">+DI19+CU19</f>
        <v>21025.138415999998</v>
      </c>
      <c r="DL19" s="241">
        <f t="shared" ref="DL19:DL25" si="23">+DJ19+CV19</f>
        <v>36732.169000000002</v>
      </c>
      <c r="DM19" s="99">
        <v>2361.7127367594258</v>
      </c>
      <c r="DN19" s="99">
        <v>2435.6280000000002</v>
      </c>
      <c r="DO19" s="99">
        <v>3983.301747</v>
      </c>
      <c r="DP19" s="99">
        <v>3512.0010000000002</v>
      </c>
      <c r="DQ19" s="99">
        <v>1418.531894</v>
      </c>
      <c r="DR19" s="99">
        <v>3527.3510000000001</v>
      </c>
      <c r="DS19" s="207">
        <v>706.78537700000004</v>
      </c>
      <c r="DT19" s="207">
        <v>312.03399999999999</v>
      </c>
      <c r="DU19" s="249">
        <v>1622.9001909999999</v>
      </c>
      <c r="DV19" s="263">
        <v>1225.6189999999999</v>
      </c>
      <c r="DW19" s="212">
        <v>1298.3261320000001</v>
      </c>
      <c r="DX19" s="264">
        <v>890.726</v>
      </c>
      <c r="DY19" s="259">
        <v>5717.2729159999999</v>
      </c>
      <c r="DZ19" s="259">
        <v>997.58299999999997</v>
      </c>
      <c r="EA19" s="260">
        <v>1338.933612</v>
      </c>
      <c r="EB19" s="261">
        <v>1172.498</v>
      </c>
      <c r="EC19" s="262">
        <v>2850.539651</v>
      </c>
      <c r="ED19" s="261">
        <v>2464.384</v>
      </c>
      <c r="EE19" s="266">
        <v>3949.7409170000001</v>
      </c>
      <c r="EF19" s="267">
        <v>3369.712</v>
      </c>
      <c r="EG19" s="266">
        <v>3820.6139459999999</v>
      </c>
      <c r="EH19" s="267">
        <v>2855.0880000000002</v>
      </c>
      <c r="EI19" s="278">
        <v>2764.5050099999999</v>
      </c>
      <c r="EJ19" s="279">
        <v>1703.646</v>
      </c>
      <c r="EK19" s="99">
        <f t="shared" ref="EK19:EK25" si="24">DM19+DO19+DQ19+DS19+DU19+DW19+DY19+EA19+EC19+EE19+EG19+EI19</f>
        <v>31833.164129759425</v>
      </c>
      <c r="EL19" s="240">
        <f t="shared" ref="EL19:EL25" si="25">DN19+DP19+DR19+DT19+DV19+DX19+DZ19+EB19+ED19+EF19+EH19+EJ19</f>
        <v>24466.27</v>
      </c>
      <c r="EM19" s="303">
        <f t="shared" ref="EM19:EM25" si="26">+DM19+DO19+DQ19+DS19+DU19+DW19+DY19+EA19+EC19+EE19+EG19</f>
        <v>29068.659119759424</v>
      </c>
      <c r="EN19" s="301">
        <f t="shared" ref="EN19:EN25" si="27">+DV19+DN19+DP19+DR19+DT19+DX19+DZ19+EB19+ED19+EF19+EH19</f>
        <v>22762.624</v>
      </c>
      <c r="EO19" s="214">
        <v>4872.3587820000002</v>
      </c>
      <c r="EP19" s="310">
        <v>3958.6619999999998</v>
      </c>
      <c r="EQ19" s="344">
        <v>4142.8625330000004</v>
      </c>
      <c r="ER19" s="300">
        <v>2894.8139999999999</v>
      </c>
      <c r="ES19" s="225">
        <v>3028.243332</v>
      </c>
      <c r="ET19" s="225">
        <v>2582.951</v>
      </c>
      <c r="EU19" s="212">
        <v>712.04865159999997</v>
      </c>
      <c r="EV19" s="212">
        <v>656.72799999999995</v>
      </c>
      <c r="EW19" s="311">
        <v>665.07365650999998</v>
      </c>
      <c r="EX19" s="300">
        <v>686.04399999999998</v>
      </c>
      <c r="EY19" s="311">
        <v>1460.81456306</v>
      </c>
      <c r="EZ19" s="300">
        <v>1135.67</v>
      </c>
      <c r="FA19" s="317">
        <v>3804.765223510351</v>
      </c>
      <c r="FB19" s="317">
        <v>3372.9690000000001</v>
      </c>
      <c r="FC19" s="320">
        <v>10750.481674676588</v>
      </c>
      <c r="FD19" s="320">
        <v>9116.2099999999991</v>
      </c>
      <c r="FE19" s="327">
        <v>6394.187469761182</v>
      </c>
      <c r="FF19" s="327">
        <v>5356.1229999999996</v>
      </c>
      <c r="FG19" s="225">
        <v>3022.0072711636863</v>
      </c>
      <c r="FH19" s="225">
        <v>2712.8620000000001</v>
      </c>
      <c r="FI19" s="328">
        <v>1269.6127423182616</v>
      </c>
      <c r="FJ19" s="274">
        <v>1124.441</v>
      </c>
      <c r="FK19" s="437">
        <v>1597.8209620551154</v>
      </c>
      <c r="FL19" s="327">
        <v>1408.873</v>
      </c>
      <c r="FM19" s="326">
        <f t="shared" si="9"/>
        <v>41720.276861655184</v>
      </c>
      <c r="FN19" s="301">
        <f t="shared" si="9"/>
        <v>35006.347000000002</v>
      </c>
      <c r="FO19" s="328">
        <v>5183.6754024877755</v>
      </c>
      <c r="FP19" s="274">
        <v>5355.7680000000009</v>
      </c>
      <c r="FQ19" s="417">
        <v>4285.8983699566343</v>
      </c>
      <c r="FR19" s="95">
        <v>3958.1819999999993</v>
      </c>
      <c r="FS19" s="99">
        <v>948.28237164378493</v>
      </c>
      <c r="FT19" s="95">
        <v>913.69100000000003</v>
      </c>
      <c r="FU19" s="99">
        <v>901.07093283000017</v>
      </c>
      <c r="FV19" s="95">
        <v>1088.364</v>
      </c>
      <c r="FW19" s="99">
        <v>670.49023741999997</v>
      </c>
      <c r="FX19" s="99">
        <v>910.21300000000008</v>
      </c>
      <c r="FY19" s="99">
        <v>925.92567826000015</v>
      </c>
      <c r="FZ19" s="95">
        <v>856.94500000000005</v>
      </c>
      <c r="GA19" s="99">
        <v>1820.0751746599997</v>
      </c>
      <c r="GB19" s="99">
        <v>2179.9580000000001</v>
      </c>
      <c r="GC19" s="99">
        <v>13694.618059519995</v>
      </c>
      <c r="GD19" s="99">
        <v>11948.534999999998</v>
      </c>
      <c r="GE19" s="99">
        <v>3077.2631701400001</v>
      </c>
      <c r="GF19" s="99">
        <v>2969.1640000000002</v>
      </c>
      <c r="GG19" s="99">
        <v>2379.9541220000001</v>
      </c>
      <c r="GH19" s="99">
        <v>2288.3429999999994</v>
      </c>
      <c r="GI19" s="99">
        <v>1622.5697599999999</v>
      </c>
      <c r="GJ19" s="99">
        <v>1440.2009999999998</v>
      </c>
      <c r="GK19" s="99">
        <v>6248.0273390000002</v>
      </c>
      <c r="GL19" s="99">
        <v>5461.7119999999995</v>
      </c>
      <c r="GM19" s="411">
        <f t="shared" ref="GM19:GM25" si="28">+EO19+EQ19+ES19+EU19+EW19+EY19+FA19+FC19+FE19+FG19+FI19+FK19</f>
        <v>41720.276861655184</v>
      </c>
      <c r="GN19" s="373">
        <f t="shared" ref="GN19:GN25" si="29">+EP19+ER19+ET19+EV19+EX19+EZ19+FB19+FD19+FF19+FH19+FJ19+FL19</f>
        <v>35006.347000000002</v>
      </c>
      <c r="GO19" s="373">
        <f t="shared" ref="GO19:GO25" si="30">+FO19+FQ19+FS19+FU19+FW19+FY19+GA19+GC19+GE19+GG19+GI19+GK19</f>
        <v>41757.850617918186</v>
      </c>
      <c r="GP19" s="373">
        <f t="shared" ref="GP19:GP25" si="31">+FP19+FR19+FT19+FV19+FX19+FZ19+GB19+GD19+GF19+GH19+GJ19+GL19</f>
        <v>39371.076000000001</v>
      </c>
      <c r="GQ19" s="373">
        <v>1088.7633349999999</v>
      </c>
      <c r="GR19" s="373">
        <v>1186.8779999999995</v>
      </c>
      <c r="GS19" s="373">
        <v>3896.8894319999999</v>
      </c>
      <c r="GT19" s="373">
        <v>3790.253999999999</v>
      </c>
      <c r="GU19" s="373">
        <v>1511.1477219999999</v>
      </c>
      <c r="GV19" s="373">
        <v>1972.4449999999999</v>
      </c>
      <c r="GW19" s="373">
        <v>1811.103912</v>
      </c>
      <c r="GX19" s="373">
        <v>2443.9349999999999</v>
      </c>
      <c r="GY19" s="373">
        <v>773.80110999999999</v>
      </c>
      <c r="GZ19" s="373">
        <v>1069.1130000000001</v>
      </c>
      <c r="HA19" s="373">
        <v>1230.0110090000001</v>
      </c>
      <c r="HB19" s="373">
        <v>1234.1679999999999</v>
      </c>
      <c r="HC19" s="373">
        <v>3303.4682090000001</v>
      </c>
      <c r="HD19" s="373">
        <v>3136.3119999999999</v>
      </c>
      <c r="HE19" s="373">
        <v>6412.4649579999996</v>
      </c>
      <c r="HF19" s="373">
        <v>6428.1469999999999</v>
      </c>
      <c r="HG19" s="373">
        <v>8624.8215041042986</v>
      </c>
      <c r="HH19" s="373">
        <v>7319.79</v>
      </c>
      <c r="HI19" s="373">
        <v>2380.628823</v>
      </c>
      <c r="HJ19" s="373">
        <v>2450.7669999999998</v>
      </c>
      <c r="HK19" s="373">
        <v>1819.433372</v>
      </c>
      <c r="HL19" s="373">
        <v>2210.3919999999998</v>
      </c>
      <c r="HM19" s="207">
        <v>1525.2227279999995</v>
      </c>
      <c r="HN19" s="373">
        <v>1918.2709999999997</v>
      </c>
      <c r="HO19" s="207">
        <v>4811.2863000000007</v>
      </c>
      <c r="HP19" s="373">
        <v>4851.7529999999988</v>
      </c>
      <c r="HQ19" s="373">
        <v>9603.939513000003</v>
      </c>
      <c r="HR19" s="373">
        <v>8827.1649999999991</v>
      </c>
      <c r="HS19" s="373">
        <v>1178.9076219999999</v>
      </c>
      <c r="HT19" s="373">
        <v>1332.5219999999999</v>
      </c>
      <c r="HU19" s="373">
        <v>495.973747</v>
      </c>
      <c r="HV19" s="373">
        <v>711.93499999999983</v>
      </c>
      <c r="HW19" s="373">
        <v>1218.107246</v>
      </c>
      <c r="HX19" s="373">
        <v>1268.0640000000001</v>
      </c>
      <c r="HY19" s="373">
        <v>5269.8303669999996</v>
      </c>
      <c r="HZ19" s="373">
        <v>6912.5720000000001</v>
      </c>
      <c r="IA19" s="373">
        <v>5829.0141520000006</v>
      </c>
      <c r="IB19" s="373">
        <v>6633.7740000000003</v>
      </c>
      <c r="IC19" s="373">
        <v>6679.1895210000012</v>
      </c>
      <c r="ID19" s="373">
        <v>6485.9070000000011</v>
      </c>
      <c r="IE19" s="373">
        <v>1815.6812449999998</v>
      </c>
      <c r="IF19" s="373">
        <v>2047.0189999999998</v>
      </c>
      <c r="IG19" s="373">
        <v>1715.875272</v>
      </c>
      <c r="IH19" s="373">
        <v>2338.5330000000004</v>
      </c>
      <c r="II19" s="373">
        <v>984.01571700000011</v>
      </c>
      <c r="IJ19" s="373">
        <v>1759.6469999999995</v>
      </c>
      <c r="IK19" s="328">
        <v>1973.2682740000002</v>
      </c>
      <c r="IL19" s="274">
        <v>2199.3370000000004</v>
      </c>
      <c r="IM19" s="274">
        <v>9693.6730800000005</v>
      </c>
      <c r="IN19" s="274">
        <v>8989.0099999999984</v>
      </c>
      <c r="IO19" s="274">
        <v>5225.0041010000004</v>
      </c>
      <c r="IP19" s="274">
        <v>5146.8989999999985</v>
      </c>
      <c r="IQ19" s="274">
        <v>1782.9002260000009</v>
      </c>
      <c r="IR19" s="274">
        <v>1652.3249999999998</v>
      </c>
      <c r="IS19" s="274">
        <v>956.48170599999992</v>
      </c>
      <c r="IT19" s="274">
        <v>573.43399999999986</v>
      </c>
      <c r="IU19" s="274">
        <v>1111.8464849999996</v>
      </c>
      <c r="IV19" s="274">
        <v>653.99599999999998</v>
      </c>
      <c r="IW19" s="274">
        <v>460.784288</v>
      </c>
      <c r="IX19" s="274">
        <v>736.25800000000004</v>
      </c>
      <c r="IY19" s="328">
        <v>2227.4405599999991</v>
      </c>
      <c r="IZ19" s="328">
        <v>2524.2920000000004</v>
      </c>
      <c r="JA19" s="274">
        <v>11608.660638999996</v>
      </c>
      <c r="JB19" s="274">
        <v>11391.400000000003</v>
      </c>
      <c r="JC19" s="274">
        <v>12093.841757249998</v>
      </c>
      <c r="JD19" s="274">
        <v>11754.233</v>
      </c>
      <c r="JE19" s="274">
        <v>9001.5634820000014</v>
      </c>
      <c r="JF19" s="274">
        <v>7625.2619999999997</v>
      </c>
      <c r="JG19" s="274">
        <v>940.3350190000001</v>
      </c>
      <c r="JH19" s="274">
        <v>1118.335</v>
      </c>
      <c r="JI19" s="274">
        <v>2620.317504000001</v>
      </c>
      <c r="JJ19" s="274">
        <v>2466.1370000000002</v>
      </c>
      <c r="JK19" s="274">
        <v>9690.5796190000001</v>
      </c>
      <c r="JL19" s="274">
        <v>9351.3889999999992</v>
      </c>
      <c r="JM19" s="274">
        <v>6919.3501660000002</v>
      </c>
      <c r="JN19" s="274">
        <v>6233.46</v>
      </c>
      <c r="JO19" s="274"/>
      <c r="JP19" s="274"/>
      <c r="JQ19" s="274"/>
      <c r="JR19" s="274"/>
      <c r="JS19" s="274"/>
      <c r="JT19" s="274"/>
      <c r="JU19" s="274"/>
      <c r="JV19" s="274"/>
      <c r="JW19" s="274"/>
      <c r="JX19" s="274"/>
      <c r="JY19" s="274"/>
      <c r="JZ19" s="274"/>
      <c r="KA19" s="274"/>
      <c r="KB19" s="274"/>
      <c r="KC19" s="274"/>
      <c r="KD19" s="274"/>
      <c r="KE19" s="274"/>
      <c r="KF19" s="274"/>
      <c r="KG19" s="274"/>
      <c r="KH19" s="274"/>
      <c r="KI19" s="91">
        <f t="shared" ref="KI19:KI25" si="32">+IM19+IO19</f>
        <v>14918.677181000001</v>
      </c>
      <c r="KJ19" s="106">
        <f t="shared" ref="KJ19:KJ25" si="33">+IN19+IP19</f>
        <v>14135.908999999996</v>
      </c>
      <c r="KK19" s="91">
        <f t="shared" ref="KK19:KK25" si="34">+JK19+JM19</f>
        <v>16609.929785</v>
      </c>
      <c r="KL19" s="106">
        <f t="shared" ref="KL19:KL25" si="35">+JL19+JN19</f>
        <v>15584.848999999998</v>
      </c>
      <c r="KO19" s="470"/>
      <c r="KP19" s="173"/>
    </row>
    <row r="20" spans="2:302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29">
        <v>73650.912390000012</v>
      </c>
      <c r="AN20" s="377">
        <v>77574.585999999996</v>
      </c>
      <c r="AO20" s="422">
        <v>74475.828891626472</v>
      </c>
      <c r="AP20" s="378">
        <v>82790.669000000009</v>
      </c>
      <c r="AQ20" s="425">
        <v>70796.581501761466</v>
      </c>
      <c r="AR20" s="378">
        <v>100128.02899999999</v>
      </c>
      <c r="AS20" s="425">
        <v>53949.651324513397</v>
      </c>
      <c r="AT20" s="378">
        <v>72855.898000000001</v>
      </c>
      <c r="AU20" s="378">
        <v>63434.270371999999</v>
      </c>
      <c r="AV20" s="378">
        <v>103775.11799999999</v>
      </c>
      <c r="AW20" s="378">
        <v>110533.172573</v>
      </c>
      <c r="AX20" s="378">
        <v>140547.587</v>
      </c>
      <c r="AY20" s="105">
        <v>2593.7822649999998</v>
      </c>
      <c r="AZ20" s="192">
        <v>4956.8389999999999</v>
      </c>
      <c r="BA20" s="193">
        <v>2345.441143</v>
      </c>
      <c r="BB20" s="193">
        <v>2976.59</v>
      </c>
      <c r="BC20" s="193">
        <v>5538.5039809999998</v>
      </c>
      <c r="BD20" s="193">
        <v>5769.9959999999992</v>
      </c>
      <c r="BE20" s="194">
        <v>2502.3004950000004</v>
      </c>
      <c r="BF20" s="193">
        <v>2829.9259999999999</v>
      </c>
      <c r="BG20" s="194">
        <v>2662.4398990000004</v>
      </c>
      <c r="BH20" s="193">
        <v>3052.0260000000007</v>
      </c>
      <c r="BI20" s="193">
        <v>3015.0816129999998</v>
      </c>
      <c r="BJ20" s="193">
        <v>3738.7440000000001</v>
      </c>
      <c r="BK20" s="194">
        <v>3455.8874790000004</v>
      </c>
      <c r="BL20" s="193">
        <v>3867.174</v>
      </c>
      <c r="BM20" s="193">
        <v>1163.7869539999999</v>
      </c>
      <c r="BN20" s="193">
        <v>1112.299</v>
      </c>
      <c r="BO20" s="193">
        <v>1847.1693619999996</v>
      </c>
      <c r="BP20" s="193">
        <v>2210.3540000000003</v>
      </c>
      <c r="BQ20" s="196">
        <v>3345.49098</v>
      </c>
      <c r="BR20" s="197">
        <v>5107.5929999999998</v>
      </c>
      <c r="BS20" s="196">
        <v>3365.0247479999998</v>
      </c>
      <c r="BT20" s="197">
        <v>4046.335</v>
      </c>
      <c r="BU20" s="190">
        <v>539.14025400000003</v>
      </c>
      <c r="BV20" s="188">
        <v>2223.5680000000002</v>
      </c>
      <c r="BW20" s="107">
        <v>2282.9744089999999</v>
      </c>
      <c r="BX20" s="108">
        <v>2576.34</v>
      </c>
      <c r="BY20" s="99">
        <v>4212.7842789999995</v>
      </c>
      <c r="BZ20" s="108">
        <v>4776.4769999999999</v>
      </c>
      <c r="CA20" s="99">
        <f t="shared" si="10"/>
        <v>6495.7586879999999</v>
      </c>
      <c r="CB20" s="108">
        <f t="shared" si="11"/>
        <v>7352.817</v>
      </c>
      <c r="CC20" s="108">
        <v>1760.7508539999999</v>
      </c>
      <c r="CD20" s="108">
        <v>2498.3850000000011</v>
      </c>
      <c r="CE20" s="108">
        <v>4259.3314300000002</v>
      </c>
      <c r="CF20" s="108">
        <v>4647.5730000000003</v>
      </c>
      <c r="CG20" s="222">
        <v>1871.014009</v>
      </c>
      <c r="CH20" s="176">
        <v>2340.3649999999998</v>
      </c>
      <c r="CI20" s="106">
        <v>3570.039577</v>
      </c>
      <c r="CJ20" s="106">
        <v>3398.9989999999998</v>
      </c>
      <c r="CK20" s="108">
        <v>3565.6727249999999</v>
      </c>
      <c r="CL20" s="108">
        <v>3446.3389999999999</v>
      </c>
      <c r="CM20" s="108">
        <v>4551.0375459999996</v>
      </c>
      <c r="CN20" s="108">
        <v>4820.4650000000001</v>
      </c>
      <c r="CO20" s="207">
        <v>7567.1664090000004</v>
      </c>
      <c r="CP20" s="75">
        <v>8963.0480000000007</v>
      </c>
      <c r="CQ20" s="108">
        <v>2285.2937619999998</v>
      </c>
      <c r="CR20" s="108">
        <v>2710.192</v>
      </c>
      <c r="CS20" s="105">
        <v>4992.366231</v>
      </c>
      <c r="CT20" s="105">
        <v>7016.8860000000004</v>
      </c>
      <c r="CU20" s="223">
        <v>9325.3835309999995</v>
      </c>
      <c r="CV20" s="224">
        <v>11508.33</v>
      </c>
      <c r="CW20" s="105">
        <f t="shared" si="12"/>
        <v>12515.840972</v>
      </c>
      <c r="CX20" s="241">
        <f t="shared" si="5"/>
        <v>14498.775000000001</v>
      </c>
      <c r="CY20" s="245">
        <f t="shared" si="6"/>
        <v>14386.854981</v>
      </c>
      <c r="CZ20" s="241">
        <f t="shared" si="7"/>
        <v>16839.14</v>
      </c>
      <c r="DA20" s="241">
        <f t="shared" si="13"/>
        <v>21522.567283</v>
      </c>
      <c r="DB20" s="241">
        <f t="shared" si="14"/>
        <v>23684.477999999999</v>
      </c>
      <c r="DC20" s="235">
        <f t="shared" si="15"/>
        <v>26073.604829</v>
      </c>
      <c r="DD20" s="235">
        <f t="shared" si="8"/>
        <v>28504.942999999999</v>
      </c>
      <c r="DE20" s="241">
        <f t="shared" si="16"/>
        <v>33640.771238000001</v>
      </c>
      <c r="DF20" s="241">
        <f t="shared" si="17"/>
        <v>37467.991000000002</v>
      </c>
      <c r="DG20" s="273">
        <f t="shared" si="18"/>
        <v>35926.065000000002</v>
      </c>
      <c r="DH20" s="241">
        <f t="shared" si="19"/>
        <v>40178.183000000005</v>
      </c>
      <c r="DI20" s="245">
        <f t="shared" si="20"/>
        <v>40918.431231000002</v>
      </c>
      <c r="DJ20" s="241">
        <f t="shared" si="21"/>
        <v>47195.069000000003</v>
      </c>
      <c r="DK20" s="241">
        <f t="shared" si="22"/>
        <v>50243.814762000002</v>
      </c>
      <c r="DL20" s="241">
        <f t="shared" si="23"/>
        <v>58703.399000000005</v>
      </c>
      <c r="DM20" s="99">
        <v>5910.4442069999996</v>
      </c>
      <c r="DN20" s="99">
        <v>6236.9189999999999</v>
      </c>
      <c r="DO20" s="99">
        <v>5160.0584060000001</v>
      </c>
      <c r="DP20" s="99">
        <v>5860.2209999999995</v>
      </c>
      <c r="DQ20" s="99">
        <v>3176.8993930000001</v>
      </c>
      <c r="DR20" s="99">
        <v>4010.799</v>
      </c>
      <c r="DS20" s="207">
        <v>10068.525684</v>
      </c>
      <c r="DT20" s="207">
        <v>11868.628000000001</v>
      </c>
      <c r="DU20" s="249">
        <v>6914.3608359999998</v>
      </c>
      <c r="DV20" s="263">
        <v>9110.0609999999997</v>
      </c>
      <c r="DW20" s="212">
        <v>6393.5241530000003</v>
      </c>
      <c r="DX20" s="264">
        <v>6321.5419999999995</v>
      </c>
      <c r="DY20" s="259">
        <v>3832.642632</v>
      </c>
      <c r="DZ20" s="259">
        <v>3698.5529999999999</v>
      </c>
      <c r="EA20" s="260">
        <v>4208.9512990000003</v>
      </c>
      <c r="EB20" s="261">
        <v>4609.8019999999997</v>
      </c>
      <c r="EC20" s="262">
        <v>8111.8680299999996</v>
      </c>
      <c r="ED20" s="261">
        <v>6937.143</v>
      </c>
      <c r="EE20" s="266">
        <v>5690.9877980000001</v>
      </c>
      <c r="EF20" s="267">
        <v>5451.5240000000003</v>
      </c>
      <c r="EG20" s="266">
        <v>5004.9226749999998</v>
      </c>
      <c r="EH20" s="267">
        <v>4075.7069999999999</v>
      </c>
      <c r="EI20" s="278">
        <v>9177.727277</v>
      </c>
      <c r="EJ20" s="279">
        <v>9393.6869999999999</v>
      </c>
      <c r="EK20" s="99">
        <f t="shared" si="24"/>
        <v>73650.912390000012</v>
      </c>
      <c r="EL20" s="240">
        <f t="shared" si="25"/>
        <v>77574.585999999996</v>
      </c>
      <c r="EM20" s="303">
        <f t="shared" si="26"/>
        <v>64473.185113000007</v>
      </c>
      <c r="EN20" s="301">
        <f t="shared" si="27"/>
        <v>68180.89899999999</v>
      </c>
      <c r="EO20" s="214">
        <v>11484.096737</v>
      </c>
      <c r="EP20" s="310">
        <v>10655.436</v>
      </c>
      <c r="EQ20" s="344">
        <v>8089.0933050000003</v>
      </c>
      <c r="ER20" s="300">
        <v>9166.0930000000008</v>
      </c>
      <c r="ES20" s="225">
        <v>2651.5528260000001</v>
      </c>
      <c r="ET20" s="225">
        <v>2453.8470000000002</v>
      </c>
      <c r="EU20" s="212">
        <v>3843.8164790000001</v>
      </c>
      <c r="EV20" s="212">
        <v>3716.3310000000001</v>
      </c>
      <c r="EW20" s="311">
        <v>7228.7748740400002</v>
      </c>
      <c r="EX20" s="300">
        <v>9187.9529999999995</v>
      </c>
      <c r="EY20" s="311">
        <v>6028.6694330300015</v>
      </c>
      <c r="EZ20" s="300">
        <v>6207.4369999999999</v>
      </c>
      <c r="FA20" s="317">
        <v>6624.9135571435663</v>
      </c>
      <c r="FB20" s="317">
        <v>6618.3860000000004</v>
      </c>
      <c r="FC20" s="320">
        <v>6576.2861902192781</v>
      </c>
      <c r="FD20" s="320">
        <v>7401.2879999999996</v>
      </c>
      <c r="FE20" s="327">
        <v>2436.6689357272853</v>
      </c>
      <c r="FF20" s="327">
        <v>2435.8719999999998</v>
      </c>
      <c r="FG20" s="225">
        <v>3700.0095987213363</v>
      </c>
      <c r="FH20" s="225">
        <v>5061.2060000000001</v>
      </c>
      <c r="FI20" s="328">
        <v>11618.908930971644</v>
      </c>
      <c r="FJ20" s="274">
        <v>13891.861000000001</v>
      </c>
      <c r="FK20" s="437">
        <v>4193.0380247733619</v>
      </c>
      <c r="FL20" s="327">
        <v>5994.9589999999998</v>
      </c>
      <c r="FM20" s="326">
        <f t="shared" si="9"/>
        <v>74475.828891626472</v>
      </c>
      <c r="FN20" s="301">
        <f t="shared" si="9"/>
        <v>82790.669000000009</v>
      </c>
      <c r="FO20" s="328">
        <v>7099.2533721566451</v>
      </c>
      <c r="FP20" s="274">
        <v>9359.7780000000021</v>
      </c>
      <c r="FQ20" s="417">
        <v>5142.6109758556422</v>
      </c>
      <c r="FR20" s="95">
        <v>6251.9549999999999</v>
      </c>
      <c r="FS20" s="99">
        <v>3238.5171294391894</v>
      </c>
      <c r="FT20" s="95">
        <v>4753.5929999999998</v>
      </c>
      <c r="FU20" s="99">
        <v>3265.3223601199957</v>
      </c>
      <c r="FV20" s="95">
        <v>5061.6030000000001</v>
      </c>
      <c r="FW20" s="99">
        <v>4495.1570630799988</v>
      </c>
      <c r="FX20" s="99">
        <v>5170.6569999999992</v>
      </c>
      <c r="FY20" s="99">
        <v>11924.390921529997</v>
      </c>
      <c r="FZ20" s="95">
        <v>19481.465</v>
      </c>
      <c r="GA20" s="99">
        <v>2918.2129731999994</v>
      </c>
      <c r="GB20" s="99">
        <v>3447.5279999999993</v>
      </c>
      <c r="GC20" s="99">
        <v>5564.304710110001</v>
      </c>
      <c r="GD20" s="99">
        <v>6154.3559999999998</v>
      </c>
      <c r="GE20" s="99">
        <v>13230.433623269995</v>
      </c>
      <c r="GF20" s="99">
        <v>19164.024999999998</v>
      </c>
      <c r="GG20" s="99">
        <v>5154.6901090000001</v>
      </c>
      <c r="GH20" s="99">
        <v>8076.1810000000005</v>
      </c>
      <c r="GI20" s="99">
        <v>4947.7164409999996</v>
      </c>
      <c r="GJ20" s="99">
        <v>7871.5230000000001</v>
      </c>
      <c r="GK20" s="99">
        <v>3815.9718229999994</v>
      </c>
      <c r="GL20" s="99">
        <v>5335.3650000000007</v>
      </c>
      <c r="GM20" s="411">
        <f t="shared" si="28"/>
        <v>74475.828891626472</v>
      </c>
      <c r="GN20" s="373">
        <f t="shared" si="29"/>
        <v>82790.669000000009</v>
      </c>
      <c r="GO20" s="373">
        <f t="shared" si="30"/>
        <v>70796.581501761466</v>
      </c>
      <c r="GP20" s="373">
        <f t="shared" si="31"/>
        <v>100128.02899999999</v>
      </c>
      <c r="GQ20" s="373">
        <v>3869.9657479999996</v>
      </c>
      <c r="GR20" s="373">
        <v>5687.552999999999</v>
      </c>
      <c r="GS20" s="373">
        <v>4666.0365440000005</v>
      </c>
      <c r="GT20" s="373">
        <v>7597.4740000000002</v>
      </c>
      <c r="GU20" s="373">
        <v>5310.2935889999999</v>
      </c>
      <c r="GV20" s="373">
        <v>6448.0280000000002</v>
      </c>
      <c r="GW20" s="373">
        <v>7079.1504189999996</v>
      </c>
      <c r="GX20" s="373">
        <v>10027.662</v>
      </c>
      <c r="GY20" s="373">
        <v>3232.4706809999998</v>
      </c>
      <c r="GZ20" s="373">
        <v>3224.0540000000001</v>
      </c>
      <c r="HA20" s="373">
        <v>6271.6451690000004</v>
      </c>
      <c r="HB20" s="373">
        <v>9218.7080000000005</v>
      </c>
      <c r="HC20" s="373">
        <v>6238.1465420000004</v>
      </c>
      <c r="HD20" s="373">
        <v>9501.1959999999999</v>
      </c>
      <c r="HE20" s="373">
        <v>6780.214825</v>
      </c>
      <c r="HF20" s="373">
        <v>9072.3410000000003</v>
      </c>
      <c r="HG20" s="373">
        <v>4412.1207628134098</v>
      </c>
      <c r="HH20" s="373">
        <v>5223.5810000000001</v>
      </c>
      <c r="HI20" s="373">
        <v>5923.3581709999999</v>
      </c>
      <c r="HJ20" s="373">
        <v>8907.3050000000003</v>
      </c>
      <c r="HK20" s="373">
        <v>4857.2592850000001</v>
      </c>
      <c r="HL20" s="373">
        <v>8240.52</v>
      </c>
      <c r="HM20" s="207">
        <v>5611.9170679999997</v>
      </c>
      <c r="HN20" s="373">
        <v>9832.465000000002</v>
      </c>
      <c r="HO20" s="207">
        <v>4586.7352659999997</v>
      </c>
      <c r="HP20" s="373">
        <v>6750.2600000000011</v>
      </c>
      <c r="HQ20" s="373">
        <v>7498.7702939999999</v>
      </c>
      <c r="HR20" s="373">
        <v>15827.775999999994</v>
      </c>
      <c r="HS20" s="373">
        <v>3132.6031149999999</v>
      </c>
      <c r="HT20" s="373">
        <v>3324.5140000000001</v>
      </c>
      <c r="HU20" s="373">
        <v>4469.1518859999996</v>
      </c>
      <c r="HV20" s="373">
        <v>6794.8769999999986</v>
      </c>
      <c r="HW20" s="373">
        <v>3927.755678</v>
      </c>
      <c r="HX20" s="373">
        <v>5118.8590000000004</v>
      </c>
      <c r="HY20" s="373">
        <v>7788.3494739999996</v>
      </c>
      <c r="HZ20" s="373">
        <v>13760.33</v>
      </c>
      <c r="IA20" s="373">
        <v>2688.8007689999999</v>
      </c>
      <c r="IB20" s="373">
        <v>2642.4849999999997</v>
      </c>
      <c r="IC20" s="373">
        <v>5744.4420969999992</v>
      </c>
      <c r="ID20" s="373">
        <v>9402.8750000000018</v>
      </c>
      <c r="IE20" s="373">
        <v>5960.1960840000002</v>
      </c>
      <c r="IF20" s="373">
        <v>12045.343000000001</v>
      </c>
      <c r="IG20" s="373">
        <v>5987.1414649999997</v>
      </c>
      <c r="IH20" s="373">
        <v>8324.4459999999999</v>
      </c>
      <c r="II20" s="373">
        <v>4965.1773030000004</v>
      </c>
      <c r="IJ20" s="373">
        <v>5888.1569999999992</v>
      </c>
      <c r="IK20" s="328">
        <v>6685.1469410000009</v>
      </c>
      <c r="IL20" s="274">
        <v>13895.196000000004</v>
      </c>
      <c r="IM20" s="274">
        <v>5587.0189539999992</v>
      </c>
      <c r="IN20" s="274">
        <v>7543.99</v>
      </c>
      <c r="IO20" s="274">
        <v>3879.7919499999994</v>
      </c>
      <c r="IP20" s="274">
        <v>2925.7919999999999</v>
      </c>
      <c r="IQ20" s="274">
        <v>8871.6905349999997</v>
      </c>
      <c r="IR20" s="274">
        <v>8766.4699999999975</v>
      </c>
      <c r="IS20" s="274">
        <v>10150.559277</v>
      </c>
      <c r="IT20" s="274">
        <v>9582.0469999999987</v>
      </c>
      <c r="IU20" s="274">
        <v>11153.698967999999</v>
      </c>
      <c r="IV20" s="274">
        <v>16324.249999999998</v>
      </c>
      <c r="IW20" s="274">
        <v>5070.2110080000002</v>
      </c>
      <c r="IX20" s="274">
        <v>9768.9230000000007</v>
      </c>
      <c r="IY20" s="328">
        <v>9389.9266490000009</v>
      </c>
      <c r="IZ20" s="328">
        <v>15251.368999999999</v>
      </c>
      <c r="JA20" s="274">
        <v>9328.9315600000009</v>
      </c>
      <c r="JB20" s="274">
        <v>13964.245000000003</v>
      </c>
      <c r="JC20" s="274">
        <v>12313.737766000002</v>
      </c>
      <c r="JD20" s="274">
        <v>8820.7790000000023</v>
      </c>
      <c r="JE20" s="274">
        <v>12260.741880999998</v>
      </c>
      <c r="JF20" s="274">
        <v>22498.028999999999</v>
      </c>
      <c r="JG20" s="274">
        <v>9621.5259299999998</v>
      </c>
      <c r="JH20" s="274">
        <v>13831.720000000001</v>
      </c>
      <c r="JI20" s="274">
        <v>12905.338094999996</v>
      </c>
      <c r="JJ20" s="274">
        <v>11269.973</v>
      </c>
      <c r="JK20" s="274">
        <v>6358.0056359999999</v>
      </c>
      <c r="JL20" s="274">
        <v>9410.3070000000007</v>
      </c>
      <c r="JM20" s="274">
        <v>3537.283199</v>
      </c>
      <c r="JN20" s="274">
        <v>6008.7640000000001</v>
      </c>
      <c r="JO20" s="274"/>
      <c r="JP20" s="274"/>
      <c r="JQ20" s="274"/>
      <c r="JR20" s="274"/>
      <c r="JS20" s="274"/>
      <c r="JT20" s="274"/>
      <c r="JU20" s="274"/>
      <c r="JV20" s="274"/>
      <c r="JW20" s="274"/>
      <c r="JX20" s="274"/>
      <c r="JY20" s="274"/>
      <c r="JZ20" s="274"/>
      <c r="KA20" s="274"/>
      <c r="KB20" s="274"/>
      <c r="KC20" s="274"/>
      <c r="KD20" s="274"/>
      <c r="KE20" s="274"/>
      <c r="KF20" s="274"/>
      <c r="KG20" s="274"/>
      <c r="KH20" s="274"/>
      <c r="KI20" s="91">
        <f t="shared" si="32"/>
        <v>9466.8109039999981</v>
      </c>
      <c r="KJ20" s="106">
        <f t="shared" si="33"/>
        <v>10469.781999999999</v>
      </c>
      <c r="KK20" s="91">
        <f t="shared" si="34"/>
        <v>9895.2888349999994</v>
      </c>
      <c r="KL20" s="106">
        <f t="shared" si="35"/>
        <v>15419.071</v>
      </c>
      <c r="KO20" s="470"/>
      <c r="KP20" s="173"/>
    </row>
    <row r="21" spans="2:302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29">
        <v>1466.9475149999998</v>
      </c>
      <c r="AN21" s="377">
        <v>140.93</v>
      </c>
      <c r="AO21" s="422">
        <v>1061.4034837958361</v>
      </c>
      <c r="AP21" s="378">
        <v>89.948999999999984</v>
      </c>
      <c r="AQ21" s="425">
        <v>981.28026033561105</v>
      </c>
      <c r="AR21" s="378">
        <v>182.39</v>
      </c>
      <c r="AS21" s="425">
        <v>1954.2648130543</v>
      </c>
      <c r="AT21" s="378">
        <v>313.661</v>
      </c>
      <c r="AU21" s="378">
        <v>1075.1833989999998</v>
      </c>
      <c r="AV21" s="378">
        <v>188.23500000000001</v>
      </c>
      <c r="AW21" s="378">
        <v>1132.7790970000001</v>
      </c>
      <c r="AX21" s="378">
        <v>204.53500000000003</v>
      </c>
      <c r="AY21" s="93" t="s">
        <v>5</v>
      </c>
      <c r="AZ21" s="198" t="s">
        <v>5</v>
      </c>
      <c r="BA21" s="193">
        <v>0</v>
      </c>
      <c r="BB21" s="193">
        <v>0</v>
      </c>
      <c r="BC21" s="193">
        <v>89.794235999999998</v>
      </c>
      <c r="BD21" s="193">
        <v>12.2</v>
      </c>
      <c r="BE21" s="194">
        <v>18.883103999999999</v>
      </c>
      <c r="BF21" s="193">
        <v>2.3119999999999998</v>
      </c>
      <c r="BG21" s="194">
        <v>12.404823</v>
      </c>
      <c r="BH21" s="193">
        <v>3.6</v>
      </c>
      <c r="BI21" s="194">
        <v>0</v>
      </c>
      <c r="BJ21" s="193">
        <v>0</v>
      </c>
      <c r="BK21" s="194">
        <v>80.888773</v>
      </c>
      <c r="BL21" s="183">
        <v>11.9</v>
      </c>
      <c r="BM21" s="183">
        <v>86.329853999999997</v>
      </c>
      <c r="BN21" s="183">
        <v>12.34</v>
      </c>
      <c r="BO21" s="183">
        <v>33.563502999999997</v>
      </c>
      <c r="BP21" s="183">
        <v>4.2069999999999999</v>
      </c>
      <c r="BQ21" s="196"/>
      <c r="BR21" s="197"/>
      <c r="BS21" s="196">
        <v>0</v>
      </c>
      <c r="BT21" s="197"/>
      <c r="BU21" s="190">
        <v>0</v>
      </c>
      <c r="BV21" s="188">
        <v>0</v>
      </c>
      <c r="BW21" s="107">
        <v>6.2527749999999997</v>
      </c>
      <c r="BX21" s="108">
        <v>11.637</v>
      </c>
      <c r="BY21" s="99">
        <v>95.496367000000006</v>
      </c>
      <c r="BZ21" s="108">
        <v>18.102</v>
      </c>
      <c r="CA21" s="99">
        <f t="shared" si="10"/>
        <v>101.74914200000001</v>
      </c>
      <c r="CB21" s="108">
        <f t="shared" si="11"/>
        <v>29.739000000000001</v>
      </c>
      <c r="CC21" s="108">
        <v>64.322072999999989</v>
      </c>
      <c r="CD21" s="108">
        <v>13.132000000000001</v>
      </c>
      <c r="CE21" s="108">
        <v>15.215777000000003</v>
      </c>
      <c r="CF21" s="108">
        <v>6.7449999999999974</v>
      </c>
      <c r="CG21" s="222">
        <v>107.151954</v>
      </c>
      <c r="CH21" s="176">
        <v>12.093999999999999</v>
      </c>
      <c r="CI21" s="106">
        <v>34.823374999999999</v>
      </c>
      <c r="CJ21" s="106">
        <v>3.234</v>
      </c>
      <c r="CK21" s="108">
        <v>9.2533209999999997</v>
      </c>
      <c r="CL21" s="108">
        <v>4.4790000000000001</v>
      </c>
      <c r="CM21" s="108">
        <v>4.4632649999999998</v>
      </c>
      <c r="CN21" s="108">
        <v>0.3</v>
      </c>
      <c r="CO21" s="207">
        <v>100.380906</v>
      </c>
      <c r="CP21" s="75">
        <v>13.051</v>
      </c>
      <c r="CQ21" s="108">
        <v>23.188700000000001</v>
      </c>
      <c r="CR21" s="108">
        <v>8.2479999999999993</v>
      </c>
      <c r="CS21" s="105">
        <v>112.602733</v>
      </c>
      <c r="CT21" s="105">
        <v>13.621</v>
      </c>
      <c r="CU21" s="223">
        <v>61.451718999999997</v>
      </c>
      <c r="CV21" s="224">
        <v>8.6479999999999997</v>
      </c>
      <c r="CW21" s="105">
        <f t="shared" si="12"/>
        <v>181.286992</v>
      </c>
      <c r="CX21" s="241">
        <f t="shared" si="5"/>
        <v>49.616</v>
      </c>
      <c r="CY21" s="245">
        <f t="shared" si="6"/>
        <v>288.43894599999999</v>
      </c>
      <c r="CZ21" s="241">
        <f t="shared" si="7"/>
        <v>61.71</v>
      </c>
      <c r="DA21" s="241">
        <f t="shared" si="13"/>
        <v>332.51564199999996</v>
      </c>
      <c r="DB21" s="241">
        <f t="shared" si="14"/>
        <v>69.423000000000002</v>
      </c>
      <c r="DC21" s="235">
        <f t="shared" si="15"/>
        <v>336.97890699999994</v>
      </c>
      <c r="DD21" s="235">
        <f t="shared" si="8"/>
        <v>69.722999999999999</v>
      </c>
      <c r="DE21" s="241">
        <f t="shared" si="16"/>
        <v>437.35981299999992</v>
      </c>
      <c r="DF21" s="241">
        <f t="shared" si="17"/>
        <v>82.774000000000001</v>
      </c>
      <c r="DG21" s="273">
        <f t="shared" si="18"/>
        <v>460.5485129999999</v>
      </c>
      <c r="DH21" s="241">
        <f t="shared" si="19"/>
        <v>91.022000000000006</v>
      </c>
      <c r="DI21" s="245">
        <f t="shared" si="20"/>
        <v>573.1512459999999</v>
      </c>
      <c r="DJ21" s="241">
        <f t="shared" si="21"/>
        <v>104.643</v>
      </c>
      <c r="DK21" s="241">
        <f t="shared" si="22"/>
        <v>634.60296499999993</v>
      </c>
      <c r="DL21" s="241">
        <f t="shared" si="23"/>
        <v>113.291</v>
      </c>
      <c r="DM21" s="99">
        <v>2.4000300000000001</v>
      </c>
      <c r="DN21" s="99">
        <v>4.3550000000000004</v>
      </c>
      <c r="DO21" s="99">
        <v>63.362642999999998</v>
      </c>
      <c r="DP21" s="99">
        <v>7.6239999999999997</v>
      </c>
      <c r="DQ21" s="99">
        <v>559.13345900000002</v>
      </c>
      <c r="DR21" s="99">
        <v>17.7</v>
      </c>
      <c r="DS21" s="207">
        <v>4.6956110000000004</v>
      </c>
      <c r="DT21" s="207">
        <v>5.1529999999999996</v>
      </c>
      <c r="DU21" s="249">
        <v>17.419256000000001</v>
      </c>
      <c r="DV21" s="263">
        <v>4.4480000000000004</v>
      </c>
      <c r="DW21" s="212">
        <v>106.649495</v>
      </c>
      <c r="DX21" s="264">
        <v>14.119</v>
      </c>
      <c r="DY21" s="259">
        <v>3.7642910000000001</v>
      </c>
      <c r="DZ21" s="259">
        <v>7.069</v>
      </c>
      <c r="EA21" s="260">
        <v>3.0469740000000001</v>
      </c>
      <c r="EB21" s="261">
        <v>3.3530000000000002</v>
      </c>
      <c r="EC21" s="262">
        <v>608.43228899999997</v>
      </c>
      <c r="ED21" s="261">
        <v>45.167000000000002</v>
      </c>
      <c r="EE21" s="266">
        <v>87.438190000000006</v>
      </c>
      <c r="EF21" s="267">
        <v>25.841999999999999</v>
      </c>
      <c r="EG21" s="266">
        <v>6.0031509999999999</v>
      </c>
      <c r="EH21" s="267">
        <v>2.2400000000000002</v>
      </c>
      <c r="EI21" s="278">
        <v>4.6021260000000002</v>
      </c>
      <c r="EJ21" s="279">
        <v>3.86</v>
      </c>
      <c r="EK21" s="99">
        <f t="shared" si="24"/>
        <v>1466.9475149999998</v>
      </c>
      <c r="EL21" s="240">
        <f t="shared" si="25"/>
        <v>140.93</v>
      </c>
      <c r="EM21" s="303">
        <f t="shared" si="26"/>
        <v>1462.3453889999998</v>
      </c>
      <c r="EN21" s="301">
        <f t="shared" si="27"/>
        <v>137.07</v>
      </c>
      <c r="EO21" s="214">
        <v>76.621843999999996</v>
      </c>
      <c r="EP21" s="310">
        <v>8.8879999999999999</v>
      </c>
      <c r="EQ21" s="344">
        <v>1.0598749999999999</v>
      </c>
      <c r="ER21" s="300">
        <v>2.161</v>
      </c>
      <c r="ES21" s="225">
        <v>2.8103470000000002</v>
      </c>
      <c r="ET21" s="225">
        <v>1.3149999999999999</v>
      </c>
      <c r="EU21" s="212">
        <v>629.93943899999999</v>
      </c>
      <c r="EV21" s="212">
        <v>5.1029999999999998</v>
      </c>
      <c r="EW21" s="311">
        <v>2.36407473</v>
      </c>
      <c r="EX21" s="300">
        <v>3.0640000000000001</v>
      </c>
      <c r="EY21" s="311">
        <v>0.88615055000000009</v>
      </c>
      <c r="EZ21" s="300">
        <v>3.7210000000000001</v>
      </c>
      <c r="FA21" s="317">
        <v>146.29861715292799</v>
      </c>
      <c r="FB21" s="317">
        <v>18.491</v>
      </c>
      <c r="FC21" s="320">
        <v>2.0842428429840001</v>
      </c>
      <c r="FD21" s="320">
        <v>5.9370000000000003</v>
      </c>
      <c r="FE21" s="327">
        <v>84.267104708897008</v>
      </c>
      <c r="FF21" s="327">
        <v>16.228000000000002</v>
      </c>
      <c r="FG21" s="225">
        <v>5.9362165349149993</v>
      </c>
      <c r="FH21" s="225">
        <v>8.2940000000000005</v>
      </c>
      <c r="FI21" s="328">
        <v>107.784305121202</v>
      </c>
      <c r="FJ21" s="274">
        <v>14.092000000000001</v>
      </c>
      <c r="FK21" s="437">
        <v>1.3512671549099999</v>
      </c>
      <c r="FL21" s="327">
        <v>2.6549999999999998</v>
      </c>
      <c r="FM21" s="326">
        <f t="shared" si="9"/>
        <v>1061.4034837958361</v>
      </c>
      <c r="FN21" s="301">
        <f t="shared" si="9"/>
        <v>89.948999999999984</v>
      </c>
      <c r="FO21" s="328">
        <v>246.60316330836702</v>
      </c>
      <c r="FP21" s="274">
        <v>27.469000000000001</v>
      </c>
      <c r="FQ21" s="417">
        <v>17.818392456721</v>
      </c>
      <c r="FR21" s="95">
        <v>13.674000000000001</v>
      </c>
      <c r="FS21" s="99">
        <v>6.9861456505230004</v>
      </c>
      <c r="FT21" s="95">
        <v>4.6189999999999998</v>
      </c>
      <c r="FU21" s="99">
        <v>253.71982792000003</v>
      </c>
      <c r="FV21" s="95">
        <v>30.108000000000001</v>
      </c>
      <c r="FW21" s="99">
        <v>247.44681349999999</v>
      </c>
      <c r="FX21" s="99">
        <v>27.936</v>
      </c>
      <c r="FY21" s="99">
        <v>11.827452259999998</v>
      </c>
      <c r="FZ21" s="95">
        <v>4.6059999999999999</v>
      </c>
      <c r="GA21" s="99">
        <v>31.267097729999996</v>
      </c>
      <c r="GB21" s="99">
        <v>9.7629999999999999</v>
      </c>
      <c r="GC21" s="99">
        <v>9.6843554300000001</v>
      </c>
      <c r="GD21" s="99">
        <v>7.2330000000000005</v>
      </c>
      <c r="GE21" s="99">
        <v>57.56495607999998</v>
      </c>
      <c r="GF21" s="99">
        <v>13.989000000000001</v>
      </c>
      <c r="GG21" s="99">
        <v>80.82564099999999</v>
      </c>
      <c r="GH21" s="99">
        <v>33.22999999999999</v>
      </c>
      <c r="GI21" s="99">
        <v>7.4780530000000001</v>
      </c>
      <c r="GJ21" s="99">
        <v>4.8839999999999995</v>
      </c>
      <c r="GK21" s="99">
        <v>10.058362000000002</v>
      </c>
      <c r="GL21" s="99">
        <v>4.8789999999999987</v>
      </c>
      <c r="GM21" s="411">
        <f t="shared" si="28"/>
        <v>1061.4034837958361</v>
      </c>
      <c r="GN21" s="373">
        <f t="shared" si="29"/>
        <v>89.948999999999984</v>
      </c>
      <c r="GO21" s="373">
        <f t="shared" si="30"/>
        <v>981.28026033561105</v>
      </c>
      <c r="GP21" s="373">
        <f t="shared" si="31"/>
        <v>182.39</v>
      </c>
      <c r="GQ21" s="373">
        <v>814.8722939999999</v>
      </c>
      <c r="GR21" s="373">
        <v>139.13</v>
      </c>
      <c r="GS21" s="373">
        <v>5.0612179999999993</v>
      </c>
      <c r="GT21" s="373">
        <v>7.4969999999999999</v>
      </c>
      <c r="GU21" s="373">
        <v>5.0519850000000002</v>
      </c>
      <c r="GV21" s="373">
        <v>2.5550000000000002</v>
      </c>
      <c r="GW21" s="373">
        <v>257.66440799999998</v>
      </c>
      <c r="GX21" s="373">
        <v>28.614000000000001</v>
      </c>
      <c r="GY21" s="373">
        <v>3.5417990000000001</v>
      </c>
      <c r="GZ21" s="373">
        <v>2.399</v>
      </c>
      <c r="HA21" s="373">
        <v>254.97535400000001</v>
      </c>
      <c r="HB21" s="373">
        <v>25.373999999999999</v>
      </c>
      <c r="HC21" s="373">
        <v>19.897743999999999</v>
      </c>
      <c r="HD21" s="373">
        <v>4.3150000000000004</v>
      </c>
      <c r="HE21" s="373">
        <v>30.185952</v>
      </c>
      <c r="HF21" s="373">
        <v>32.043999999999997</v>
      </c>
      <c r="HG21" s="373">
        <v>268.00417405429994</v>
      </c>
      <c r="HH21" s="373">
        <v>29.423000000000005</v>
      </c>
      <c r="HI21" s="373">
        <v>17.330155999999999</v>
      </c>
      <c r="HJ21" s="373">
        <v>10.34</v>
      </c>
      <c r="HK21" s="373">
        <v>9.7883420000000001</v>
      </c>
      <c r="HL21" s="373">
        <v>5.7720000000000002</v>
      </c>
      <c r="HM21" s="207">
        <v>267.89138700000001</v>
      </c>
      <c r="HN21" s="373">
        <v>26.198000000000004</v>
      </c>
      <c r="HO21" s="207">
        <v>10.221119</v>
      </c>
      <c r="HP21" s="373">
        <v>2.9969999999999999</v>
      </c>
      <c r="HQ21" s="373">
        <v>16.092683999999998</v>
      </c>
      <c r="HR21" s="373">
        <v>7.8069999999999995</v>
      </c>
      <c r="HS21" s="373">
        <v>248.43554999999998</v>
      </c>
      <c r="HT21" s="373">
        <v>30.152000000000001</v>
      </c>
      <c r="HU21" s="373">
        <v>14.704933</v>
      </c>
      <c r="HV21" s="373">
        <v>4.9269999999999996</v>
      </c>
      <c r="HW21" s="373">
        <v>13.810879999999999</v>
      </c>
      <c r="HX21" s="373">
        <v>4.3520000000000003</v>
      </c>
      <c r="HY21" s="373">
        <v>12.913147</v>
      </c>
      <c r="HZ21" s="373">
        <v>5.7430000000000003</v>
      </c>
      <c r="IA21" s="373">
        <v>256.30623500000002</v>
      </c>
      <c r="IB21" s="373">
        <v>42.193000000000005</v>
      </c>
      <c r="IC21" s="373">
        <v>40.958039999999997</v>
      </c>
      <c r="ID21" s="373">
        <v>17.714000000000002</v>
      </c>
      <c r="IE21" s="373">
        <v>214.040041</v>
      </c>
      <c r="IF21" s="373">
        <v>28.777000000000001</v>
      </c>
      <c r="IG21" s="373">
        <v>11.870559999999999</v>
      </c>
      <c r="IH21" s="373">
        <v>6.84</v>
      </c>
      <c r="II21" s="373">
        <v>21.393952000000002</v>
      </c>
      <c r="IJ21" s="373">
        <v>9.7959999999999994</v>
      </c>
      <c r="IK21" s="328">
        <v>214.43625800000001</v>
      </c>
      <c r="IL21" s="274">
        <v>26.936999999999998</v>
      </c>
      <c r="IM21" s="274">
        <v>38.705469999999998</v>
      </c>
      <c r="IN21" s="274">
        <v>14.643000000000001</v>
      </c>
      <c r="IO21" s="274">
        <v>35.507356999999999</v>
      </c>
      <c r="IP21" s="274">
        <v>14.689</v>
      </c>
      <c r="IQ21" s="274">
        <v>23.789133000000003</v>
      </c>
      <c r="IR21" s="274">
        <v>6.0959999999999992</v>
      </c>
      <c r="IS21" s="274">
        <v>7.5320369999999999</v>
      </c>
      <c r="IT21" s="274">
        <v>3.6139999999999999</v>
      </c>
      <c r="IU21" s="274">
        <v>186.36484499999997</v>
      </c>
      <c r="IV21" s="274">
        <v>26.692</v>
      </c>
      <c r="IW21" s="274">
        <v>6.1431089999999999</v>
      </c>
      <c r="IX21" s="274">
        <v>2.8370000000000002</v>
      </c>
      <c r="IY21" s="328">
        <v>27.710261999999993</v>
      </c>
      <c r="IZ21" s="328">
        <v>12.725</v>
      </c>
      <c r="JA21" s="274">
        <v>283.67469599999998</v>
      </c>
      <c r="JB21" s="274">
        <v>41.070999999999998</v>
      </c>
      <c r="JC21" s="274">
        <v>102.85752000000001</v>
      </c>
      <c r="JD21" s="274">
        <v>22.128</v>
      </c>
      <c r="JE21" s="274">
        <v>10.242549</v>
      </c>
      <c r="JF21" s="274">
        <v>2.3820000000000001</v>
      </c>
      <c r="JG21" s="274">
        <v>201.92908199999999</v>
      </c>
      <c r="JH21" s="274">
        <v>28.077999999999996</v>
      </c>
      <c r="JI21" s="274">
        <v>208.323037</v>
      </c>
      <c r="JJ21" s="274">
        <v>29.58</v>
      </c>
      <c r="JK21" s="274">
        <v>23.660287</v>
      </c>
      <c r="JL21" s="274">
        <v>14.291</v>
      </c>
      <c r="JM21" s="274">
        <v>23.285698</v>
      </c>
      <c r="JN21" s="274">
        <v>19.507999999999999</v>
      </c>
      <c r="JO21" s="274"/>
      <c r="JP21" s="274"/>
      <c r="JQ21" s="274"/>
      <c r="JR21" s="274"/>
      <c r="JS21" s="274"/>
      <c r="JT21" s="274"/>
      <c r="JU21" s="274"/>
      <c r="JV21" s="274"/>
      <c r="JW21" s="274"/>
      <c r="JX21" s="274"/>
      <c r="JY21" s="274"/>
      <c r="JZ21" s="274"/>
      <c r="KA21" s="274"/>
      <c r="KB21" s="274"/>
      <c r="KC21" s="274"/>
      <c r="KD21" s="274"/>
      <c r="KE21" s="274"/>
      <c r="KF21" s="274"/>
      <c r="KG21" s="274"/>
      <c r="KH21" s="274"/>
      <c r="KI21" s="91">
        <f t="shared" si="32"/>
        <v>74.212827000000004</v>
      </c>
      <c r="KJ21" s="106">
        <f t="shared" si="33"/>
        <v>29.332000000000001</v>
      </c>
      <c r="KK21" s="91">
        <f t="shared" si="34"/>
        <v>46.945985</v>
      </c>
      <c r="KL21" s="106">
        <f t="shared" si="35"/>
        <v>33.798999999999999</v>
      </c>
      <c r="KO21" s="470"/>
      <c r="KP21" s="173"/>
    </row>
    <row r="22" spans="2:302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29">
        <v>83715.437969999999</v>
      </c>
      <c r="AN22" s="377">
        <v>218800.11900000004</v>
      </c>
      <c r="AO22" s="422">
        <v>51639.41518595635</v>
      </c>
      <c r="AP22" s="378">
        <v>217645.65399999998</v>
      </c>
      <c r="AQ22" s="425">
        <v>46293.837359901423</v>
      </c>
      <c r="AR22" s="378">
        <v>196532.54800000001</v>
      </c>
      <c r="AS22" s="425">
        <v>34169.419134871983</v>
      </c>
      <c r="AT22" s="378">
        <v>147229.66500000007</v>
      </c>
      <c r="AU22" s="378">
        <v>36048.663183000004</v>
      </c>
      <c r="AV22" s="378">
        <v>149118.45800000001</v>
      </c>
      <c r="AW22" s="378">
        <v>41142.781926000003</v>
      </c>
      <c r="AX22" s="378">
        <v>126017.99299999999</v>
      </c>
      <c r="AY22" s="105">
        <v>5680.2292349999962</v>
      </c>
      <c r="AZ22" s="192">
        <v>16353.319</v>
      </c>
      <c r="BA22" s="193">
        <v>4223.469766000002</v>
      </c>
      <c r="BB22" s="193">
        <v>13098.925000000001</v>
      </c>
      <c r="BC22" s="193">
        <v>4145.3451990000003</v>
      </c>
      <c r="BD22" s="193">
        <v>12428.341000000002</v>
      </c>
      <c r="BE22" s="194">
        <v>3891.3293409999997</v>
      </c>
      <c r="BF22" s="193">
        <v>12647.127999999999</v>
      </c>
      <c r="BG22" s="194">
        <v>3194.7576400000003</v>
      </c>
      <c r="BH22" s="193">
        <v>9479.2540000000026</v>
      </c>
      <c r="BI22" s="193">
        <v>3584.6731360000003</v>
      </c>
      <c r="BJ22" s="193">
        <v>10926.948</v>
      </c>
      <c r="BK22" s="194">
        <v>2975.2752130000013</v>
      </c>
      <c r="BL22" s="193">
        <v>10067.388999999997</v>
      </c>
      <c r="BM22" s="193">
        <v>6528.542048999996</v>
      </c>
      <c r="BN22" s="193">
        <v>21499.929999999997</v>
      </c>
      <c r="BO22" s="193">
        <v>7648.5664400000005</v>
      </c>
      <c r="BP22" s="193">
        <v>17831.829999999998</v>
      </c>
      <c r="BQ22" s="196">
        <v>5593.542222</v>
      </c>
      <c r="BR22" s="197">
        <v>16835.788</v>
      </c>
      <c r="BS22" s="196">
        <v>4430.5293279999996</v>
      </c>
      <c r="BT22" s="197">
        <v>8946.9230000000007</v>
      </c>
      <c r="BU22" s="190">
        <v>8161.2394169999998</v>
      </c>
      <c r="BV22" s="188">
        <v>8950.41</v>
      </c>
      <c r="BW22" s="107">
        <v>5544.9615199999998</v>
      </c>
      <c r="BX22" s="108">
        <v>17645.457999999999</v>
      </c>
      <c r="BY22" s="99">
        <v>6190.9379999999992</v>
      </c>
      <c r="BZ22" s="108">
        <v>17002.870999999999</v>
      </c>
      <c r="CA22" s="99">
        <f t="shared" si="10"/>
        <v>11735.899519999999</v>
      </c>
      <c r="CB22" s="108">
        <f t="shared" si="11"/>
        <v>34648.328999999998</v>
      </c>
      <c r="CC22" s="108">
        <v>4274.7790850000001</v>
      </c>
      <c r="CD22" s="108">
        <v>12344.160000000003</v>
      </c>
      <c r="CE22" s="108">
        <v>8625.3676090000026</v>
      </c>
      <c r="CF22" s="108">
        <v>15943.076999999997</v>
      </c>
      <c r="CG22" s="222">
        <v>8036.9807170000004</v>
      </c>
      <c r="CH22" s="176">
        <v>10016.367</v>
      </c>
      <c r="CI22" s="106">
        <v>10902.215572999999</v>
      </c>
      <c r="CJ22" s="106">
        <v>16495.525000000001</v>
      </c>
      <c r="CK22" s="108">
        <v>6012.2283539999999</v>
      </c>
      <c r="CL22" s="108">
        <v>14548.545</v>
      </c>
      <c r="CM22" s="108">
        <v>11711.555958000001</v>
      </c>
      <c r="CN22" s="108">
        <v>30494.471000000001</v>
      </c>
      <c r="CO22" s="207">
        <v>6656.5507600000001</v>
      </c>
      <c r="CP22" s="75">
        <v>19891.494999999999</v>
      </c>
      <c r="CQ22" s="108">
        <v>8861.2282009999999</v>
      </c>
      <c r="CR22" s="108">
        <v>15617.563</v>
      </c>
      <c r="CS22" s="105">
        <v>5788.140813</v>
      </c>
      <c r="CT22" s="105">
        <v>22039.848000000002</v>
      </c>
      <c r="CU22" s="223">
        <v>10119.371061</v>
      </c>
      <c r="CV22" s="224">
        <v>17866.513999999999</v>
      </c>
      <c r="CW22" s="105">
        <f t="shared" si="12"/>
        <v>24636.046214000002</v>
      </c>
      <c r="CX22" s="241">
        <f t="shared" si="5"/>
        <v>62935.565999999999</v>
      </c>
      <c r="CY22" s="245">
        <f t="shared" si="6"/>
        <v>32673.026931</v>
      </c>
      <c r="CZ22" s="241">
        <f t="shared" si="7"/>
        <v>72951.933000000005</v>
      </c>
      <c r="DA22" s="241">
        <f t="shared" si="13"/>
        <v>49587.470858000001</v>
      </c>
      <c r="DB22" s="241">
        <f t="shared" si="14"/>
        <v>103996.00300000001</v>
      </c>
      <c r="DC22" s="235">
        <f t="shared" si="15"/>
        <v>61299.026815999998</v>
      </c>
      <c r="DD22" s="235">
        <f t="shared" si="8"/>
        <v>134490.47400000002</v>
      </c>
      <c r="DE22" s="241">
        <f t="shared" si="16"/>
        <v>67955.577575999996</v>
      </c>
      <c r="DF22" s="241">
        <f t="shared" si="17"/>
        <v>154381.96900000001</v>
      </c>
      <c r="DG22" s="273">
        <f t="shared" si="18"/>
        <v>76816.805777000001</v>
      </c>
      <c r="DH22" s="241">
        <f t="shared" si="19"/>
        <v>169999.53200000001</v>
      </c>
      <c r="DI22" s="245">
        <f t="shared" si="20"/>
        <v>82604.946590000007</v>
      </c>
      <c r="DJ22" s="241">
        <f t="shared" si="21"/>
        <v>192039.38</v>
      </c>
      <c r="DK22" s="241">
        <f t="shared" si="22"/>
        <v>92724.317651000005</v>
      </c>
      <c r="DL22" s="241">
        <f t="shared" si="23"/>
        <v>209905.894</v>
      </c>
      <c r="DM22" s="99">
        <v>4774.5512840000001</v>
      </c>
      <c r="DN22" s="99">
        <v>13697.468000000001</v>
      </c>
      <c r="DO22" s="99">
        <v>6589.2890630000002</v>
      </c>
      <c r="DP22" s="99">
        <v>18643.024000000001</v>
      </c>
      <c r="DQ22" s="99">
        <v>4331.0574219999999</v>
      </c>
      <c r="DR22" s="99">
        <v>12416.825000000001</v>
      </c>
      <c r="DS22" s="207">
        <v>19647.936641</v>
      </c>
      <c r="DT22" s="207">
        <v>27730.03</v>
      </c>
      <c r="DU22" s="249">
        <v>5148.7354599999999</v>
      </c>
      <c r="DV22" s="263">
        <v>15080.589</v>
      </c>
      <c r="DW22" s="212">
        <v>4586.3847409999998</v>
      </c>
      <c r="DX22" s="264">
        <v>15113.519</v>
      </c>
      <c r="DY22" s="259">
        <v>9502.4693480000005</v>
      </c>
      <c r="DZ22" s="259">
        <v>15982.094999999999</v>
      </c>
      <c r="EA22" s="260">
        <v>5954.1199569999999</v>
      </c>
      <c r="EB22" s="261">
        <v>20006.832999999999</v>
      </c>
      <c r="EC22" s="262">
        <v>9437.6281120000003</v>
      </c>
      <c r="ED22" s="261">
        <v>18179.156999999999</v>
      </c>
      <c r="EE22" s="266">
        <v>5403.5149270000002</v>
      </c>
      <c r="EF22" s="267">
        <v>15830.199000000001</v>
      </c>
      <c r="EG22" s="266">
        <v>4718.8487809999997</v>
      </c>
      <c r="EH22" s="267">
        <v>16544.516</v>
      </c>
      <c r="EI22" s="278">
        <v>3620.9022340000001</v>
      </c>
      <c r="EJ22" s="279">
        <v>29575.864000000001</v>
      </c>
      <c r="EK22" s="99">
        <f t="shared" si="24"/>
        <v>83715.437969999999</v>
      </c>
      <c r="EL22" s="240">
        <f t="shared" si="25"/>
        <v>218800.11900000004</v>
      </c>
      <c r="EM22" s="303">
        <f t="shared" si="26"/>
        <v>80094.535736000005</v>
      </c>
      <c r="EN22" s="301">
        <f t="shared" si="27"/>
        <v>189224.255</v>
      </c>
      <c r="EO22" s="214">
        <v>4047.5206589999998</v>
      </c>
      <c r="EP22" s="310">
        <v>14051.616</v>
      </c>
      <c r="EQ22" s="344">
        <v>5003.2510840000004</v>
      </c>
      <c r="ER22" s="300">
        <v>26357.528999999999</v>
      </c>
      <c r="ES22" s="225">
        <v>3674.792985</v>
      </c>
      <c r="ET22" s="225">
        <v>12082.540999999999</v>
      </c>
      <c r="EU22" s="212">
        <v>3599.5444644999998</v>
      </c>
      <c r="EV22" s="212">
        <v>15894.614</v>
      </c>
      <c r="EW22" s="311">
        <v>4058.6462409199994</v>
      </c>
      <c r="EX22" s="300">
        <v>14545.135</v>
      </c>
      <c r="EY22" s="311">
        <v>4035.6522797299995</v>
      </c>
      <c r="EZ22" s="300">
        <v>17224.992999999999</v>
      </c>
      <c r="FA22" s="317">
        <v>5218.9179729896505</v>
      </c>
      <c r="FB22" s="317">
        <v>16889.941000000006</v>
      </c>
      <c r="FC22" s="320">
        <v>4013.1024229251352</v>
      </c>
      <c r="FD22" s="320">
        <v>17132.453000000001</v>
      </c>
      <c r="FE22" s="327">
        <v>5173.1151233524943</v>
      </c>
      <c r="FF22" s="327">
        <v>27219.416000000001</v>
      </c>
      <c r="FG22" s="225">
        <v>3953.5537131643523</v>
      </c>
      <c r="FH22" s="225">
        <v>17407.543000000001</v>
      </c>
      <c r="FI22" s="328">
        <v>3956.5955174849914</v>
      </c>
      <c r="FJ22" s="274">
        <v>18132.688999999998</v>
      </c>
      <c r="FK22" s="437">
        <v>4904.7227228897318</v>
      </c>
      <c r="FL22" s="327">
        <v>20707.184000000001</v>
      </c>
      <c r="FM22" s="326">
        <f t="shared" si="9"/>
        <v>51639.41518595635</v>
      </c>
      <c r="FN22" s="301">
        <f t="shared" si="9"/>
        <v>217645.65399999998</v>
      </c>
      <c r="FO22" s="328">
        <v>2948.8451567373659</v>
      </c>
      <c r="FP22" s="274">
        <v>16622.993000000002</v>
      </c>
      <c r="FQ22" s="417">
        <v>3117.7854156201288</v>
      </c>
      <c r="FR22" s="95">
        <v>14229.663000000002</v>
      </c>
      <c r="FS22" s="99">
        <v>3236.1109674639224</v>
      </c>
      <c r="FT22" s="95">
        <v>13977.138000000001</v>
      </c>
      <c r="FU22" s="99">
        <v>2533.6056289900012</v>
      </c>
      <c r="FV22" s="95">
        <v>10764.098</v>
      </c>
      <c r="FW22" s="99">
        <v>3551.4971871500024</v>
      </c>
      <c r="FX22" s="99">
        <v>15970.795</v>
      </c>
      <c r="FY22" s="99">
        <v>3364.4571919400005</v>
      </c>
      <c r="FZ22" s="95">
        <v>12583.562</v>
      </c>
      <c r="GA22" s="99">
        <v>4901.1066428400009</v>
      </c>
      <c r="GB22" s="99">
        <v>19628.08500000001</v>
      </c>
      <c r="GC22" s="99">
        <v>5034.9392496099981</v>
      </c>
      <c r="GD22" s="99">
        <v>21429.280999999995</v>
      </c>
      <c r="GE22" s="99">
        <v>5588.1243215500026</v>
      </c>
      <c r="GF22" s="99">
        <v>21025.298999999999</v>
      </c>
      <c r="GG22" s="99">
        <v>4905.0654010000007</v>
      </c>
      <c r="GH22" s="99">
        <v>18225.55699999999</v>
      </c>
      <c r="GI22" s="99">
        <v>3649.8908740000011</v>
      </c>
      <c r="GJ22" s="99">
        <v>17344.409999999996</v>
      </c>
      <c r="GK22" s="99">
        <v>3462.4093229999999</v>
      </c>
      <c r="GL22" s="99">
        <v>14731.666999999996</v>
      </c>
      <c r="GM22" s="411">
        <f t="shared" si="28"/>
        <v>51639.41518595635</v>
      </c>
      <c r="GN22" s="373">
        <f t="shared" si="29"/>
        <v>217645.65399999998</v>
      </c>
      <c r="GO22" s="373">
        <f t="shared" si="30"/>
        <v>46293.837359901423</v>
      </c>
      <c r="GP22" s="373">
        <f t="shared" si="31"/>
        <v>196532.54800000001</v>
      </c>
      <c r="GQ22" s="373">
        <v>3378.034357</v>
      </c>
      <c r="GR22" s="373">
        <v>15093.321000000002</v>
      </c>
      <c r="GS22" s="373">
        <v>3633.227339999999</v>
      </c>
      <c r="GT22" s="373">
        <v>14627.900000000001</v>
      </c>
      <c r="GU22" s="373">
        <v>3058.7571579999999</v>
      </c>
      <c r="GV22" s="373">
        <v>12710.89</v>
      </c>
      <c r="GW22" s="373">
        <v>2805.755091</v>
      </c>
      <c r="GX22" s="373">
        <v>8734.8310000000001</v>
      </c>
      <c r="GY22" s="373">
        <v>1811.8806360000001</v>
      </c>
      <c r="GZ22" s="373">
        <v>8492.4120000000003</v>
      </c>
      <c r="HA22" s="373">
        <v>2049.6864099999998</v>
      </c>
      <c r="HB22" s="373">
        <v>11047.212</v>
      </c>
      <c r="HC22" s="373">
        <v>1945.8911760000001</v>
      </c>
      <c r="HD22" s="373">
        <v>8200.3230000000003</v>
      </c>
      <c r="HE22" s="373">
        <v>2140.7636040000002</v>
      </c>
      <c r="HF22" s="373">
        <v>12404.429</v>
      </c>
      <c r="HG22" s="373">
        <v>3745.7161182269979</v>
      </c>
      <c r="HH22" s="373">
        <v>18220.629999999997</v>
      </c>
      <c r="HI22" s="373">
        <v>5204.0127519999996</v>
      </c>
      <c r="HJ22" s="373">
        <v>16406.532999999999</v>
      </c>
      <c r="HK22" s="373">
        <v>3215.0717760000002</v>
      </c>
      <c r="HL22" s="373">
        <v>15069.175999999999</v>
      </c>
      <c r="HM22" s="207">
        <v>1978.6263369999997</v>
      </c>
      <c r="HN22" s="373">
        <v>8765.2980000000007</v>
      </c>
      <c r="HO22" s="207">
        <v>1558.6799850000004</v>
      </c>
      <c r="HP22" s="373">
        <v>5823.5199999999977</v>
      </c>
      <c r="HQ22" s="373">
        <v>4071.8264719999988</v>
      </c>
      <c r="HR22" s="373">
        <v>12337.457000000002</v>
      </c>
      <c r="HS22" s="373">
        <v>2656.5676389999999</v>
      </c>
      <c r="HT22" s="373">
        <v>14415.328</v>
      </c>
      <c r="HU22" s="373">
        <v>3126.510147</v>
      </c>
      <c r="HV22" s="373">
        <v>17149.982</v>
      </c>
      <c r="HW22" s="373">
        <v>1939.4347620000001</v>
      </c>
      <c r="HX22" s="373">
        <v>7591.5129999999999</v>
      </c>
      <c r="HY22" s="373">
        <v>3106.5530100000001</v>
      </c>
      <c r="HZ22" s="373">
        <v>9649.134</v>
      </c>
      <c r="IA22" s="373">
        <v>2618.3114949999995</v>
      </c>
      <c r="IB22" s="373">
        <v>13109.987000000001</v>
      </c>
      <c r="IC22" s="373">
        <v>3957.2474950000014</v>
      </c>
      <c r="ID22" s="373">
        <v>20831.416000000008</v>
      </c>
      <c r="IE22" s="373">
        <v>3368.1440889999994</v>
      </c>
      <c r="IF22" s="373">
        <v>14325.629000000003</v>
      </c>
      <c r="IG22" s="373">
        <v>3381.0367280000005</v>
      </c>
      <c r="IH22" s="373">
        <v>11281.669999999998</v>
      </c>
      <c r="II22" s="373">
        <v>2759.3204550000005</v>
      </c>
      <c r="IJ22" s="373">
        <v>10615.642000000002</v>
      </c>
      <c r="IK22" s="328">
        <v>3505.0309060000004</v>
      </c>
      <c r="IL22" s="274">
        <v>11987.180000000002</v>
      </c>
      <c r="IM22" s="274">
        <v>2778.2506300000009</v>
      </c>
      <c r="IN22" s="274">
        <v>9147.9150000000009</v>
      </c>
      <c r="IO22" s="274">
        <v>2874.8263250000005</v>
      </c>
      <c r="IP22" s="274">
        <v>8353.0319999999992</v>
      </c>
      <c r="IQ22" s="274">
        <v>4124.6023429999996</v>
      </c>
      <c r="IR22" s="274">
        <v>12002.459999999992</v>
      </c>
      <c r="IS22" s="274">
        <v>1727.4256209999999</v>
      </c>
      <c r="IT22" s="274">
        <v>6399.5900000000011</v>
      </c>
      <c r="IU22" s="274">
        <v>2482.2070529999996</v>
      </c>
      <c r="IV22" s="274">
        <v>7400.3379999999997</v>
      </c>
      <c r="IW22" s="274">
        <v>3615.1929970000001</v>
      </c>
      <c r="IX22" s="274">
        <v>9092.8739999999998</v>
      </c>
      <c r="IY22" s="328">
        <v>4311.018771</v>
      </c>
      <c r="IZ22" s="328">
        <v>10814.532999999998</v>
      </c>
      <c r="JA22" s="274">
        <v>4656.046115000001</v>
      </c>
      <c r="JB22" s="274">
        <v>14062.367000000004</v>
      </c>
      <c r="JC22" s="274">
        <v>2929.9594370000004</v>
      </c>
      <c r="JD22" s="274">
        <v>10683.720000000003</v>
      </c>
      <c r="JE22" s="274">
        <v>4560.9890449999984</v>
      </c>
      <c r="JF22" s="274">
        <v>15549.899000000001</v>
      </c>
      <c r="JG22" s="274">
        <v>3274.1806860000006</v>
      </c>
      <c r="JH22" s="274">
        <v>10451.785000000005</v>
      </c>
      <c r="JI22" s="274">
        <v>3808.082903</v>
      </c>
      <c r="JJ22" s="274">
        <v>12059.480000000003</v>
      </c>
      <c r="JK22" s="274">
        <v>3797.0050700000006</v>
      </c>
      <c r="JL22" s="274">
        <v>28340.755999999998</v>
      </c>
      <c r="JM22" s="274">
        <v>2880.6383770000002</v>
      </c>
      <c r="JN22" s="274">
        <v>12624.279</v>
      </c>
      <c r="JO22" s="274"/>
      <c r="JP22" s="274"/>
      <c r="JQ22" s="274"/>
      <c r="JR22" s="274"/>
      <c r="JS22" s="274"/>
      <c r="JT22" s="274"/>
      <c r="JU22" s="274"/>
      <c r="JV22" s="274"/>
      <c r="JW22" s="274"/>
      <c r="JX22" s="274"/>
      <c r="JY22" s="274"/>
      <c r="JZ22" s="274"/>
      <c r="KA22" s="274"/>
      <c r="KB22" s="274"/>
      <c r="KC22" s="274"/>
      <c r="KD22" s="274"/>
      <c r="KE22" s="274"/>
      <c r="KF22" s="274"/>
      <c r="KG22" s="274"/>
      <c r="KH22" s="274"/>
      <c r="KI22" s="91">
        <f t="shared" si="32"/>
        <v>5653.0769550000014</v>
      </c>
      <c r="KJ22" s="106">
        <f t="shared" si="33"/>
        <v>17500.947</v>
      </c>
      <c r="KK22" s="91">
        <f t="shared" si="34"/>
        <v>6677.6434470000004</v>
      </c>
      <c r="KL22" s="106">
        <f t="shared" si="35"/>
        <v>40965.034999999996</v>
      </c>
      <c r="KO22" s="470"/>
      <c r="KP22" s="173"/>
    </row>
    <row r="23" spans="2:302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29">
        <v>2007.994897</v>
      </c>
      <c r="AN23" s="379">
        <v>2072.2080000000001</v>
      </c>
      <c r="AO23" s="423">
        <v>3485.8799542893685</v>
      </c>
      <c r="AP23" s="380">
        <v>3465.3570000000004</v>
      </c>
      <c r="AQ23" s="453">
        <v>1267.1207160717231</v>
      </c>
      <c r="AR23" s="380">
        <v>1683.9690000000001</v>
      </c>
      <c r="AS23" s="453">
        <v>2296.4215361149995</v>
      </c>
      <c r="AT23" s="378">
        <v>1915.7959999999998</v>
      </c>
      <c r="AU23" s="378">
        <v>1650.1779199999999</v>
      </c>
      <c r="AV23" s="378">
        <v>1260.127</v>
      </c>
      <c r="AW23" s="378">
        <v>1113.773083</v>
      </c>
      <c r="AX23" s="378">
        <v>857.31200000000013</v>
      </c>
      <c r="AY23" s="105">
        <v>166.524755</v>
      </c>
      <c r="AZ23" s="192">
        <v>214.81700000000001</v>
      </c>
      <c r="BA23" s="193">
        <v>194.15260600000002</v>
      </c>
      <c r="BB23" s="193">
        <v>243.32</v>
      </c>
      <c r="BC23" s="193">
        <v>272.50122699999997</v>
      </c>
      <c r="BD23" s="193">
        <v>335.51799999999997</v>
      </c>
      <c r="BE23" s="194">
        <v>81.648791000000003</v>
      </c>
      <c r="BF23" s="193">
        <v>115.065</v>
      </c>
      <c r="BG23" s="194">
        <v>126.631817</v>
      </c>
      <c r="BH23" s="193">
        <v>114.28999999999999</v>
      </c>
      <c r="BI23" s="193">
        <v>86.963490000000007</v>
      </c>
      <c r="BJ23" s="193">
        <v>91.779999999999987</v>
      </c>
      <c r="BK23" s="194">
        <v>137.17367000000002</v>
      </c>
      <c r="BL23" s="193">
        <v>170.46</v>
      </c>
      <c r="BM23" s="193">
        <v>191.08304800000002</v>
      </c>
      <c r="BN23" s="193">
        <v>221.04499999999999</v>
      </c>
      <c r="BO23" s="193">
        <v>181.160313</v>
      </c>
      <c r="BP23" s="193">
        <v>186.625</v>
      </c>
      <c r="BQ23" s="196">
        <v>126.239895</v>
      </c>
      <c r="BR23" s="197">
        <v>104.014</v>
      </c>
      <c r="BS23" s="196">
        <v>267.33277600000002</v>
      </c>
      <c r="BT23" s="197">
        <v>829</v>
      </c>
      <c r="BU23" s="190">
        <v>74.153232000000003</v>
      </c>
      <c r="BV23" s="188">
        <v>466.15</v>
      </c>
      <c r="BW23" s="107">
        <v>148.256328</v>
      </c>
      <c r="BX23" s="108">
        <v>155.358</v>
      </c>
      <c r="BY23" s="99">
        <v>200.564843</v>
      </c>
      <c r="BZ23" s="108">
        <v>217.315</v>
      </c>
      <c r="CA23" s="99">
        <f t="shared" si="10"/>
        <v>348.82117099999999</v>
      </c>
      <c r="CB23" s="108">
        <f t="shared" si="11"/>
        <v>372.673</v>
      </c>
      <c r="CC23" s="108">
        <v>275.07859500000001</v>
      </c>
      <c r="CD23" s="108">
        <v>351.346</v>
      </c>
      <c r="CE23" s="108">
        <v>198.39834599999995</v>
      </c>
      <c r="CF23" s="108">
        <v>218.44600000000003</v>
      </c>
      <c r="CG23" s="222">
        <v>181.04942800000001</v>
      </c>
      <c r="CH23" s="176">
        <v>197.30799999999999</v>
      </c>
      <c r="CI23" s="108">
        <v>313.75832500000001</v>
      </c>
      <c r="CJ23" s="110">
        <v>491.60500000000002</v>
      </c>
      <c r="CK23" s="108">
        <v>452.35323399999999</v>
      </c>
      <c r="CL23" s="108">
        <v>462.096</v>
      </c>
      <c r="CM23" s="108">
        <v>585.93926299999998</v>
      </c>
      <c r="CN23" s="108">
        <v>580.05399999999997</v>
      </c>
      <c r="CO23" s="207">
        <v>107.95510400000001</v>
      </c>
      <c r="CP23" s="75">
        <v>83.831000000000003</v>
      </c>
      <c r="CQ23" s="108">
        <v>517.57176700000002</v>
      </c>
      <c r="CR23" s="108">
        <v>535.221</v>
      </c>
      <c r="CS23" s="105">
        <v>114.425513</v>
      </c>
      <c r="CT23" s="105">
        <v>110.32899999999999</v>
      </c>
      <c r="CU23" s="223">
        <v>1208.273187</v>
      </c>
      <c r="CV23" s="224">
        <v>569.28</v>
      </c>
      <c r="CW23" s="105">
        <f t="shared" si="12"/>
        <v>822.29811199999995</v>
      </c>
      <c r="CX23" s="241">
        <f t="shared" si="5"/>
        <v>942.46500000000003</v>
      </c>
      <c r="CY23" s="245">
        <f t="shared" si="6"/>
        <v>1003.34754</v>
      </c>
      <c r="CZ23" s="241">
        <f t="shared" si="7"/>
        <v>1139.7730000000001</v>
      </c>
      <c r="DA23" s="241">
        <f t="shared" si="13"/>
        <v>1769.4590989999999</v>
      </c>
      <c r="DB23" s="241">
        <f t="shared" si="14"/>
        <v>2093.4740000000002</v>
      </c>
      <c r="DC23" s="235">
        <f t="shared" si="15"/>
        <v>2355.3983619999999</v>
      </c>
      <c r="DD23" s="235">
        <f t="shared" si="8"/>
        <v>2673.5280000000002</v>
      </c>
      <c r="DE23" s="241">
        <f t="shared" si="16"/>
        <v>2463.353466</v>
      </c>
      <c r="DF23" s="241">
        <f t="shared" si="17"/>
        <v>2757.3590000000004</v>
      </c>
      <c r="DG23" s="273">
        <f t="shared" si="18"/>
        <v>2980.9252329999999</v>
      </c>
      <c r="DH23" s="241">
        <f t="shared" si="19"/>
        <v>3292.5800000000004</v>
      </c>
      <c r="DI23" s="245">
        <f t="shared" si="20"/>
        <v>3095.3507460000001</v>
      </c>
      <c r="DJ23" s="241">
        <f t="shared" si="21"/>
        <v>3402.9090000000006</v>
      </c>
      <c r="DK23" s="241">
        <f t="shared" si="22"/>
        <v>4303.6239329999999</v>
      </c>
      <c r="DL23" s="241">
        <f t="shared" si="23"/>
        <v>3972.1890000000003</v>
      </c>
      <c r="DM23" s="99">
        <v>81.245258000000007</v>
      </c>
      <c r="DN23" s="99">
        <v>44.201999999999998</v>
      </c>
      <c r="DO23" s="99">
        <v>292.542957</v>
      </c>
      <c r="DP23" s="99">
        <v>249.858</v>
      </c>
      <c r="DQ23" s="99">
        <v>275.07859500000001</v>
      </c>
      <c r="DR23" s="99">
        <v>351.346</v>
      </c>
      <c r="DS23" s="207">
        <v>44.896506000000002</v>
      </c>
      <c r="DT23" s="207">
        <v>29.218</v>
      </c>
      <c r="DU23" s="249">
        <v>112.306348</v>
      </c>
      <c r="DV23" s="263">
        <v>210.078</v>
      </c>
      <c r="DW23" s="212">
        <v>73.055307999999997</v>
      </c>
      <c r="DX23" s="264">
        <v>20.384</v>
      </c>
      <c r="DY23" s="259">
        <v>198.687164</v>
      </c>
      <c r="DZ23" s="259">
        <v>302.53100000000001</v>
      </c>
      <c r="EA23" s="260">
        <v>250.90956</v>
      </c>
      <c r="EB23" s="261">
        <v>274.601</v>
      </c>
      <c r="EC23" s="262">
        <v>149.72099800000001</v>
      </c>
      <c r="ED23" s="261">
        <v>121.268</v>
      </c>
      <c r="EE23" s="266">
        <v>174.20488499999999</v>
      </c>
      <c r="EF23" s="267">
        <v>158.459</v>
      </c>
      <c r="EG23" s="266">
        <v>218.91387499999999</v>
      </c>
      <c r="EH23" s="267">
        <v>136.011</v>
      </c>
      <c r="EI23" s="278">
        <v>136.43344300000001</v>
      </c>
      <c r="EJ23" s="279">
        <v>174.25200000000001</v>
      </c>
      <c r="EK23" s="99">
        <f t="shared" si="24"/>
        <v>2007.994897</v>
      </c>
      <c r="EL23" s="240">
        <f t="shared" si="25"/>
        <v>2072.2080000000001</v>
      </c>
      <c r="EM23" s="303">
        <f t="shared" si="26"/>
        <v>1871.5614539999999</v>
      </c>
      <c r="EN23" s="301">
        <f t="shared" si="27"/>
        <v>1897.9559999999999</v>
      </c>
      <c r="EO23" s="214">
        <v>193.482698</v>
      </c>
      <c r="EP23" s="310">
        <v>740.94100000000003</v>
      </c>
      <c r="EQ23" s="344">
        <v>232.02014399999999</v>
      </c>
      <c r="ER23" s="300">
        <v>201.636</v>
      </c>
      <c r="ES23" s="225">
        <v>106.935098</v>
      </c>
      <c r="ET23" s="225">
        <v>88.292000000000002</v>
      </c>
      <c r="EU23" s="212">
        <v>89.554550000000006</v>
      </c>
      <c r="EV23" s="212">
        <v>126.384</v>
      </c>
      <c r="EW23" s="311">
        <v>351.79426148000005</v>
      </c>
      <c r="EX23" s="300">
        <v>293.52</v>
      </c>
      <c r="EY23" s="311">
        <v>224.57900125</v>
      </c>
      <c r="EZ23" s="300">
        <v>257.95</v>
      </c>
      <c r="FA23" s="317">
        <v>531.37247573858519</v>
      </c>
      <c r="FB23" s="317">
        <v>456.72299999999996</v>
      </c>
      <c r="FC23" s="320">
        <v>414.05078010974808</v>
      </c>
      <c r="FD23" s="320">
        <v>394.35899999999998</v>
      </c>
      <c r="FE23" s="327">
        <v>391.54080422307396</v>
      </c>
      <c r="FF23" s="327">
        <v>273.30700000000002</v>
      </c>
      <c r="FG23" s="225">
        <v>541.8019153427731</v>
      </c>
      <c r="FH23" s="225">
        <v>313.50900000000001</v>
      </c>
      <c r="FI23" s="328">
        <v>171.19731032885599</v>
      </c>
      <c r="FJ23" s="274">
        <v>95.628</v>
      </c>
      <c r="FK23" s="437">
        <v>237.55091581633201</v>
      </c>
      <c r="FL23" s="327">
        <v>223.108</v>
      </c>
      <c r="FM23" s="326">
        <f t="shared" si="9"/>
        <v>3485.8799542893685</v>
      </c>
      <c r="FN23" s="301">
        <f t="shared" si="9"/>
        <v>3465.3570000000004</v>
      </c>
      <c r="FO23" s="328">
        <v>192.10616360662402</v>
      </c>
      <c r="FP23" s="274">
        <v>118.58199999999999</v>
      </c>
      <c r="FQ23" s="417">
        <v>152.01789925184201</v>
      </c>
      <c r="FR23" s="95">
        <v>128.82599999999999</v>
      </c>
      <c r="FS23" s="99">
        <v>48.086349073256997</v>
      </c>
      <c r="FT23" s="95">
        <v>24.475000000000001</v>
      </c>
      <c r="FU23" s="99">
        <v>125.91404014000001</v>
      </c>
      <c r="FV23" s="95">
        <v>94.837999999999994</v>
      </c>
      <c r="FW23" s="99">
        <v>76.326483179999997</v>
      </c>
      <c r="FX23" s="99">
        <v>57.964999999999996</v>
      </c>
      <c r="FY23" s="99">
        <v>53.388989020000004</v>
      </c>
      <c r="FZ23" s="95">
        <v>45.896000000000001</v>
      </c>
      <c r="GA23" s="99">
        <v>165.04405788</v>
      </c>
      <c r="GB23" s="99">
        <v>120.80199999999999</v>
      </c>
      <c r="GC23" s="99">
        <v>26.549167409999999</v>
      </c>
      <c r="GD23" s="99">
        <v>24.702000000000002</v>
      </c>
      <c r="GE23" s="99">
        <v>59.383231510000002</v>
      </c>
      <c r="GF23" s="99">
        <v>56.731999999999999</v>
      </c>
      <c r="GG23" s="99">
        <v>123.027379</v>
      </c>
      <c r="GH23" s="99">
        <v>103.18600000000001</v>
      </c>
      <c r="GI23" s="99">
        <v>138.19491100000002</v>
      </c>
      <c r="GJ23" s="99">
        <v>820.95400000000006</v>
      </c>
      <c r="GK23" s="99">
        <v>107.08204499999999</v>
      </c>
      <c r="GL23" s="99">
        <v>87.010999999999996</v>
      </c>
      <c r="GM23" s="411">
        <f t="shared" si="28"/>
        <v>3485.8799542893685</v>
      </c>
      <c r="GN23" s="373">
        <f t="shared" si="29"/>
        <v>3465.3570000000004</v>
      </c>
      <c r="GO23" s="373">
        <f t="shared" si="30"/>
        <v>1267.1207160717231</v>
      </c>
      <c r="GP23" s="373">
        <f t="shared" si="31"/>
        <v>1683.9690000000001</v>
      </c>
      <c r="GQ23" s="373">
        <v>241.20443799999998</v>
      </c>
      <c r="GR23" s="373">
        <v>151.83199999999999</v>
      </c>
      <c r="GS23" s="373">
        <v>275.74682700000005</v>
      </c>
      <c r="GT23" s="373">
        <v>382.49200000000002</v>
      </c>
      <c r="GU23" s="373">
        <v>221.825108</v>
      </c>
      <c r="GV23" s="373">
        <v>134.886</v>
      </c>
      <c r="GW23" s="373">
        <v>132.575548</v>
      </c>
      <c r="GX23" s="373">
        <v>106.062</v>
      </c>
      <c r="GY23" s="373">
        <v>58.579138999999998</v>
      </c>
      <c r="GZ23" s="373">
        <v>41.106999999999999</v>
      </c>
      <c r="HA23" s="373">
        <v>128.71047999999999</v>
      </c>
      <c r="HB23" s="373">
        <v>107.355</v>
      </c>
      <c r="HC23" s="373">
        <v>165.23199299999999</v>
      </c>
      <c r="HD23" s="373">
        <v>118.024</v>
      </c>
      <c r="HE23" s="373">
        <v>100.38574</v>
      </c>
      <c r="HF23" s="373">
        <v>84.596999999999994</v>
      </c>
      <c r="HG23" s="373">
        <v>110.15865611500001</v>
      </c>
      <c r="HH23" s="373">
        <v>94.594999999999999</v>
      </c>
      <c r="HI23" s="373">
        <v>280.11809699999998</v>
      </c>
      <c r="HJ23" s="373">
        <v>264.86099999999999</v>
      </c>
      <c r="HK23" s="373">
        <v>246.10180099999999</v>
      </c>
      <c r="HL23" s="373">
        <v>175.48099999999999</v>
      </c>
      <c r="HM23" s="207">
        <v>336.90795000000003</v>
      </c>
      <c r="HN23" s="373">
        <v>255.25099999999998</v>
      </c>
      <c r="HO23" s="207">
        <v>46.228752</v>
      </c>
      <c r="HP23" s="373">
        <v>32.139000000000003</v>
      </c>
      <c r="HQ23" s="373">
        <v>184.45337599999999</v>
      </c>
      <c r="HR23" s="373">
        <v>157.59499999999997</v>
      </c>
      <c r="HS23" s="373">
        <v>110.858931</v>
      </c>
      <c r="HT23" s="373">
        <v>112.61499999999999</v>
      </c>
      <c r="HU23" s="373">
        <v>143.01212599999999</v>
      </c>
      <c r="HV23" s="373">
        <v>111.449</v>
      </c>
      <c r="HW23" s="373">
        <v>59.027746</v>
      </c>
      <c r="HX23" s="373">
        <v>50.207000000000001</v>
      </c>
      <c r="HY23" s="373">
        <v>130.49185199999999</v>
      </c>
      <c r="HZ23" s="373">
        <v>94.55</v>
      </c>
      <c r="IA23" s="373">
        <v>232.92273499999999</v>
      </c>
      <c r="IB23" s="373">
        <v>198.42800000000003</v>
      </c>
      <c r="IC23" s="373">
        <v>108.88754099999998</v>
      </c>
      <c r="ID23" s="373">
        <v>65.063999999999993</v>
      </c>
      <c r="IE23" s="373">
        <v>236.82899899999998</v>
      </c>
      <c r="IF23" s="373">
        <v>181.73499999999999</v>
      </c>
      <c r="IG23" s="373">
        <v>53.605043999999999</v>
      </c>
      <c r="IH23" s="373">
        <v>27.02</v>
      </c>
      <c r="II23" s="373">
        <v>57.096612</v>
      </c>
      <c r="IJ23" s="373">
        <v>34.434000000000005</v>
      </c>
      <c r="IK23" s="328">
        <v>286.764206</v>
      </c>
      <c r="IL23" s="274">
        <v>194.89099999999999</v>
      </c>
      <c r="IM23" s="274">
        <v>63.037045999999997</v>
      </c>
      <c r="IN23" s="274">
        <v>55.466999999999999</v>
      </c>
      <c r="IO23" s="274">
        <v>33.927534999999999</v>
      </c>
      <c r="IP23" s="274">
        <v>25.520999999999997</v>
      </c>
      <c r="IQ23" s="274">
        <v>93.795411999999999</v>
      </c>
      <c r="IR23" s="274">
        <v>41.335999999999999</v>
      </c>
      <c r="IS23" s="274">
        <v>181.05002899999997</v>
      </c>
      <c r="IT23" s="274">
        <v>130.29599999999999</v>
      </c>
      <c r="IU23" s="274">
        <v>115.61648099999999</v>
      </c>
      <c r="IV23" s="274">
        <v>85.808000000000007</v>
      </c>
      <c r="IW23" s="274">
        <v>129.563256</v>
      </c>
      <c r="IX23" s="274">
        <v>85.13</v>
      </c>
      <c r="IY23" s="328">
        <v>122.27973300000002</v>
      </c>
      <c r="IZ23" s="328">
        <v>87.700999999999993</v>
      </c>
      <c r="JA23" s="274">
        <v>151.86015600000002</v>
      </c>
      <c r="JB23" s="274">
        <v>104.12800000000001</v>
      </c>
      <c r="JC23" s="274">
        <v>70.565850999999995</v>
      </c>
      <c r="JD23" s="274">
        <v>63.813000000000002</v>
      </c>
      <c r="JE23" s="274">
        <v>72.269193999999999</v>
      </c>
      <c r="JF23" s="274">
        <v>88.183999999999997</v>
      </c>
      <c r="JG23" s="274">
        <v>12.091735</v>
      </c>
      <c r="JH23" s="274">
        <v>24.593999999999998</v>
      </c>
      <c r="JI23" s="274">
        <v>67.716655000000003</v>
      </c>
      <c r="JJ23" s="274">
        <v>65.334000000000003</v>
      </c>
      <c r="JK23" s="274">
        <v>48.824481999999996</v>
      </c>
      <c r="JL23" s="274">
        <v>58.769999999999996</v>
      </c>
      <c r="JM23" s="274">
        <v>52.217260000000003</v>
      </c>
      <c r="JN23" s="274">
        <v>58.25</v>
      </c>
      <c r="JO23" s="274"/>
      <c r="JP23" s="274"/>
      <c r="JQ23" s="274"/>
      <c r="JR23" s="274"/>
      <c r="JS23" s="274"/>
      <c r="JT23" s="274"/>
      <c r="JU23" s="274"/>
      <c r="JV23" s="274"/>
      <c r="JW23" s="274"/>
      <c r="JX23" s="274"/>
      <c r="JY23" s="274"/>
      <c r="JZ23" s="274"/>
      <c r="KA23" s="274"/>
      <c r="KB23" s="274"/>
      <c r="KC23" s="274"/>
      <c r="KD23" s="274"/>
      <c r="KE23" s="274"/>
      <c r="KF23" s="274"/>
      <c r="KG23" s="274"/>
      <c r="KH23" s="274"/>
      <c r="KI23" s="91">
        <f t="shared" si="32"/>
        <v>96.964580999999995</v>
      </c>
      <c r="KJ23" s="106">
        <f t="shared" si="33"/>
        <v>80.988</v>
      </c>
      <c r="KK23" s="91">
        <f t="shared" si="34"/>
        <v>101.041742</v>
      </c>
      <c r="KL23" s="106">
        <f t="shared" si="35"/>
        <v>117.02</v>
      </c>
      <c r="KO23" s="470"/>
      <c r="KP23" s="173"/>
    </row>
    <row r="24" spans="2:302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4794.1596722591003</v>
      </c>
      <c r="AT24" s="378">
        <v>1601.848</v>
      </c>
      <c r="AU24" s="378">
        <v>2862.331651</v>
      </c>
      <c r="AV24" s="378">
        <v>1781.4039999999998</v>
      </c>
      <c r="AW24" s="378">
        <v>1644.376184</v>
      </c>
      <c r="AX24" s="378">
        <v>918.49899999999991</v>
      </c>
      <c r="AY24" s="105">
        <v>32.252839000000002</v>
      </c>
      <c r="AZ24" s="192">
        <v>38.6</v>
      </c>
      <c r="BA24" s="193">
        <v>4.9795910000000001</v>
      </c>
      <c r="BB24" s="193">
        <v>9.7550000000000008</v>
      </c>
      <c r="BC24" s="193">
        <v>10.282794000000001</v>
      </c>
      <c r="BD24" s="193">
        <v>10.51</v>
      </c>
      <c r="BE24" s="194">
        <v>27.332894999999997</v>
      </c>
      <c r="BF24" s="193">
        <v>29.520000000000003</v>
      </c>
      <c r="BG24" s="194">
        <v>14.735371000000001</v>
      </c>
      <c r="BH24" s="193">
        <v>21.572000000000003</v>
      </c>
      <c r="BI24" s="197">
        <v>46.712001999999998</v>
      </c>
      <c r="BJ24" s="197">
        <v>53.963999999999999</v>
      </c>
      <c r="BK24" s="194">
        <v>16.514146</v>
      </c>
      <c r="BL24" s="183">
        <v>11.629999999999999</v>
      </c>
      <c r="BM24" s="183">
        <v>51.559374000000005</v>
      </c>
      <c r="BN24" s="183">
        <v>37.790000000000006</v>
      </c>
      <c r="BO24" s="183">
        <v>17.590859999999999</v>
      </c>
      <c r="BP24" s="183">
        <v>27.73</v>
      </c>
      <c r="BQ24" s="196">
        <v>84.466527999999997</v>
      </c>
      <c r="BR24" s="197">
        <v>123.108</v>
      </c>
      <c r="BS24" s="196">
        <v>0</v>
      </c>
      <c r="BT24" s="197">
        <v>0</v>
      </c>
      <c r="BU24" s="190">
        <v>70.768775000000005</v>
      </c>
      <c r="BV24" s="188">
        <v>350</v>
      </c>
      <c r="BW24" s="107">
        <v>109.792868</v>
      </c>
      <c r="BX24" s="108">
        <v>79.509</v>
      </c>
      <c r="BY24" s="99">
        <v>138.49907200000001</v>
      </c>
      <c r="BZ24" s="108">
        <v>103.57899999999999</v>
      </c>
      <c r="CA24" s="99">
        <f t="shared" si="10"/>
        <v>248.29194000000001</v>
      </c>
      <c r="CB24" s="108">
        <f t="shared" si="11"/>
        <v>183.08799999999999</v>
      </c>
      <c r="CC24" s="108">
        <v>163.337965</v>
      </c>
      <c r="CD24" s="108">
        <v>150.31100000000001</v>
      </c>
      <c r="CE24" s="108">
        <v>48.468980999999985</v>
      </c>
      <c r="CF24" s="108">
        <v>37.738999999999976</v>
      </c>
      <c r="CG24" s="222">
        <v>39.532338000000003</v>
      </c>
      <c r="CH24" s="176">
        <v>97.474999999999994</v>
      </c>
      <c r="CI24" s="108">
        <v>1.7717259999999999</v>
      </c>
      <c r="CJ24" s="110">
        <v>3.03</v>
      </c>
      <c r="CK24" s="108">
        <v>0.30115700000000001</v>
      </c>
      <c r="CL24" s="108">
        <v>7.0000000000000007E-2</v>
      </c>
      <c r="CM24" s="108">
        <v>2.5275210000000001</v>
      </c>
      <c r="CN24" s="108">
        <v>2.9049999999999998</v>
      </c>
      <c r="CO24" s="207">
        <v>0.55017400000000005</v>
      </c>
      <c r="CP24" s="75">
        <v>2.5000000000000001E-2</v>
      </c>
      <c r="CQ24" s="108">
        <v>18.938904000000001</v>
      </c>
      <c r="CR24" s="108">
        <v>31.4</v>
      </c>
      <c r="CS24" s="105">
        <v>36.403562999999998</v>
      </c>
      <c r="CT24" s="105">
        <v>102.059</v>
      </c>
      <c r="CU24" s="223">
        <v>5.8915360000000003</v>
      </c>
      <c r="CV24" s="224">
        <v>2.4950000000000001</v>
      </c>
      <c r="CW24" s="105">
        <f t="shared" si="12"/>
        <v>460.09888599999999</v>
      </c>
      <c r="CX24" s="241">
        <f t="shared" si="5"/>
        <v>371.13799999999998</v>
      </c>
      <c r="CY24" s="245">
        <f t="shared" si="6"/>
        <v>499.63122399999997</v>
      </c>
      <c r="CZ24" s="241">
        <f t="shared" si="7"/>
        <v>468.61299999999994</v>
      </c>
      <c r="DA24" s="241">
        <f t="shared" si="13"/>
        <v>501.70410699999996</v>
      </c>
      <c r="DB24" s="241">
        <f t="shared" si="14"/>
        <v>471.71299999999991</v>
      </c>
      <c r="DC24" s="235">
        <f t="shared" si="15"/>
        <v>504.23162799999994</v>
      </c>
      <c r="DD24" s="235">
        <f t="shared" si="8"/>
        <v>474.61799999999988</v>
      </c>
      <c r="DE24" s="241">
        <f t="shared" si="16"/>
        <v>504.78180199999997</v>
      </c>
      <c r="DF24" s="241">
        <f t="shared" si="17"/>
        <v>474.64299999999986</v>
      </c>
      <c r="DG24" s="273">
        <f t="shared" si="18"/>
        <v>523.72070599999995</v>
      </c>
      <c r="DH24" s="241">
        <f t="shared" si="19"/>
        <v>506.04299999999984</v>
      </c>
      <c r="DI24" s="245">
        <f t="shared" si="20"/>
        <v>560.12426899999991</v>
      </c>
      <c r="DJ24" s="241">
        <f t="shared" si="21"/>
        <v>608.10199999999986</v>
      </c>
      <c r="DK24" s="241">
        <f t="shared" si="22"/>
        <v>566.01580499999989</v>
      </c>
      <c r="DL24" s="241">
        <f t="shared" si="23"/>
        <v>610.59699999999987</v>
      </c>
      <c r="DM24" s="99">
        <v>13.870006</v>
      </c>
      <c r="DN24" s="99">
        <v>24.501999999999999</v>
      </c>
      <c r="DO24" s="99">
        <v>11.017877</v>
      </c>
      <c r="DP24" s="99">
        <v>21.94</v>
      </c>
      <c r="DQ24" s="99">
        <v>34.778025</v>
      </c>
      <c r="DR24" s="99">
        <v>51.195</v>
      </c>
      <c r="DS24" s="207">
        <v>26.256487</v>
      </c>
      <c r="DT24" s="207">
        <v>28.187999999999999</v>
      </c>
      <c r="DU24" s="249">
        <v>34.348820000000003</v>
      </c>
      <c r="DV24" s="263">
        <v>22.337</v>
      </c>
      <c r="DW24" s="212">
        <v>13.188515000000001</v>
      </c>
      <c r="DX24" s="264">
        <v>24.694000000000003</v>
      </c>
      <c r="DY24" s="259">
        <v>61.431114000000001</v>
      </c>
      <c r="DZ24" s="259">
        <v>51.241</v>
      </c>
      <c r="EA24" s="260">
        <v>36.182333</v>
      </c>
      <c r="EB24" s="261">
        <v>3.3580000000000001</v>
      </c>
      <c r="EC24" s="262">
        <v>11.801107</v>
      </c>
      <c r="ED24" s="261">
        <v>2.6520000000000001</v>
      </c>
      <c r="EE24" s="266">
        <v>11.197785</v>
      </c>
      <c r="EF24" s="267">
        <v>26.076000000000001</v>
      </c>
      <c r="EG24" s="266">
        <v>68.595022999999998</v>
      </c>
      <c r="EH24" s="267">
        <v>47.44</v>
      </c>
      <c r="EI24" s="278">
        <v>20.203666999999999</v>
      </c>
      <c r="EJ24" s="279">
        <v>21.373999999999999</v>
      </c>
      <c r="EK24" s="99">
        <f t="shared" si="24"/>
        <v>342.87075900000002</v>
      </c>
      <c r="EL24" s="240">
        <f t="shared" si="25"/>
        <v>324.99700000000001</v>
      </c>
      <c r="EM24" s="303">
        <f t="shared" si="26"/>
        <v>322.66709200000003</v>
      </c>
      <c r="EN24" s="301">
        <f t="shared" si="27"/>
        <v>303.62299999999999</v>
      </c>
      <c r="EO24" s="214">
        <v>47.819994000000001</v>
      </c>
      <c r="EP24" s="310">
        <v>26.797000000000001</v>
      </c>
      <c r="EQ24" s="344">
        <v>0.93511200000000005</v>
      </c>
      <c r="ER24" s="300">
        <v>3.5680000000000001</v>
      </c>
      <c r="ES24" s="225">
        <v>30.464431000000001</v>
      </c>
      <c r="ET24" s="225">
        <v>27</v>
      </c>
      <c r="EU24" s="212">
        <v>10.658125</v>
      </c>
      <c r="EV24" s="212">
        <v>9.4160000000000004</v>
      </c>
      <c r="EW24" s="311">
        <v>28.54761178</v>
      </c>
      <c r="EX24" s="300">
        <v>4.08</v>
      </c>
      <c r="EY24" s="311">
        <v>51.393225749999999</v>
      </c>
      <c r="EZ24" s="300">
        <v>43.078000000000003</v>
      </c>
      <c r="FA24" s="317">
        <v>29.531890192039999</v>
      </c>
      <c r="FB24" s="317">
        <v>34.375</v>
      </c>
      <c r="FC24" s="320">
        <v>3.5515746722239996</v>
      </c>
      <c r="FD24" s="320">
        <v>6.0810000000000004</v>
      </c>
      <c r="FE24" s="327">
        <v>52.928386959402999</v>
      </c>
      <c r="FF24" s="327">
        <v>51.08</v>
      </c>
      <c r="FG24" s="225">
        <v>54.088469361615999</v>
      </c>
      <c r="FH24" s="225">
        <v>35.774999999999999</v>
      </c>
      <c r="FI24" s="328">
        <v>34.769453118514001</v>
      </c>
      <c r="FJ24" s="274">
        <v>27.952000000000002</v>
      </c>
      <c r="FK24" s="437">
        <v>29.830436189975998</v>
      </c>
      <c r="FL24" s="327">
        <v>8.5399999999999991</v>
      </c>
      <c r="FM24" s="326">
        <f t="shared" si="9"/>
        <v>374.518710023773</v>
      </c>
      <c r="FN24" s="301">
        <f t="shared" si="9"/>
        <v>277.74200000000008</v>
      </c>
      <c r="FO24" s="328">
        <v>460.86550088470699</v>
      </c>
      <c r="FP24" s="274">
        <v>374.54900000000004</v>
      </c>
      <c r="FQ24" s="417">
        <v>182.783144504522</v>
      </c>
      <c r="FR24" s="95">
        <v>91.911000000000001</v>
      </c>
      <c r="FS24" s="99">
        <v>451.04714527183296</v>
      </c>
      <c r="FT24" s="95">
        <v>332.755</v>
      </c>
      <c r="FU24" s="99">
        <v>263.25076533000004</v>
      </c>
      <c r="FV24" s="95">
        <v>139.76</v>
      </c>
      <c r="FW24" s="99">
        <v>105.68859477000001</v>
      </c>
      <c r="FX24" s="99">
        <v>58.518999999999998</v>
      </c>
      <c r="FY24" s="99">
        <v>317.97443021999993</v>
      </c>
      <c r="FZ24" s="95">
        <v>228.25</v>
      </c>
      <c r="GA24" s="99">
        <v>134.90922955000002</v>
      </c>
      <c r="GB24" s="99">
        <v>94.84</v>
      </c>
      <c r="GC24" s="99">
        <v>294.58997247000002</v>
      </c>
      <c r="GD24" s="99">
        <v>176.40200000000002</v>
      </c>
      <c r="GE24" s="99">
        <v>184.12631202</v>
      </c>
      <c r="GF24" s="99">
        <v>128.02699999999999</v>
      </c>
      <c r="GG24" s="99">
        <v>314.855276</v>
      </c>
      <c r="GH24" s="99">
        <v>219.62100000000001</v>
      </c>
      <c r="GI24" s="99">
        <v>480.22287000000006</v>
      </c>
      <c r="GJ24" s="99">
        <v>307.60199999999998</v>
      </c>
      <c r="GK24" s="99">
        <v>572.17369899999983</v>
      </c>
      <c r="GL24" s="99">
        <v>337.20300000000003</v>
      </c>
      <c r="GM24" s="411">
        <f t="shared" si="28"/>
        <v>374.518710023773</v>
      </c>
      <c r="GN24" s="373">
        <f t="shared" si="29"/>
        <v>277.74200000000008</v>
      </c>
      <c r="GO24" s="373">
        <f t="shared" si="30"/>
        <v>3762.4869400210623</v>
      </c>
      <c r="GP24" s="373">
        <f t="shared" si="31"/>
        <v>2489.4390000000003</v>
      </c>
      <c r="GQ24" s="373">
        <v>317.35089599999998</v>
      </c>
      <c r="GR24" s="373">
        <v>243.60400000000001</v>
      </c>
      <c r="GS24" s="373">
        <v>186.13258999999999</v>
      </c>
      <c r="GT24" s="373">
        <v>109.324</v>
      </c>
      <c r="GU24" s="373">
        <v>261.61367100000001</v>
      </c>
      <c r="GV24" s="373">
        <v>167.38499999999999</v>
      </c>
      <c r="GW24" s="210">
        <v>1323.1920239999999</v>
      </c>
      <c r="GX24" s="210">
        <v>90.438000000000002</v>
      </c>
      <c r="GY24" s="373">
        <v>1557.0964690000001</v>
      </c>
      <c r="GZ24" s="373">
        <v>263.47699999999998</v>
      </c>
      <c r="HA24" s="373">
        <v>124.010076</v>
      </c>
      <c r="HB24" s="373">
        <v>75.402000000000001</v>
      </c>
      <c r="HC24" s="373">
        <v>183.53915599999999</v>
      </c>
      <c r="HD24" s="373">
        <v>129</v>
      </c>
      <c r="HE24" s="373">
        <v>122.86692499999999</v>
      </c>
      <c r="HF24" s="373">
        <v>74.570999999999998</v>
      </c>
      <c r="HG24" s="373">
        <v>258.00794825910003</v>
      </c>
      <c r="HH24" s="373">
        <v>150.839</v>
      </c>
      <c r="HI24" s="373">
        <v>148.68177800000001</v>
      </c>
      <c r="HJ24" s="373">
        <v>90.608000000000004</v>
      </c>
      <c r="HK24" s="373">
        <v>190.14617699999999</v>
      </c>
      <c r="HL24" s="373">
        <v>111.178</v>
      </c>
      <c r="HM24" s="207">
        <v>156.48511099999999</v>
      </c>
      <c r="HN24" s="373">
        <v>120.432</v>
      </c>
      <c r="HO24" s="207">
        <v>210.34785299999999</v>
      </c>
      <c r="HP24" s="373">
        <v>107.98699999999998</v>
      </c>
      <c r="HQ24" s="373">
        <v>5.3272939999999993</v>
      </c>
      <c r="HR24" s="373">
        <v>2.0030000000000001</v>
      </c>
      <c r="HS24" s="373">
        <v>382.65959399999997</v>
      </c>
      <c r="HT24" s="373">
        <v>203.58699999999999</v>
      </c>
      <c r="HU24" s="373">
        <v>341.515423</v>
      </c>
      <c r="HV24" s="373">
        <v>158.13499999999999</v>
      </c>
      <c r="HW24" s="373">
        <v>299.74068199999999</v>
      </c>
      <c r="HX24" s="373">
        <v>230.642</v>
      </c>
      <c r="HY24" s="373">
        <v>178.83146199999999</v>
      </c>
      <c r="HZ24" s="373">
        <v>122.041</v>
      </c>
      <c r="IA24" s="373">
        <v>62.464940999999996</v>
      </c>
      <c r="IB24" s="373">
        <v>54.544000000000004</v>
      </c>
      <c r="IC24" s="373">
        <v>219.998177</v>
      </c>
      <c r="ID24" s="373">
        <v>142.70100000000002</v>
      </c>
      <c r="IE24" s="373">
        <v>175.39293400000003</v>
      </c>
      <c r="IF24" s="373">
        <v>141.28699999999998</v>
      </c>
      <c r="IG24" s="373">
        <v>266.04310300000003</v>
      </c>
      <c r="IH24" s="373">
        <v>176.24199999999999</v>
      </c>
      <c r="II24" s="373">
        <v>257.73876300000001</v>
      </c>
      <c r="IJ24" s="373">
        <v>144.24</v>
      </c>
      <c r="IK24" s="328">
        <v>462.27142500000002</v>
      </c>
      <c r="IL24" s="274">
        <v>297.99499999999995</v>
      </c>
      <c r="IM24" s="274">
        <v>119.944424</v>
      </c>
      <c r="IN24" s="274">
        <v>104.833</v>
      </c>
      <c r="IO24" s="274">
        <v>115.179821</v>
      </c>
      <c r="IP24" s="274">
        <v>46.534999999999997</v>
      </c>
      <c r="IQ24" s="274">
        <v>144.30435</v>
      </c>
      <c r="IR24" s="274">
        <v>97.932000000000002</v>
      </c>
      <c r="IS24" s="274">
        <v>151.59901799999997</v>
      </c>
      <c r="IT24" s="274">
        <v>87.87</v>
      </c>
      <c r="IU24" s="274">
        <v>117.746332</v>
      </c>
      <c r="IV24" s="274">
        <v>23.831999999999997</v>
      </c>
      <c r="IW24" s="274">
        <v>232.160144</v>
      </c>
      <c r="IX24" s="274">
        <v>137.304</v>
      </c>
      <c r="IY24" s="328">
        <v>131.09670599999998</v>
      </c>
      <c r="IZ24" s="328">
        <v>87.414000000000001</v>
      </c>
      <c r="JA24" s="274">
        <v>213.48680900000002</v>
      </c>
      <c r="JB24" s="274">
        <v>132.791</v>
      </c>
      <c r="JC24" s="274">
        <v>31.791498999999995</v>
      </c>
      <c r="JD24" s="274">
        <v>19.501000000000001</v>
      </c>
      <c r="JE24" s="274">
        <v>215.29008800000003</v>
      </c>
      <c r="JF24" s="274">
        <v>137.46199999999999</v>
      </c>
      <c r="JG24" s="274">
        <v>6.9244590000000006</v>
      </c>
      <c r="JH24" s="274">
        <v>1.5069999999999999</v>
      </c>
      <c r="JI24" s="274">
        <v>164.85253400000002</v>
      </c>
      <c r="JJ24" s="274">
        <v>41.517999999999994</v>
      </c>
      <c r="JK24" s="274">
        <v>195.345292</v>
      </c>
      <c r="JL24" s="274">
        <v>125.682</v>
      </c>
      <c r="JM24" s="274">
        <v>99.148641999999995</v>
      </c>
      <c r="JN24" s="274">
        <v>51.844000000000001</v>
      </c>
      <c r="JO24" s="274"/>
      <c r="JP24" s="274"/>
      <c r="JQ24" s="274"/>
      <c r="JR24" s="274"/>
      <c r="JS24" s="274"/>
      <c r="JT24" s="274"/>
      <c r="JU24" s="274"/>
      <c r="JV24" s="274"/>
      <c r="JW24" s="274"/>
      <c r="JX24" s="274"/>
      <c r="JY24" s="274"/>
      <c r="JZ24" s="274"/>
      <c r="KA24" s="274"/>
      <c r="KB24" s="274"/>
      <c r="KC24" s="274"/>
      <c r="KD24" s="274"/>
      <c r="KE24" s="274"/>
      <c r="KF24" s="274"/>
      <c r="KG24" s="274"/>
      <c r="KH24" s="274"/>
      <c r="KI24" s="91">
        <f t="shared" si="32"/>
        <v>235.124245</v>
      </c>
      <c r="KJ24" s="106">
        <f t="shared" si="33"/>
        <v>151.36799999999999</v>
      </c>
      <c r="KK24" s="91">
        <f t="shared" si="34"/>
        <v>294.49393399999997</v>
      </c>
      <c r="KL24" s="106">
        <f t="shared" si="35"/>
        <v>177.52600000000001</v>
      </c>
      <c r="KO24" s="470"/>
      <c r="KP24" s="173"/>
    </row>
    <row r="25" spans="2:302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5">
        <v>42.782735000000002</v>
      </c>
      <c r="AN25" s="377">
        <v>25.425999999999998</v>
      </c>
      <c r="AO25" s="422">
        <v>2.8059425099999999</v>
      </c>
      <c r="AP25" s="378">
        <v>2</v>
      </c>
      <c r="AQ25" s="425">
        <v>198.59685021283497</v>
      </c>
      <c r="AR25" s="378">
        <v>131.73800000000003</v>
      </c>
      <c r="AS25" s="425">
        <v>374.85082210000002</v>
      </c>
      <c r="AT25" s="378">
        <v>297.22199999999998</v>
      </c>
      <c r="AU25" s="378">
        <v>51.805935000000005</v>
      </c>
      <c r="AV25" s="378">
        <v>17.231000000000002</v>
      </c>
      <c r="AW25" s="378">
        <v>189.88175999999999</v>
      </c>
      <c r="AX25" s="378">
        <v>129.55699999999999</v>
      </c>
      <c r="AY25" s="93" t="s">
        <v>5</v>
      </c>
      <c r="AZ25" s="198" t="s">
        <v>5</v>
      </c>
      <c r="BA25" s="193">
        <v>0.673674</v>
      </c>
      <c r="BB25" s="193">
        <v>1E-3</v>
      </c>
      <c r="BC25" s="193">
        <v>2.615E-2</v>
      </c>
      <c r="BD25" s="193">
        <v>0.05</v>
      </c>
      <c r="BE25" s="194">
        <v>0</v>
      </c>
      <c r="BF25" s="193">
        <v>0</v>
      </c>
      <c r="BG25" s="194">
        <v>46.914301999999999</v>
      </c>
      <c r="BH25" s="193">
        <v>42.02</v>
      </c>
      <c r="BI25" s="194">
        <v>0</v>
      </c>
      <c r="BJ25" s="183">
        <v>0</v>
      </c>
      <c r="BK25" s="194">
        <v>0</v>
      </c>
      <c r="BL25" s="183">
        <v>0</v>
      </c>
      <c r="BM25" s="183">
        <v>5.2298999999999998E-2</v>
      </c>
      <c r="BN25" s="183">
        <v>0.28999999999999998</v>
      </c>
      <c r="BO25" s="183">
        <v>0</v>
      </c>
      <c r="BP25" s="183">
        <v>0</v>
      </c>
      <c r="BQ25" s="196"/>
      <c r="BR25" s="197"/>
      <c r="BS25" s="196">
        <v>0</v>
      </c>
      <c r="BT25" s="197">
        <v>0</v>
      </c>
      <c r="BU25" s="190">
        <v>0</v>
      </c>
      <c r="BV25" s="188">
        <v>0</v>
      </c>
      <c r="BW25" s="111">
        <v>0</v>
      </c>
      <c r="BX25" s="112">
        <v>0</v>
      </c>
      <c r="BY25" s="99">
        <v>0</v>
      </c>
      <c r="BZ25" s="108">
        <v>0</v>
      </c>
      <c r="CA25" s="99">
        <f t="shared" si="10"/>
        <v>0</v>
      </c>
      <c r="CB25" s="108">
        <f t="shared" si="11"/>
        <v>0</v>
      </c>
      <c r="CC25" s="108">
        <v>0</v>
      </c>
      <c r="CD25" s="108">
        <v>0</v>
      </c>
      <c r="CE25" s="108">
        <v>0</v>
      </c>
      <c r="CF25" s="108">
        <v>0</v>
      </c>
      <c r="CG25" s="222">
        <v>0</v>
      </c>
      <c r="CH25" s="176">
        <v>0</v>
      </c>
      <c r="CI25" s="112">
        <v>0</v>
      </c>
      <c r="CJ25" s="113">
        <v>0</v>
      </c>
      <c r="CK25" s="112">
        <v>0</v>
      </c>
      <c r="CL25" s="112">
        <v>0</v>
      </c>
      <c r="CM25" s="112">
        <v>0</v>
      </c>
      <c r="CN25" s="112">
        <v>0</v>
      </c>
      <c r="CO25" s="207">
        <v>0</v>
      </c>
      <c r="CP25" s="75">
        <v>0</v>
      </c>
      <c r="CQ25" s="112">
        <v>2.8157320000000001</v>
      </c>
      <c r="CR25" s="112">
        <v>0.8</v>
      </c>
      <c r="CS25" s="105">
        <v>23.937055999999998</v>
      </c>
      <c r="CT25" s="105">
        <v>23.96</v>
      </c>
      <c r="CU25" s="223">
        <v>0</v>
      </c>
      <c r="CV25" s="224">
        <v>0</v>
      </c>
      <c r="CW25" s="105" t="s">
        <v>5</v>
      </c>
      <c r="CX25" s="241">
        <f t="shared" si="5"/>
        <v>0</v>
      </c>
      <c r="CY25" s="245">
        <f t="shared" si="6"/>
        <v>0</v>
      </c>
      <c r="CZ25" s="241">
        <f t="shared" si="7"/>
        <v>0</v>
      </c>
      <c r="DA25" s="241">
        <f t="shared" si="13"/>
        <v>0</v>
      </c>
      <c r="DB25" s="241">
        <f t="shared" si="14"/>
        <v>0</v>
      </c>
      <c r="DC25" s="235">
        <f t="shared" si="15"/>
        <v>0</v>
      </c>
      <c r="DD25" s="235">
        <f t="shared" si="8"/>
        <v>0</v>
      </c>
      <c r="DE25" s="235">
        <f t="shared" si="16"/>
        <v>0</v>
      </c>
      <c r="DF25" s="235">
        <f t="shared" si="17"/>
        <v>0</v>
      </c>
      <c r="DG25" s="273">
        <f t="shared" si="18"/>
        <v>2.8157320000000001</v>
      </c>
      <c r="DH25" s="241">
        <f t="shared" si="19"/>
        <v>0.8</v>
      </c>
      <c r="DI25" s="245">
        <f t="shared" si="20"/>
        <v>26.752787999999999</v>
      </c>
      <c r="DJ25" s="241">
        <f t="shared" si="21"/>
        <v>24.76</v>
      </c>
      <c r="DK25" s="241">
        <f t="shared" si="22"/>
        <v>26.752787999999999</v>
      </c>
      <c r="DL25" s="241">
        <f t="shared" si="23"/>
        <v>24.76</v>
      </c>
      <c r="DM25" s="99">
        <v>0</v>
      </c>
      <c r="DN25" s="221">
        <v>0</v>
      </c>
      <c r="DO25" s="99">
        <v>0</v>
      </c>
      <c r="DP25" s="221">
        <v>0</v>
      </c>
      <c r="DQ25" s="99"/>
      <c r="DR25" s="99"/>
      <c r="DS25" s="207" t="s">
        <v>5</v>
      </c>
      <c r="DT25" s="207" t="s">
        <v>5</v>
      </c>
      <c r="DU25" s="250" t="s">
        <v>5</v>
      </c>
      <c r="DV25" s="265" t="s">
        <v>5</v>
      </c>
      <c r="DW25" s="255" t="s">
        <v>5</v>
      </c>
      <c r="DX25" s="257" t="s">
        <v>5</v>
      </c>
      <c r="DY25" s="259">
        <v>0.566307</v>
      </c>
      <c r="DZ25" s="259">
        <v>4.5999999999999999E-2</v>
      </c>
      <c r="EA25" s="260">
        <v>0</v>
      </c>
      <c r="EB25" s="261">
        <v>0</v>
      </c>
      <c r="EC25" s="262">
        <v>0</v>
      </c>
      <c r="ED25" s="261">
        <v>0</v>
      </c>
      <c r="EE25" s="266">
        <v>39.501758000000002</v>
      </c>
      <c r="EF25" s="267">
        <v>20.38</v>
      </c>
      <c r="EG25" s="266">
        <v>2.7146699999999999</v>
      </c>
      <c r="EH25" s="267">
        <v>5</v>
      </c>
      <c r="EI25" s="268">
        <v>0</v>
      </c>
      <c r="EJ25" s="269">
        <v>0</v>
      </c>
      <c r="EK25" s="99">
        <f t="shared" si="24"/>
        <v>42.782735000000002</v>
      </c>
      <c r="EL25" s="240">
        <f t="shared" si="25"/>
        <v>25.425999999999998</v>
      </c>
      <c r="EM25" s="303">
        <f t="shared" si="26"/>
        <v>42.782735000000002</v>
      </c>
      <c r="EN25" s="301">
        <f t="shared" si="27"/>
        <v>25.425999999999998</v>
      </c>
      <c r="EO25" s="214">
        <v>0</v>
      </c>
      <c r="EP25" s="214">
        <v>0</v>
      </c>
      <c r="EQ25" s="344"/>
      <c r="ER25" s="300"/>
      <c r="ES25" s="225">
        <v>0</v>
      </c>
      <c r="ET25" s="225">
        <v>0</v>
      </c>
      <c r="EU25" s="212">
        <v>0</v>
      </c>
      <c r="EV25" s="212">
        <v>0</v>
      </c>
      <c r="EW25" s="311">
        <v>2.8059425099999999</v>
      </c>
      <c r="EX25" s="300">
        <v>1</v>
      </c>
      <c r="EY25" s="311">
        <v>0</v>
      </c>
      <c r="EZ25" s="300">
        <v>0</v>
      </c>
      <c r="FA25" s="317">
        <v>0</v>
      </c>
      <c r="FB25" s="317">
        <v>1</v>
      </c>
      <c r="FC25" s="303">
        <v>0</v>
      </c>
      <c r="FD25" s="301">
        <v>0</v>
      </c>
      <c r="FE25" s="301">
        <v>0</v>
      </c>
      <c r="FF25" s="326">
        <v>0</v>
      </c>
      <c r="FG25" s="326">
        <v>0</v>
      </c>
      <c r="FH25" s="326">
        <v>0</v>
      </c>
      <c r="FI25" s="274">
        <v>0</v>
      </c>
      <c r="FJ25" s="274">
        <v>0</v>
      </c>
      <c r="FK25" s="234">
        <v>0</v>
      </c>
      <c r="FL25" s="274">
        <v>0</v>
      </c>
      <c r="FM25" s="326">
        <f t="shared" si="9"/>
        <v>2.8059425099999999</v>
      </c>
      <c r="FN25" s="301">
        <f t="shared" si="9"/>
        <v>2</v>
      </c>
      <c r="FO25" s="326">
        <v>2.04392707452</v>
      </c>
      <c r="FP25" s="301">
        <v>11.93</v>
      </c>
      <c r="FQ25" s="417">
        <v>1.9813780908330001</v>
      </c>
      <c r="FR25" s="95">
        <v>9.3680000000000003</v>
      </c>
      <c r="FS25" s="99">
        <v>38.413593167481999</v>
      </c>
      <c r="FT25" s="95">
        <v>20.347999999999999</v>
      </c>
      <c r="FU25" s="99">
        <v>3.6489199999999999</v>
      </c>
      <c r="FV25" s="95">
        <v>4.6479999999999997</v>
      </c>
      <c r="FW25" s="99">
        <v>2.9493235100000001</v>
      </c>
      <c r="FX25" s="99">
        <v>3.375</v>
      </c>
      <c r="FY25" s="99">
        <v>3.3478211</v>
      </c>
      <c r="FZ25" s="95">
        <v>3.5179999999999998</v>
      </c>
      <c r="GA25" s="99">
        <v>21.408676179999997</v>
      </c>
      <c r="GB25" s="99">
        <v>28.021999999999998</v>
      </c>
      <c r="GC25" s="99">
        <v>30.710151140000008</v>
      </c>
      <c r="GD25" s="99">
        <v>16.981999999999996</v>
      </c>
      <c r="GE25" s="99">
        <v>60.919085949999996</v>
      </c>
      <c r="GF25" s="99">
        <v>13.725</v>
      </c>
      <c r="GG25" s="99">
        <v>29.706917000000001</v>
      </c>
      <c r="GH25" s="99">
        <v>16.908000000000001</v>
      </c>
      <c r="GI25" s="99">
        <v>2.8044560000000001</v>
      </c>
      <c r="GJ25" s="99">
        <v>2.2880000000000003</v>
      </c>
      <c r="GK25" s="99">
        <v>0.662601</v>
      </c>
      <c r="GL25" s="99">
        <v>0.62600000000000011</v>
      </c>
      <c r="GM25" s="411">
        <f t="shared" si="28"/>
        <v>2.8059425099999999</v>
      </c>
      <c r="GN25" s="373">
        <f t="shared" si="29"/>
        <v>2</v>
      </c>
      <c r="GO25" s="373">
        <f t="shared" si="30"/>
        <v>198.59685021283497</v>
      </c>
      <c r="GP25" s="373">
        <f t="shared" si="31"/>
        <v>131.73800000000003</v>
      </c>
      <c r="GQ25" s="373">
        <v>1.59</v>
      </c>
      <c r="GR25" s="373">
        <v>1.66</v>
      </c>
      <c r="GS25" s="373">
        <v>42.812840000000001</v>
      </c>
      <c r="GT25" s="373">
        <v>13.728</v>
      </c>
      <c r="GU25" s="373">
        <v>47.343010999999997</v>
      </c>
      <c r="GV25" s="373">
        <v>31.4</v>
      </c>
      <c r="GW25" s="373">
        <v>23.901112999999999</v>
      </c>
      <c r="GX25" s="373">
        <v>8.7910000000000004</v>
      </c>
      <c r="GY25" s="373">
        <v>2.25</v>
      </c>
      <c r="GZ25" s="373">
        <v>1.5</v>
      </c>
      <c r="HA25" s="373">
        <v>4.2628199999999996</v>
      </c>
      <c r="HB25" s="373">
        <v>2.9369999999999998</v>
      </c>
      <c r="HC25" s="373">
        <v>0.37595699999999999</v>
      </c>
      <c r="HD25" s="373">
        <v>0.06</v>
      </c>
      <c r="HE25" s="373">
        <v>20.907537999999999</v>
      </c>
      <c r="HF25" s="373">
        <v>11.696999999999999</v>
      </c>
      <c r="HG25" s="373">
        <v>3.6654599999999999</v>
      </c>
      <c r="HH25" s="373">
        <v>2.8049999999999997</v>
      </c>
      <c r="HI25" s="373"/>
      <c r="HJ25" s="373"/>
      <c r="HK25" s="373"/>
      <c r="HL25" s="373"/>
      <c r="HM25" s="207">
        <v>5.577E-2</v>
      </c>
      <c r="HN25" s="373">
        <v>3.4000000000000002E-2</v>
      </c>
      <c r="HO25" s="207">
        <v>12.856006000000001</v>
      </c>
      <c r="HP25" s="373">
        <v>0.502</v>
      </c>
      <c r="HQ25" s="373">
        <v>0.15060400000000002</v>
      </c>
      <c r="HR25" s="373">
        <v>0.15</v>
      </c>
      <c r="HS25" s="373">
        <v>5.6862199999999996</v>
      </c>
      <c r="HT25" s="373">
        <v>1.9680000000000002</v>
      </c>
      <c r="HU25" s="373">
        <v>11.699898999999998</v>
      </c>
      <c r="HV25" s="373">
        <v>8.2780000000000005</v>
      </c>
      <c r="HW25" s="373">
        <v>7.0614800000000004</v>
      </c>
      <c r="HX25" s="373">
        <v>5.4690000000000003</v>
      </c>
      <c r="HY25" s="373"/>
      <c r="HZ25" s="373"/>
      <c r="IA25" s="373">
        <v>0.30555599999999999</v>
      </c>
      <c r="IB25" s="373">
        <v>0.5</v>
      </c>
      <c r="IC25" s="373">
        <v>13.821978</v>
      </c>
      <c r="ID25" s="373">
        <v>0.3</v>
      </c>
      <c r="IE25" s="373"/>
      <c r="IF25" s="373"/>
      <c r="IG25" s="373"/>
      <c r="IH25" s="373"/>
      <c r="II25" s="373"/>
      <c r="IJ25" s="373"/>
      <c r="IK25" s="328">
        <v>0.224192</v>
      </c>
      <c r="IL25" s="274">
        <v>6.4000000000000001E-2</v>
      </c>
      <c r="IM25" s="274">
        <v>0.72813399999999995</v>
      </c>
      <c r="IN25" s="274">
        <v>0.2</v>
      </c>
      <c r="IO25" s="274"/>
      <c r="IP25" s="274"/>
      <c r="IQ25" s="274">
        <v>33.353116999999997</v>
      </c>
      <c r="IR25" s="274">
        <v>10.93</v>
      </c>
      <c r="IS25" s="274">
        <v>79.189537999999999</v>
      </c>
      <c r="IT25" s="274">
        <v>70.349999999999994</v>
      </c>
      <c r="IU25" s="274">
        <v>0.44708799999999999</v>
      </c>
      <c r="IV25" s="274">
        <v>1.22</v>
      </c>
      <c r="IW25" s="274">
        <v>0.285466</v>
      </c>
      <c r="IX25" s="274">
        <v>0.01</v>
      </c>
      <c r="IY25" s="328">
        <v>0.20108899999999999</v>
      </c>
      <c r="IZ25" s="328">
        <v>0.71</v>
      </c>
      <c r="JA25" s="274">
        <v>4.2160000000000003E-2</v>
      </c>
      <c r="JB25" s="274">
        <v>7.0000000000000001E-3</v>
      </c>
      <c r="JC25" s="274">
        <v>5.8760649999999996</v>
      </c>
      <c r="JD25" s="274">
        <v>4.8109999999999999</v>
      </c>
      <c r="JE25" s="274">
        <v>25.887131</v>
      </c>
      <c r="JF25" s="274">
        <v>0.5</v>
      </c>
      <c r="JG25" s="274">
        <v>8.4822999999999996E-2</v>
      </c>
      <c r="JH25" s="274">
        <v>2E-3</v>
      </c>
      <c r="JI25" s="274">
        <v>43.787149000000007</v>
      </c>
      <c r="JJ25" s="274">
        <v>40.817</v>
      </c>
      <c r="JK25" s="274">
        <v>125.920676</v>
      </c>
      <c r="JL25" s="274">
        <v>66.082000000000008</v>
      </c>
      <c r="JM25" s="274">
        <v>2.2880199999999999</v>
      </c>
      <c r="JN25" s="274">
        <v>0.106</v>
      </c>
      <c r="JO25" s="274"/>
      <c r="JP25" s="274"/>
      <c r="JQ25" s="274"/>
      <c r="JR25" s="274"/>
      <c r="JS25" s="274"/>
      <c r="JT25" s="274"/>
      <c r="JU25" s="274"/>
      <c r="JV25" s="274"/>
      <c r="JW25" s="274"/>
      <c r="JX25" s="274"/>
      <c r="JY25" s="274"/>
      <c r="JZ25" s="274"/>
      <c r="KA25" s="274"/>
      <c r="KB25" s="274"/>
      <c r="KC25" s="274"/>
      <c r="KD25" s="274"/>
      <c r="KE25" s="274"/>
      <c r="KF25" s="274"/>
      <c r="KG25" s="274"/>
      <c r="KH25" s="274"/>
      <c r="KI25" s="91">
        <f t="shared" si="32"/>
        <v>0.72813399999999995</v>
      </c>
      <c r="KJ25" s="106">
        <f t="shared" si="33"/>
        <v>0.2</v>
      </c>
      <c r="KK25" s="91">
        <f t="shared" si="34"/>
        <v>128.208696</v>
      </c>
      <c r="KL25" s="106">
        <f t="shared" si="35"/>
        <v>66.188000000000002</v>
      </c>
      <c r="KO25" s="470"/>
      <c r="KP25" s="173"/>
    </row>
    <row r="26" spans="2:302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E26" si="36">SUM(AF28:AF31)</f>
        <v>81134.8</v>
      </c>
      <c r="AG26" s="82">
        <f t="shared" si="36"/>
        <v>93278.500000000015</v>
      </c>
      <c r="AH26" s="374">
        <f t="shared" si="36"/>
        <v>72680.904999999999</v>
      </c>
      <c r="AI26" s="82">
        <f t="shared" si="36"/>
        <v>147156.456553</v>
      </c>
      <c r="AJ26" s="374">
        <f t="shared" si="36"/>
        <v>119078.40507506701</v>
      </c>
      <c r="AK26" s="82">
        <f t="shared" si="36"/>
        <v>239384.99870524943</v>
      </c>
      <c r="AL26" s="374">
        <f t="shared" si="36"/>
        <v>137453.49800000002</v>
      </c>
      <c r="AM26" s="374">
        <f t="shared" si="36"/>
        <v>251931.46818996745</v>
      </c>
      <c r="AN26" s="374">
        <f t="shared" si="36"/>
        <v>127746.78600000001</v>
      </c>
      <c r="AO26" s="374">
        <f t="shared" si="36"/>
        <v>320005.07607913943</v>
      </c>
      <c r="AP26" s="374">
        <f t="shared" si="36"/>
        <v>150280.02900000001</v>
      </c>
      <c r="AQ26" s="419">
        <f t="shared" si="36"/>
        <v>315430.11014202924</v>
      </c>
      <c r="AR26" s="374">
        <f t="shared" si="36"/>
        <v>156543.63561803728</v>
      </c>
      <c r="AS26" s="419">
        <f t="shared" si="36"/>
        <v>223882.76832248113</v>
      </c>
      <c r="AT26" s="374">
        <f t="shared" si="36"/>
        <v>148096.478</v>
      </c>
      <c r="AU26" s="419">
        <f t="shared" si="36"/>
        <v>228245.49062400003</v>
      </c>
      <c r="AV26" s="374">
        <f t="shared" si="36"/>
        <v>173252.386</v>
      </c>
      <c r="AW26" s="419">
        <f t="shared" si="36"/>
        <v>275588.08801800001</v>
      </c>
      <c r="AX26" s="374">
        <f t="shared" si="36"/>
        <v>195560.35799999998</v>
      </c>
      <c r="AY26" s="374">
        <f t="shared" si="36"/>
        <v>11697.294604999999</v>
      </c>
      <c r="AZ26" s="374">
        <f t="shared" si="36"/>
        <v>9797.9050000000007</v>
      </c>
      <c r="BA26" s="374">
        <f t="shared" si="36"/>
        <v>8066.0043659999992</v>
      </c>
      <c r="BB26" s="374">
        <f t="shared" si="36"/>
        <v>6792.1580000000004</v>
      </c>
      <c r="BC26" s="374">
        <f t="shared" si="36"/>
        <v>11482.929382999999</v>
      </c>
      <c r="BD26" s="374">
        <f t="shared" si="36"/>
        <v>9284.0759999999991</v>
      </c>
      <c r="BE26" s="374">
        <f t="shared" si="36"/>
        <v>8010.7566699999998</v>
      </c>
      <c r="BF26" s="374">
        <f t="shared" si="36"/>
        <v>6518.5659999999998</v>
      </c>
      <c r="BG26" s="374">
        <f t="shared" si="36"/>
        <v>9810.4525249999988</v>
      </c>
      <c r="BH26" s="374">
        <f t="shared" si="36"/>
        <v>7321.4930000000004</v>
      </c>
      <c r="BI26" s="374">
        <f t="shared" si="36"/>
        <v>14377.805659</v>
      </c>
      <c r="BJ26" s="374">
        <f t="shared" si="36"/>
        <v>11208.352999999999</v>
      </c>
      <c r="BK26" s="374">
        <f t="shared" si="36"/>
        <v>13500.162139000004</v>
      </c>
      <c r="BL26" s="374">
        <f t="shared" si="36"/>
        <v>10495.183000000001</v>
      </c>
      <c r="BM26" s="374">
        <f t="shared" si="36"/>
        <v>13199.295297000001</v>
      </c>
      <c r="BN26" s="374">
        <f t="shared" si="36"/>
        <v>8598.7430000000022</v>
      </c>
      <c r="BO26" s="374">
        <f t="shared" si="36"/>
        <v>12778.093043000001</v>
      </c>
      <c r="BP26" s="374">
        <f t="shared" si="36"/>
        <v>10119.300999999999</v>
      </c>
      <c r="BQ26" s="374">
        <f t="shared" si="36"/>
        <v>10292.346506</v>
      </c>
      <c r="BR26" s="374">
        <f t="shared" si="36"/>
        <v>7548.6350000000002</v>
      </c>
      <c r="BS26" s="374">
        <f t="shared" si="36"/>
        <v>12018.041248</v>
      </c>
      <c r="BT26" s="374">
        <f t="shared" si="36"/>
        <v>12292.356</v>
      </c>
      <c r="BU26" s="374">
        <f t="shared" si="36"/>
        <v>22149.582290000002</v>
      </c>
      <c r="BV26" s="374">
        <f t="shared" si="36"/>
        <v>19388.599075067024</v>
      </c>
      <c r="BW26" s="374">
        <f t="shared" si="36"/>
        <v>14191.046214000002</v>
      </c>
      <c r="BX26" s="374">
        <f t="shared" si="36"/>
        <v>11113.678</v>
      </c>
      <c r="BY26" s="374">
        <f t="shared" si="36"/>
        <v>12407.992314000003</v>
      </c>
      <c r="BZ26" s="374">
        <f t="shared" si="36"/>
        <v>7945.5920000000015</v>
      </c>
      <c r="CA26" s="374">
        <f t="shared" si="36"/>
        <v>26599.038528000001</v>
      </c>
      <c r="CB26" s="374">
        <f t="shared" si="36"/>
        <v>19059.27</v>
      </c>
      <c r="CC26" s="374">
        <f t="shared" si="36"/>
        <v>15737.505767999995</v>
      </c>
      <c r="CD26" s="374">
        <f t="shared" si="36"/>
        <v>11014.703999999998</v>
      </c>
      <c r="CE26" s="374">
        <f t="shared" si="36"/>
        <v>17449.605641999995</v>
      </c>
      <c r="CF26" s="374">
        <f t="shared" ref="CF26:EQ26" si="37">SUM(CF28:CF31)</f>
        <v>11003.690000000002</v>
      </c>
      <c r="CG26" s="374">
        <f t="shared" si="37"/>
        <v>29443.908024999997</v>
      </c>
      <c r="CH26" s="374">
        <f t="shared" si="37"/>
        <v>10152.847</v>
      </c>
      <c r="CI26" s="374">
        <f t="shared" si="37"/>
        <v>15252.452086000001</v>
      </c>
      <c r="CJ26" s="374">
        <f t="shared" si="37"/>
        <v>9125.4150000000009</v>
      </c>
      <c r="CK26" s="374">
        <f t="shared" si="37"/>
        <v>19695.772810999999</v>
      </c>
      <c r="CL26" s="374">
        <f t="shared" si="37"/>
        <v>11681.074000000001</v>
      </c>
      <c r="CM26" s="374">
        <f t="shared" si="37"/>
        <v>17012.330054999999</v>
      </c>
      <c r="CN26" s="374">
        <f t="shared" si="37"/>
        <v>10241.700999999999</v>
      </c>
      <c r="CO26" s="374">
        <f t="shared" si="37"/>
        <v>22198.138734</v>
      </c>
      <c r="CP26" s="374">
        <f t="shared" si="37"/>
        <v>12961.504999999999</v>
      </c>
      <c r="CQ26" s="374">
        <f t="shared" si="37"/>
        <v>20776.644850000001</v>
      </c>
      <c r="CR26" s="374">
        <f t="shared" si="37"/>
        <v>11313.613000000001</v>
      </c>
      <c r="CS26" s="374">
        <f t="shared" si="37"/>
        <v>20154.984109999998</v>
      </c>
      <c r="CT26" s="374">
        <f t="shared" si="37"/>
        <v>11840.371999999999</v>
      </c>
      <c r="CU26" s="374">
        <f t="shared" si="37"/>
        <v>35064.618096249382</v>
      </c>
      <c r="CV26" s="374">
        <f t="shared" si="37"/>
        <v>19059.307000000001</v>
      </c>
      <c r="CW26" s="374">
        <f t="shared" si="37"/>
        <v>59786.149938000002</v>
      </c>
      <c r="CX26" s="374">
        <f t="shared" si="37"/>
        <v>41077.664000000004</v>
      </c>
      <c r="CY26" s="374">
        <f t="shared" si="37"/>
        <v>89230.057962999985</v>
      </c>
      <c r="CZ26" s="374">
        <f t="shared" si="37"/>
        <v>51230.510999999999</v>
      </c>
      <c r="DA26" s="374">
        <f t="shared" si="37"/>
        <v>124178.28285999999</v>
      </c>
      <c r="DB26" s="374">
        <f t="shared" si="37"/>
        <v>72036.999999999985</v>
      </c>
      <c r="DC26" s="374">
        <f t="shared" si="37"/>
        <v>141190.61291499998</v>
      </c>
      <c r="DD26" s="374">
        <f t="shared" si="37"/>
        <v>82278.700999999986</v>
      </c>
      <c r="DE26" s="374">
        <f t="shared" si="37"/>
        <v>163388.75164899998</v>
      </c>
      <c r="DF26" s="374">
        <f t="shared" si="37"/>
        <v>95240.205999999991</v>
      </c>
      <c r="DG26" s="374">
        <f t="shared" si="37"/>
        <v>184165.39649900002</v>
      </c>
      <c r="DH26" s="374">
        <f t="shared" si="37"/>
        <v>106553.81899999999</v>
      </c>
      <c r="DI26" s="374">
        <f t="shared" si="37"/>
        <v>204320.38060899999</v>
      </c>
      <c r="DJ26" s="374">
        <f t="shared" si="37"/>
        <v>118394.19099999999</v>
      </c>
      <c r="DK26" s="374">
        <f t="shared" si="37"/>
        <v>239384.99870524943</v>
      </c>
      <c r="DL26" s="374">
        <f t="shared" si="37"/>
        <v>137453.49799999996</v>
      </c>
      <c r="DM26" s="374">
        <f t="shared" si="37"/>
        <v>24599.531400600001</v>
      </c>
      <c r="DN26" s="374">
        <f t="shared" si="37"/>
        <v>13798.962000000001</v>
      </c>
      <c r="DO26" s="374">
        <f t="shared" si="37"/>
        <v>16146.772865367435</v>
      </c>
      <c r="DP26" s="374">
        <f t="shared" si="37"/>
        <v>7580.2760000000007</v>
      </c>
      <c r="DQ26" s="374">
        <f t="shared" si="37"/>
        <v>16260.820221</v>
      </c>
      <c r="DR26" s="374">
        <f t="shared" si="37"/>
        <v>11283.271999999999</v>
      </c>
      <c r="DS26" s="374">
        <f t="shared" si="37"/>
        <v>10871.110336</v>
      </c>
      <c r="DT26" s="374">
        <f t="shared" si="37"/>
        <v>5255.6730000000007</v>
      </c>
      <c r="DU26" s="374">
        <f t="shared" si="37"/>
        <v>20819.350717000001</v>
      </c>
      <c r="DV26" s="374">
        <f t="shared" si="37"/>
        <v>10507.326000000001</v>
      </c>
      <c r="DW26" s="374">
        <f t="shared" si="37"/>
        <v>24214.882901000001</v>
      </c>
      <c r="DX26" s="374">
        <f t="shared" si="37"/>
        <v>11867.437000000002</v>
      </c>
      <c r="DY26" s="374">
        <f t="shared" si="37"/>
        <v>23176.837278999999</v>
      </c>
      <c r="DZ26" s="374">
        <f t="shared" si="37"/>
        <v>11586.48</v>
      </c>
      <c r="EA26" s="374">
        <f t="shared" si="37"/>
        <v>21491.806559000001</v>
      </c>
      <c r="EB26" s="374">
        <f t="shared" si="37"/>
        <v>11130.926999999998</v>
      </c>
      <c r="EC26" s="374">
        <f t="shared" si="37"/>
        <v>22893.670994</v>
      </c>
      <c r="ED26" s="374">
        <f t="shared" si="37"/>
        <v>10439.017000000002</v>
      </c>
      <c r="EE26" s="374">
        <f t="shared" si="37"/>
        <v>23690.595360000003</v>
      </c>
      <c r="EF26" s="374">
        <f t="shared" si="37"/>
        <v>11915.263999999999</v>
      </c>
      <c r="EG26" s="374">
        <f t="shared" si="37"/>
        <v>25803.160496</v>
      </c>
      <c r="EH26" s="374">
        <f t="shared" si="37"/>
        <v>12031.122000000001</v>
      </c>
      <c r="EI26" s="374">
        <f t="shared" si="37"/>
        <v>21962.929060999999</v>
      </c>
      <c r="EJ26" s="374">
        <f t="shared" si="37"/>
        <v>10351.030000000001</v>
      </c>
      <c r="EK26" s="374">
        <f t="shared" si="37"/>
        <v>251931.46818996745</v>
      </c>
      <c r="EL26" s="374">
        <f t="shared" si="37"/>
        <v>127746.78600000001</v>
      </c>
      <c r="EM26" s="374">
        <f t="shared" si="37"/>
        <v>229968.53912896742</v>
      </c>
      <c r="EN26" s="374">
        <f t="shared" si="37"/>
        <v>117395.75600000001</v>
      </c>
      <c r="EO26" s="374">
        <f t="shared" si="37"/>
        <v>37116.449939999999</v>
      </c>
      <c r="EP26" s="374">
        <f t="shared" si="37"/>
        <v>15486.477000000001</v>
      </c>
      <c r="EQ26" s="374">
        <f t="shared" si="37"/>
        <v>24007.831652999997</v>
      </c>
      <c r="ER26" s="374">
        <f t="shared" ref="ER26:HC26" si="38">SUM(ER28:ER31)</f>
        <v>11195.558999999999</v>
      </c>
      <c r="ES26" s="374">
        <f t="shared" si="38"/>
        <v>19143.588017000002</v>
      </c>
      <c r="ET26" s="374">
        <f t="shared" si="38"/>
        <v>8703.2870000000003</v>
      </c>
      <c r="EU26" s="374">
        <f t="shared" si="38"/>
        <v>31737.728046800003</v>
      </c>
      <c r="EV26" s="374">
        <f t="shared" si="38"/>
        <v>14047.904</v>
      </c>
      <c r="EW26" s="374">
        <f t="shared" si="38"/>
        <v>23496.421457550001</v>
      </c>
      <c r="EX26" s="374">
        <f t="shared" si="38"/>
        <v>9708.4430000000011</v>
      </c>
      <c r="EY26" s="374">
        <f t="shared" si="38"/>
        <v>25443.638471639992</v>
      </c>
      <c r="EZ26" s="374">
        <f t="shared" si="38"/>
        <v>12376.784</v>
      </c>
      <c r="FA26" s="374">
        <f t="shared" si="38"/>
        <v>26185.499035168272</v>
      </c>
      <c r="FB26" s="374">
        <f t="shared" si="38"/>
        <v>13386.212000000001</v>
      </c>
      <c r="FC26" s="374">
        <f t="shared" si="38"/>
        <v>25767.163037713781</v>
      </c>
      <c r="FD26" s="374">
        <f t="shared" si="38"/>
        <v>12991.396000000001</v>
      </c>
      <c r="FE26" s="374">
        <f t="shared" si="38"/>
        <v>24878.885825020912</v>
      </c>
      <c r="FF26" s="374">
        <f t="shared" si="38"/>
        <v>12589.039000000001</v>
      </c>
      <c r="FG26" s="374">
        <f t="shared" si="38"/>
        <v>26891.053824433853</v>
      </c>
      <c r="FH26" s="374">
        <f t="shared" si="38"/>
        <v>13201.803000000002</v>
      </c>
      <c r="FI26" s="374">
        <f t="shared" si="38"/>
        <v>28425.245370316119</v>
      </c>
      <c r="FJ26" s="374">
        <f t="shared" si="38"/>
        <v>13110.922999999999</v>
      </c>
      <c r="FK26" s="374">
        <f t="shared" si="38"/>
        <v>26911.57140049649</v>
      </c>
      <c r="FL26" s="374">
        <f t="shared" si="38"/>
        <v>13482.202000000001</v>
      </c>
      <c r="FM26" s="374">
        <f t="shared" si="38"/>
        <v>320005.07607913943</v>
      </c>
      <c r="FN26" s="374">
        <f t="shared" si="38"/>
        <v>150280.02900000001</v>
      </c>
      <c r="FO26" s="374">
        <f t="shared" si="38"/>
        <v>21267.401413919408</v>
      </c>
      <c r="FP26" s="374">
        <f t="shared" si="38"/>
        <v>10838.976999999997</v>
      </c>
      <c r="FQ26" s="374">
        <f t="shared" si="38"/>
        <v>25302.666540171926</v>
      </c>
      <c r="FR26" s="374">
        <f t="shared" si="38"/>
        <v>11957.974</v>
      </c>
      <c r="FS26" s="374">
        <f t="shared" si="38"/>
        <v>23763.490729927878</v>
      </c>
      <c r="FT26" s="374">
        <f t="shared" si="38"/>
        <v>11815.967000000001</v>
      </c>
      <c r="FU26" s="374">
        <f t="shared" si="38"/>
        <v>24731.535080289992</v>
      </c>
      <c r="FV26" s="374">
        <f t="shared" si="38"/>
        <v>11692.571</v>
      </c>
      <c r="FW26" s="374">
        <f t="shared" si="38"/>
        <v>26879.993404109991</v>
      </c>
      <c r="FX26" s="374">
        <f t="shared" si="38"/>
        <v>12900.224999999999</v>
      </c>
      <c r="FY26" s="374">
        <f t="shared" si="38"/>
        <v>28487.124802699997</v>
      </c>
      <c r="FZ26" s="374">
        <f t="shared" si="38"/>
        <v>13028.372618037316</v>
      </c>
      <c r="GA26" s="374">
        <f t="shared" si="38"/>
        <v>27159.794973050004</v>
      </c>
      <c r="GB26" s="374">
        <f t="shared" si="38"/>
        <v>13539.942000000005</v>
      </c>
      <c r="GC26" s="374">
        <f t="shared" si="38"/>
        <v>29303.202436959997</v>
      </c>
      <c r="GD26" s="374">
        <f t="shared" si="38"/>
        <v>14518.801000000003</v>
      </c>
      <c r="GE26" s="374">
        <f t="shared" si="38"/>
        <v>30254.1038529</v>
      </c>
      <c r="GF26" s="374">
        <f t="shared" si="38"/>
        <v>15276.767</v>
      </c>
      <c r="GG26" s="374">
        <f t="shared" si="38"/>
        <v>27959.339847000007</v>
      </c>
      <c r="GH26" s="374">
        <f t="shared" si="38"/>
        <v>14381.498</v>
      </c>
      <c r="GI26" s="374">
        <f t="shared" si="38"/>
        <v>25406.245854000001</v>
      </c>
      <c r="GJ26" s="374">
        <f t="shared" si="38"/>
        <v>12490.112999999999</v>
      </c>
      <c r="GK26" s="374">
        <f t="shared" si="38"/>
        <v>24915.211206999997</v>
      </c>
      <c r="GL26" s="374">
        <f t="shared" si="38"/>
        <v>14102.428</v>
      </c>
      <c r="GM26" s="374">
        <f t="shared" si="38"/>
        <v>320005.07607913943</v>
      </c>
      <c r="GN26" s="374">
        <f t="shared" si="38"/>
        <v>150280.02900000001</v>
      </c>
      <c r="GO26" s="374">
        <f t="shared" si="38"/>
        <v>315430.11014202924</v>
      </c>
      <c r="GP26" s="374">
        <f t="shared" si="38"/>
        <v>156543.63561803728</v>
      </c>
      <c r="GQ26" s="374">
        <f t="shared" si="38"/>
        <v>36322.353473000003</v>
      </c>
      <c r="GR26" s="374">
        <f t="shared" si="38"/>
        <v>21873.270000000004</v>
      </c>
      <c r="GS26" s="374">
        <f t="shared" si="38"/>
        <v>30616.470055999998</v>
      </c>
      <c r="GT26" s="374">
        <f t="shared" si="38"/>
        <v>19882.698000000004</v>
      </c>
      <c r="GU26" s="374">
        <f t="shared" si="38"/>
        <v>31569.380465999999</v>
      </c>
      <c r="GV26" s="374">
        <f t="shared" si="38"/>
        <v>22317.212</v>
      </c>
      <c r="GW26" s="374">
        <f t="shared" si="38"/>
        <v>28414.954040000001</v>
      </c>
      <c r="GX26" s="374">
        <f t="shared" si="38"/>
        <v>19999.087</v>
      </c>
      <c r="GY26" s="374">
        <f t="shared" si="38"/>
        <v>24702.684641911372</v>
      </c>
      <c r="GZ26" s="374">
        <f t="shared" si="38"/>
        <v>17235.828000000001</v>
      </c>
      <c r="HA26" s="374">
        <f t="shared" si="38"/>
        <v>33639.842479999999</v>
      </c>
      <c r="HB26" s="374">
        <f t="shared" si="38"/>
        <v>23123.616000000002</v>
      </c>
      <c r="HC26" s="374">
        <f t="shared" si="38"/>
        <v>37104.135684000001</v>
      </c>
      <c r="HD26" s="374">
        <f t="shared" ref="HD26:JO26" si="39">SUM(HD28:HD31)</f>
        <v>24773.687000000002</v>
      </c>
      <c r="HE26" s="374">
        <f t="shared" si="39"/>
        <v>35521.306491999996</v>
      </c>
      <c r="HF26" s="374">
        <f t="shared" si="39"/>
        <v>23584.321</v>
      </c>
      <c r="HG26" s="374">
        <f t="shared" si="39"/>
        <v>37438.820119224365</v>
      </c>
      <c r="HH26" s="374">
        <f t="shared" si="39"/>
        <v>25994.747999999996</v>
      </c>
      <c r="HI26" s="374">
        <f t="shared" si="39"/>
        <v>33406.542193721732</v>
      </c>
      <c r="HJ26" s="374">
        <f t="shared" si="39"/>
        <v>23020.201000000001</v>
      </c>
      <c r="HK26" s="374">
        <f t="shared" si="39"/>
        <v>26856.164618147293</v>
      </c>
      <c r="HL26" s="374">
        <f t="shared" si="39"/>
        <v>19812.929795605494</v>
      </c>
      <c r="HM26" s="419">
        <f t="shared" si="39"/>
        <v>35377.698603999997</v>
      </c>
      <c r="HN26" s="374">
        <f t="shared" si="39"/>
        <v>24865.329999999998</v>
      </c>
      <c r="HO26" s="419">
        <f t="shared" si="39"/>
        <v>17244.495402</v>
      </c>
      <c r="HP26" s="374">
        <f t="shared" si="39"/>
        <v>11286.957000000002</v>
      </c>
      <c r="HQ26" s="419">
        <f t="shared" si="39"/>
        <v>13695.912656999999</v>
      </c>
      <c r="HR26" s="374">
        <f t="shared" si="39"/>
        <v>10790.221000000001</v>
      </c>
      <c r="HS26" s="419">
        <f t="shared" si="39"/>
        <v>19158.124609000006</v>
      </c>
      <c r="HT26" s="374">
        <f t="shared" si="39"/>
        <v>22099.647000000001</v>
      </c>
      <c r="HU26" s="419">
        <f t="shared" si="39"/>
        <v>15324.185036000003</v>
      </c>
      <c r="HV26" s="374">
        <f t="shared" si="39"/>
        <v>11819.562000000002</v>
      </c>
      <c r="HW26" s="419">
        <f t="shared" si="39"/>
        <v>17597.397255</v>
      </c>
      <c r="HX26" s="374">
        <f t="shared" si="39"/>
        <v>13484.178</v>
      </c>
      <c r="HY26" s="419">
        <f t="shared" si="39"/>
        <v>19046.54003</v>
      </c>
      <c r="HZ26" s="374">
        <f t="shared" si="39"/>
        <v>13787.650000000001</v>
      </c>
      <c r="IA26" s="419">
        <f t="shared" si="39"/>
        <v>20550.409514999999</v>
      </c>
      <c r="IB26" s="374">
        <f t="shared" si="39"/>
        <v>16193.027999999998</v>
      </c>
      <c r="IC26" s="419">
        <f t="shared" si="39"/>
        <v>20390.585730999999</v>
      </c>
      <c r="ID26" s="374">
        <f t="shared" si="39"/>
        <v>14941.699000000002</v>
      </c>
      <c r="IE26" s="419">
        <f t="shared" si="39"/>
        <v>25829.671637999996</v>
      </c>
      <c r="IF26" s="374">
        <f t="shared" si="39"/>
        <v>16587.588000000003</v>
      </c>
      <c r="IG26" s="419">
        <f t="shared" si="39"/>
        <v>18824.680432000001</v>
      </c>
      <c r="IH26" s="374">
        <f t="shared" si="39"/>
        <v>13679.504999999997</v>
      </c>
      <c r="II26" s="419">
        <f t="shared" si="39"/>
        <v>20388.858448999999</v>
      </c>
      <c r="IJ26" s="374">
        <f t="shared" si="39"/>
        <v>13778.503999999999</v>
      </c>
      <c r="IK26" s="419">
        <f t="shared" si="39"/>
        <v>20194.629869999997</v>
      </c>
      <c r="IL26" s="374">
        <f t="shared" si="39"/>
        <v>14803.847</v>
      </c>
      <c r="IM26" s="419">
        <f t="shared" si="39"/>
        <v>20828.921238000003</v>
      </c>
      <c r="IN26" s="374">
        <f t="shared" si="39"/>
        <v>13557.892</v>
      </c>
      <c r="IO26" s="419">
        <f t="shared" si="39"/>
        <v>15932.285977</v>
      </c>
      <c r="IP26" s="374">
        <f t="shared" si="39"/>
        <v>9902.3379999999979</v>
      </c>
      <c r="IQ26" s="419">
        <f t="shared" si="39"/>
        <v>18213.016925000004</v>
      </c>
      <c r="IR26" s="374">
        <f t="shared" si="39"/>
        <v>10874.779999999999</v>
      </c>
      <c r="IS26" s="419">
        <f t="shared" si="39"/>
        <v>16482.413199999995</v>
      </c>
      <c r="IT26" s="374">
        <f t="shared" si="39"/>
        <v>12014.540999999999</v>
      </c>
      <c r="IU26" s="419">
        <f t="shared" si="39"/>
        <v>18095.591214</v>
      </c>
      <c r="IV26" s="374">
        <f t="shared" si="39"/>
        <v>10378.057999999997</v>
      </c>
      <c r="IW26" s="419">
        <f t="shared" si="39"/>
        <v>23501.147391999999</v>
      </c>
      <c r="IX26" s="374">
        <f t="shared" si="39"/>
        <v>16707.224999999999</v>
      </c>
      <c r="IY26" s="419">
        <f t="shared" si="39"/>
        <v>14516.386857000001</v>
      </c>
      <c r="IZ26" s="374">
        <f t="shared" si="39"/>
        <v>9539.41</v>
      </c>
      <c r="JA26" s="419">
        <f t="shared" si="39"/>
        <v>28457.747327999994</v>
      </c>
      <c r="JB26" s="374">
        <f t="shared" si="39"/>
        <v>18727.667999999998</v>
      </c>
      <c r="JC26" s="419">
        <f t="shared" si="39"/>
        <v>24394.106729000003</v>
      </c>
      <c r="JD26" s="374">
        <f t="shared" si="39"/>
        <v>16568.888999999999</v>
      </c>
      <c r="JE26" s="419">
        <f t="shared" si="39"/>
        <v>36098.028723000003</v>
      </c>
      <c r="JF26" s="374">
        <f t="shared" si="39"/>
        <v>30838.092000000001</v>
      </c>
      <c r="JG26" s="419">
        <f t="shared" si="39"/>
        <v>28816.650428000001</v>
      </c>
      <c r="JH26" s="374">
        <f t="shared" si="39"/>
        <v>23756.882999999998</v>
      </c>
      <c r="JI26" s="419">
        <f t="shared" si="39"/>
        <v>30251.792007000004</v>
      </c>
      <c r="JJ26" s="374">
        <f t="shared" si="39"/>
        <v>22694.581999999995</v>
      </c>
      <c r="JK26" s="419">
        <f t="shared" si="39"/>
        <v>25665.103260000004</v>
      </c>
      <c r="JL26" s="374">
        <f t="shared" si="39"/>
        <v>19841.085999999999</v>
      </c>
      <c r="JM26" s="419">
        <f t="shared" si="39"/>
        <v>27163.501218999998</v>
      </c>
      <c r="JN26" s="374">
        <f t="shared" si="39"/>
        <v>20622.061999999998</v>
      </c>
      <c r="JO26" s="419">
        <f t="shared" si="39"/>
        <v>0</v>
      </c>
      <c r="JP26" s="374">
        <f t="shared" ref="JP26:KL26" si="40">SUM(JP28:JP31)</f>
        <v>0</v>
      </c>
      <c r="JQ26" s="419">
        <f t="shared" si="40"/>
        <v>0</v>
      </c>
      <c r="JR26" s="374">
        <f t="shared" si="40"/>
        <v>0</v>
      </c>
      <c r="JS26" s="419">
        <f t="shared" si="40"/>
        <v>0</v>
      </c>
      <c r="JT26" s="374">
        <f t="shared" si="40"/>
        <v>0</v>
      </c>
      <c r="JU26" s="419">
        <f t="shared" si="40"/>
        <v>0</v>
      </c>
      <c r="JV26" s="374">
        <f t="shared" si="40"/>
        <v>0</v>
      </c>
      <c r="JW26" s="419">
        <f t="shared" si="40"/>
        <v>0</v>
      </c>
      <c r="JX26" s="374">
        <f t="shared" si="40"/>
        <v>0</v>
      </c>
      <c r="JY26" s="419">
        <f t="shared" si="40"/>
        <v>0</v>
      </c>
      <c r="JZ26" s="374">
        <f t="shared" si="40"/>
        <v>0</v>
      </c>
      <c r="KA26" s="419">
        <f t="shared" si="40"/>
        <v>0</v>
      </c>
      <c r="KB26" s="374">
        <f t="shared" si="40"/>
        <v>0</v>
      </c>
      <c r="KC26" s="419">
        <f t="shared" si="40"/>
        <v>0</v>
      </c>
      <c r="KD26" s="374">
        <f t="shared" si="40"/>
        <v>0</v>
      </c>
      <c r="KE26" s="419">
        <f t="shared" si="40"/>
        <v>0</v>
      </c>
      <c r="KF26" s="374">
        <f t="shared" si="40"/>
        <v>0</v>
      </c>
      <c r="KG26" s="419">
        <f t="shared" si="40"/>
        <v>0</v>
      </c>
      <c r="KH26" s="374">
        <f t="shared" si="40"/>
        <v>0</v>
      </c>
      <c r="KI26" s="419">
        <f t="shared" si="40"/>
        <v>36761.207215000002</v>
      </c>
      <c r="KJ26" s="374">
        <f t="shared" si="40"/>
        <v>23460.230000000003</v>
      </c>
      <c r="KK26" s="419">
        <f t="shared" si="40"/>
        <v>52828.604479000001</v>
      </c>
      <c r="KL26" s="374">
        <f t="shared" si="40"/>
        <v>40463.148000000001</v>
      </c>
      <c r="KO26" s="469"/>
      <c r="KP26" s="473"/>
    </row>
    <row r="27" spans="2:302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1"/>
      <c r="AJ27" s="98"/>
      <c r="AK27" s="100"/>
      <c r="AL27" s="95"/>
      <c r="AM27" s="429"/>
      <c r="AN27" s="377"/>
      <c r="AO27" s="422"/>
      <c r="AP27" s="378"/>
      <c r="AQ27" s="425"/>
      <c r="AR27" s="378"/>
      <c r="AS27" s="378"/>
      <c r="AT27" s="378"/>
      <c r="AU27" s="378"/>
      <c r="AV27" s="378"/>
      <c r="AW27" s="378"/>
      <c r="AX27" s="378"/>
      <c r="AY27" s="11"/>
      <c r="AZ27" s="199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90"/>
      <c r="BT27" s="191"/>
      <c r="BU27" s="190"/>
      <c r="BV27" s="191"/>
      <c r="BW27" s="87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179"/>
      <c r="CL27" s="179"/>
      <c r="CM27" s="179"/>
      <c r="CN27" s="179"/>
      <c r="CO27" s="179"/>
      <c r="CP27" s="179"/>
      <c r="CQ27" s="82"/>
      <c r="CR27" s="82"/>
      <c r="CS27" s="86"/>
      <c r="CT27" s="82"/>
      <c r="CU27" s="179"/>
      <c r="CV27" s="179"/>
      <c r="CW27" s="86"/>
      <c r="CX27" s="235"/>
      <c r="CY27" s="244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75"/>
      <c r="DN27" s="221"/>
      <c r="DO27" s="75"/>
      <c r="DP27" s="221"/>
      <c r="DQ27" s="75"/>
      <c r="DR27" s="221"/>
      <c r="DS27" s="75"/>
      <c r="DT27" s="221"/>
      <c r="DU27" s="207"/>
      <c r="DV27" s="252"/>
      <c r="DW27" s="207"/>
      <c r="DX27" s="252"/>
      <c r="DY27" s="207"/>
      <c r="DZ27" s="221"/>
      <c r="EA27" s="207"/>
      <c r="EB27" s="252"/>
      <c r="EC27" s="207"/>
      <c r="ED27" s="221"/>
      <c r="EE27" s="75"/>
      <c r="EF27" s="237"/>
      <c r="EG27" s="274"/>
      <c r="EH27" s="237"/>
      <c r="EI27" s="237"/>
      <c r="EJ27" s="237"/>
      <c r="EK27" s="75"/>
      <c r="EL27" s="237"/>
      <c r="EM27" s="302"/>
      <c r="EN27" s="239"/>
      <c r="EO27" s="75"/>
      <c r="EP27" s="274"/>
      <c r="EQ27" s="343"/>
      <c r="ER27" s="274"/>
      <c r="ES27" s="274"/>
      <c r="ET27" s="234"/>
      <c r="EU27" s="274"/>
      <c r="EV27" s="274"/>
      <c r="EW27" s="274"/>
      <c r="EX27" s="274"/>
      <c r="EY27" s="274"/>
      <c r="EZ27" s="274"/>
      <c r="FA27" s="274"/>
      <c r="FB27" s="234"/>
      <c r="FC27" s="274"/>
      <c r="FD27" s="274"/>
      <c r="FE27" s="274"/>
      <c r="FF27" s="274"/>
      <c r="FG27" s="274"/>
      <c r="FH27" s="274"/>
      <c r="FI27" s="274"/>
      <c r="FJ27" s="274"/>
      <c r="FK27" s="234"/>
      <c r="FL27" s="274"/>
      <c r="FM27" s="287"/>
      <c r="FN27" s="239"/>
      <c r="FO27" s="239"/>
      <c r="FP27" s="239"/>
      <c r="FQ27" s="417"/>
      <c r="FR27" s="95"/>
      <c r="FS27" s="99"/>
      <c r="FT27" s="95"/>
      <c r="FU27" s="99"/>
      <c r="FV27" s="95"/>
      <c r="FW27" s="99"/>
      <c r="FX27" s="99"/>
      <c r="FY27" s="99"/>
      <c r="FZ27" s="95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411"/>
      <c r="GN27" s="373"/>
      <c r="GO27" s="373"/>
      <c r="GP27" s="373"/>
      <c r="GQ27" s="373"/>
      <c r="GR27" s="373"/>
      <c r="GS27" s="373"/>
      <c r="GT27" s="373"/>
      <c r="GU27" s="373"/>
      <c r="GV27" s="373"/>
      <c r="GW27" s="373"/>
      <c r="GX27" s="373"/>
      <c r="GY27" s="373"/>
      <c r="GZ27" s="373"/>
      <c r="HA27" s="373"/>
      <c r="HB27" s="373"/>
      <c r="HC27" s="373"/>
      <c r="HD27" s="373"/>
      <c r="HE27" s="373"/>
      <c r="HF27" s="373"/>
      <c r="HG27" s="373"/>
      <c r="HH27" s="373"/>
      <c r="HI27" s="373"/>
      <c r="HJ27" s="373"/>
      <c r="HK27" s="373"/>
      <c r="HL27" s="373"/>
      <c r="HM27" s="207"/>
      <c r="HN27" s="373"/>
      <c r="HO27" s="207"/>
      <c r="HP27" s="373"/>
      <c r="HQ27" s="373"/>
      <c r="HR27" s="373"/>
      <c r="HS27" s="373"/>
      <c r="HT27" s="373"/>
      <c r="HU27" s="373"/>
      <c r="HV27" s="373"/>
      <c r="HW27" s="373"/>
      <c r="HX27" s="373"/>
      <c r="HY27" s="373"/>
      <c r="HZ27" s="373"/>
      <c r="IA27" s="373"/>
      <c r="IB27" s="373"/>
      <c r="IC27" s="373"/>
      <c r="ID27" s="373"/>
      <c r="IE27" s="373"/>
      <c r="IF27" s="373"/>
      <c r="IG27" s="373"/>
      <c r="IH27" s="373"/>
      <c r="II27" s="373"/>
      <c r="IJ27" s="373"/>
      <c r="IK27" s="328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274"/>
      <c r="JJ27" s="274"/>
      <c r="JK27" s="274"/>
      <c r="JL27" s="274"/>
      <c r="JM27" s="274"/>
      <c r="JN27" s="274"/>
      <c r="JO27" s="274"/>
      <c r="JP27" s="274"/>
      <c r="JQ27" s="274"/>
      <c r="JR27" s="274"/>
      <c r="JS27" s="274"/>
      <c r="JT27" s="274"/>
      <c r="JU27" s="274"/>
      <c r="JV27" s="274"/>
      <c r="JW27" s="274"/>
      <c r="JX27" s="274"/>
      <c r="JY27" s="274"/>
      <c r="JZ27" s="274"/>
      <c r="KA27" s="274"/>
      <c r="KB27" s="274"/>
      <c r="KC27" s="274"/>
      <c r="KD27" s="274"/>
      <c r="KE27" s="274"/>
      <c r="KF27" s="274"/>
      <c r="KG27" s="274"/>
      <c r="KH27" s="274"/>
      <c r="KI27" s="82"/>
      <c r="KJ27" s="84"/>
      <c r="KK27" s="91"/>
      <c r="KL27" s="106"/>
      <c r="KO27" s="470"/>
      <c r="KP27" s="173"/>
    </row>
    <row r="28" spans="2:302" x14ac:dyDescent="0.25">
      <c r="B28" s="114" t="s">
        <v>41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29">
        <v>15776.990576999999</v>
      </c>
      <c r="AN28" s="379">
        <v>8141.9800000000005</v>
      </c>
      <c r="AO28" s="423">
        <v>18352.676852581106</v>
      </c>
      <c r="AP28" s="380">
        <v>8239.9809999999998</v>
      </c>
      <c r="AQ28" s="453">
        <v>13587.234312943308</v>
      </c>
      <c r="AR28" s="380">
        <v>6591.4146180373145</v>
      </c>
      <c r="AS28" s="425">
        <v>14619.308117667308</v>
      </c>
      <c r="AT28" s="378">
        <v>8418.4069999999938</v>
      </c>
      <c r="AU28" s="378">
        <v>14882.380794999999</v>
      </c>
      <c r="AV28" s="378">
        <v>7762.780999999999</v>
      </c>
      <c r="AW28" s="378">
        <v>23801.943562</v>
      </c>
      <c r="AX28" s="378">
        <v>7454.82</v>
      </c>
      <c r="AY28" s="105">
        <v>417.05505599999998</v>
      </c>
      <c r="AZ28" s="192">
        <v>277.31399999999996</v>
      </c>
      <c r="BA28" s="193">
        <v>353.49614199999996</v>
      </c>
      <c r="BB28" s="193">
        <v>161.82599999999999</v>
      </c>
      <c r="BC28" s="193">
        <v>674.24743100000012</v>
      </c>
      <c r="BD28" s="193">
        <v>570.70899999999983</v>
      </c>
      <c r="BE28" s="194">
        <v>470.21405300000004</v>
      </c>
      <c r="BF28" s="193">
        <v>299.065</v>
      </c>
      <c r="BG28" s="194">
        <v>375.22762300000005</v>
      </c>
      <c r="BH28" s="193">
        <v>378.44499999999994</v>
      </c>
      <c r="BI28" s="193">
        <v>487.11895000000004</v>
      </c>
      <c r="BJ28" s="193">
        <v>455.036</v>
      </c>
      <c r="BK28" s="194">
        <v>411.25915600000008</v>
      </c>
      <c r="BL28" s="193">
        <v>408.89199999999994</v>
      </c>
      <c r="BM28" s="193">
        <v>672.77585899999997</v>
      </c>
      <c r="BN28" s="193">
        <v>496.77100000000007</v>
      </c>
      <c r="BO28" s="193">
        <v>311.20455300000003</v>
      </c>
      <c r="BP28" s="193">
        <v>98.508999999999986</v>
      </c>
      <c r="BQ28" s="196">
        <v>502.002365</v>
      </c>
      <c r="BR28" s="197">
        <v>275.56</v>
      </c>
      <c r="BS28" s="196">
        <v>934.40725799999996</v>
      </c>
      <c r="BT28" s="197">
        <v>2950.3</v>
      </c>
      <c r="BU28" s="196">
        <v>326.66117700000001</v>
      </c>
      <c r="BV28" s="197">
        <v>1643.645</v>
      </c>
      <c r="BW28" s="107">
        <v>400.62467299999997</v>
      </c>
      <c r="BX28" s="108">
        <v>223.614</v>
      </c>
      <c r="BY28" s="99">
        <v>558.76919399999997</v>
      </c>
      <c r="BZ28" s="99">
        <v>531.85299999999995</v>
      </c>
      <c r="CA28" s="99">
        <f>+BY28+BW28</f>
        <v>959.393867</v>
      </c>
      <c r="CB28" s="99">
        <f>+BZ28+BX28</f>
        <v>755.46699999999998</v>
      </c>
      <c r="CC28" s="108">
        <v>784.68202799999995</v>
      </c>
      <c r="CD28" s="108">
        <v>572.11199999999997</v>
      </c>
      <c r="CE28" s="108">
        <v>1598.4363370000001</v>
      </c>
      <c r="CF28" s="108">
        <v>784.78700000000003</v>
      </c>
      <c r="CG28" s="222">
        <v>1222.476422</v>
      </c>
      <c r="CH28" s="176">
        <v>864.62900000000002</v>
      </c>
      <c r="CI28" s="108">
        <v>553.38048700000002</v>
      </c>
      <c r="CJ28" s="110">
        <v>483.79199999999997</v>
      </c>
      <c r="CK28" s="108">
        <v>560.38226399999996</v>
      </c>
      <c r="CL28" s="108">
        <v>383.47699999999998</v>
      </c>
      <c r="CM28" s="108">
        <v>842.82079999999996</v>
      </c>
      <c r="CN28" s="108">
        <v>249.755</v>
      </c>
      <c r="CO28" s="207">
        <v>1355.945545</v>
      </c>
      <c r="CP28" s="75">
        <v>571.88900000000001</v>
      </c>
      <c r="CQ28" s="108">
        <v>2003.585499</v>
      </c>
      <c r="CR28" s="108">
        <v>622.69100000000003</v>
      </c>
      <c r="CS28" s="225">
        <v>1135.4002740000001</v>
      </c>
      <c r="CT28" s="212">
        <v>501.00799999999998</v>
      </c>
      <c r="CU28" s="215">
        <v>2032.843934</v>
      </c>
      <c r="CV28" s="216">
        <v>363.48899999999998</v>
      </c>
      <c r="CW28" s="105">
        <f t="shared" ref="CW28:CW31" si="41">+BW28+BY28+CC28+CE28</f>
        <v>3342.512232</v>
      </c>
      <c r="CX28" s="241">
        <f t="shared" ref="CX28:CX31" si="42">+BX28+BZ28+CD28+CF28</f>
        <v>2112.366</v>
      </c>
      <c r="CY28" s="245">
        <f t="shared" ref="CY28:CY31" si="43">+CW28+CG28</f>
        <v>4564.9886539999998</v>
      </c>
      <c r="CZ28" s="241">
        <f t="shared" ref="CZ28:CZ31" si="44">+CX28+CH28</f>
        <v>2976.9949999999999</v>
      </c>
      <c r="DA28" s="241">
        <f t="shared" ref="DA28:DA31" si="45">+CY28+CI28+CK28</f>
        <v>5678.751405</v>
      </c>
      <c r="DB28" s="241">
        <f t="shared" ref="DB28:DB31" si="46">+CZ28+CJ28+CL28</f>
        <v>3844.2639999999997</v>
      </c>
      <c r="DC28" s="235">
        <f t="shared" si="15"/>
        <v>6521.5722050000004</v>
      </c>
      <c r="DD28" s="235">
        <f t="shared" si="8"/>
        <v>4094.0189999999998</v>
      </c>
      <c r="DE28" s="241">
        <f t="shared" ref="DE28:DE31" si="47">+DC28+CO28</f>
        <v>7877.5177500000009</v>
      </c>
      <c r="DF28" s="241">
        <f t="shared" ref="DF28:DF31" si="48">+DD28+CP28</f>
        <v>4665.9079999999994</v>
      </c>
      <c r="DG28" s="245">
        <f t="shared" ref="DG28:DG31" si="49">+DE28+CQ28</f>
        <v>9881.1032490000016</v>
      </c>
      <c r="DH28" s="241">
        <f t="shared" ref="DH28:DH31" si="50">+DF28+CR28</f>
        <v>5288.5989999999993</v>
      </c>
      <c r="DI28" s="245">
        <f t="shared" ref="DI28:DI31" si="51">+CS28+DG28</f>
        <v>11016.503523000001</v>
      </c>
      <c r="DJ28" s="241">
        <f t="shared" ref="DJ28:DJ31" si="52">DH28+CT28</f>
        <v>5789.6069999999991</v>
      </c>
      <c r="DK28" s="241">
        <f t="shared" ref="DK28:DK31" si="53">+DI28+CU28</f>
        <v>13049.347457000002</v>
      </c>
      <c r="DL28" s="241">
        <f t="shared" ref="DL28:DL31" si="54">+DJ28+CV28</f>
        <v>6153.0959999999986</v>
      </c>
      <c r="DM28" s="99">
        <v>800.074883</v>
      </c>
      <c r="DN28" s="99">
        <v>473.50900000000001</v>
      </c>
      <c r="DO28" s="99">
        <v>2673.9307180000001</v>
      </c>
      <c r="DP28" s="99">
        <v>638.05100000000004</v>
      </c>
      <c r="DQ28" s="99">
        <v>806.95641499999999</v>
      </c>
      <c r="DR28" s="99">
        <v>590.89300000000003</v>
      </c>
      <c r="DS28" s="207">
        <v>871.635986</v>
      </c>
      <c r="DT28" s="207">
        <v>630.39300000000003</v>
      </c>
      <c r="DU28" s="249">
        <v>1029.3403559999999</v>
      </c>
      <c r="DV28" s="263">
        <v>732.76800000000003</v>
      </c>
      <c r="DW28" s="212">
        <v>1021.3032619999998</v>
      </c>
      <c r="DX28" s="264">
        <v>716.80700000000002</v>
      </c>
      <c r="DY28" s="259">
        <v>532.78201000000001</v>
      </c>
      <c r="DZ28" s="259">
        <v>412.18</v>
      </c>
      <c r="EA28" s="260">
        <v>628.55345199999999</v>
      </c>
      <c r="EB28" s="261">
        <v>399.791</v>
      </c>
      <c r="EC28" s="262">
        <v>2753.7132940000001</v>
      </c>
      <c r="ED28" s="261">
        <v>1078.587</v>
      </c>
      <c r="EE28" s="266">
        <v>2708.7602000000002</v>
      </c>
      <c r="EF28" s="267">
        <v>1230.9349999999999</v>
      </c>
      <c r="EG28" s="266">
        <v>744.94596000000001</v>
      </c>
      <c r="EH28" s="267">
        <v>443.95</v>
      </c>
      <c r="EI28" s="278">
        <v>1204.9940409999999</v>
      </c>
      <c r="EJ28" s="279">
        <v>794.11599999999999</v>
      </c>
      <c r="EK28" s="99">
        <f t="shared" ref="EK28:EK31" si="55">DM28+DO28+DQ28+DS28+DU28+DW28+DY28+EA28+EC28+EE28+EG28+EI28</f>
        <v>15776.990576999999</v>
      </c>
      <c r="EL28" s="240">
        <f t="shared" ref="EL28:EL31" si="56">DN28+DP28+DR28+DT28+DV28+DX28+DZ28+EB28+ED28+EF28+EH28+EJ28</f>
        <v>8141.9800000000005</v>
      </c>
      <c r="EM28" s="303">
        <f t="shared" ref="EM28:EM31" si="57">+DM28+DO28+DQ28+DS28+DU28+DW28+DY28+EA28+EC28+EE28+EG28</f>
        <v>14571.996535999999</v>
      </c>
      <c r="EN28" s="301">
        <f t="shared" ref="EN28:EN31" si="58">+DV28+DN28+DP28+DR28+DT28+DX28+DZ28+EB28+ED28+EF28+EH28</f>
        <v>7347.8640000000005</v>
      </c>
      <c r="EO28" s="214">
        <v>3199.6165380000002</v>
      </c>
      <c r="EP28" s="310">
        <v>480.19099999999997</v>
      </c>
      <c r="EQ28" s="344">
        <v>1336.776202</v>
      </c>
      <c r="ER28" s="300">
        <v>787.85699999999997</v>
      </c>
      <c r="ES28" s="225">
        <v>1061.1946150000001</v>
      </c>
      <c r="ET28" s="225">
        <v>410.012</v>
      </c>
      <c r="EU28" s="212">
        <v>1397.391946</v>
      </c>
      <c r="EV28" s="212">
        <v>903.40800000000002</v>
      </c>
      <c r="EW28" s="311">
        <v>3231.9247772100007</v>
      </c>
      <c r="EX28" s="300">
        <v>304.06700000000001</v>
      </c>
      <c r="EY28" s="311">
        <v>963.51138470000024</v>
      </c>
      <c r="EZ28" s="300">
        <v>632.80799999999999</v>
      </c>
      <c r="FA28" s="311">
        <v>478.81044152438</v>
      </c>
      <c r="FB28" s="317">
        <v>369.97399999999993</v>
      </c>
      <c r="FC28" s="320">
        <v>1404.860646436184</v>
      </c>
      <c r="FD28" s="320">
        <v>893.91</v>
      </c>
      <c r="FE28" s="327">
        <v>1156.1161736696686</v>
      </c>
      <c r="FF28" s="327">
        <v>1067.73</v>
      </c>
      <c r="FG28" s="225">
        <v>1937.7390956042357</v>
      </c>
      <c r="FH28" s="225">
        <v>1061.018</v>
      </c>
      <c r="FI28" s="328">
        <v>983.62394339970604</v>
      </c>
      <c r="FJ28" s="274">
        <v>614.702</v>
      </c>
      <c r="FK28" s="437">
        <v>1201.1110890369296</v>
      </c>
      <c r="FL28" s="327">
        <v>714.30399999999997</v>
      </c>
      <c r="FM28" s="326">
        <f t="shared" ref="FM28:FN31" si="59">+EO28+EQ28+ES28+EU28+EW28+EY28+FA28+FC28+FE28+FG28+FI28+FK28</f>
        <v>18352.676852581106</v>
      </c>
      <c r="FN28" s="301">
        <f t="shared" si="59"/>
        <v>8239.9809999999998</v>
      </c>
      <c r="FO28" s="328">
        <v>1408.5456532813419</v>
      </c>
      <c r="FP28" s="274">
        <v>834.62899999999991</v>
      </c>
      <c r="FQ28" s="417">
        <v>1815.0059498442888</v>
      </c>
      <c r="FR28" s="95">
        <v>603.46300000000008</v>
      </c>
      <c r="FS28" s="99">
        <v>771.68920468767988</v>
      </c>
      <c r="FT28" s="95">
        <v>374.92899999999997</v>
      </c>
      <c r="FU28" s="99">
        <v>804.20406420000006</v>
      </c>
      <c r="FV28" s="95">
        <v>531.101</v>
      </c>
      <c r="FW28" s="99">
        <v>1027.8559552199999</v>
      </c>
      <c r="FX28" s="99">
        <v>533.31900000000007</v>
      </c>
      <c r="FY28" s="99">
        <v>860.65519340999992</v>
      </c>
      <c r="FZ28" s="95">
        <v>439.40461803731449</v>
      </c>
      <c r="GA28" s="99">
        <v>1175.0510569099999</v>
      </c>
      <c r="GB28" s="99">
        <v>304.98999999999995</v>
      </c>
      <c r="GC28" s="99">
        <v>867.93549591999988</v>
      </c>
      <c r="GD28" s="99">
        <v>427.02099999999996</v>
      </c>
      <c r="GE28" s="99">
        <v>1400.1304464700002</v>
      </c>
      <c r="GF28" s="99">
        <v>837.36899999999969</v>
      </c>
      <c r="GG28" s="99">
        <v>1435.9141129999998</v>
      </c>
      <c r="GH28" s="99">
        <v>649.63699999999983</v>
      </c>
      <c r="GI28" s="99">
        <v>1308.8554730000001</v>
      </c>
      <c r="GJ28" s="99">
        <v>531.029</v>
      </c>
      <c r="GK28" s="99">
        <v>711.39170700000011</v>
      </c>
      <c r="GL28" s="99">
        <v>524.52300000000002</v>
      </c>
      <c r="GM28" s="411">
        <f t="shared" ref="GM28" si="60">+EO28+EQ28+ES28+EU28+EW28+EY28+FA28+FC28+FE28+FG28+FI28+FK28</f>
        <v>18352.676852581106</v>
      </c>
      <c r="GN28" s="379">
        <f t="shared" ref="GN28" si="61">+EP28+ER28+ET28+EV28+EX28+EZ28+FB28+FD28+FF28+FH28+FJ28+FL28</f>
        <v>8239.9809999999998</v>
      </c>
      <c r="GO28" s="379">
        <f t="shared" ref="GO28" si="62">+FO28+FQ28+FS28+FU28+FW28+FY28+GA28+GC28+GE28+GG28+GI28+GK28</f>
        <v>13587.234312943308</v>
      </c>
      <c r="GP28" s="379">
        <f t="shared" ref="GP28" si="63">+FP28+FR28+FT28+FV28+FX28+FZ28+GB28+GD28+GF28+GH28+GJ28+GL28</f>
        <v>6591.4146180373145</v>
      </c>
      <c r="GQ28" s="379">
        <v>1265.3471510000002</v>
      </c>
      <c r="GR28" s="379">
        <v>832.4259999999997</v>
      </c>
      <c r="GS28" s="379">
        <v>1203.7678090000004</v>
      </c>
      <c r="GT28" s="379">
        <v>698.33</v>
      </c>
      <c r="GU28" s="379">
        <v>2415.5734080000002</v>
      </c>
      <c r="GV28" s="379">
        <v>987.53700000000003</v>
      </c>
      <c r="GW28" s="379">
        <v>1105.195442</v>
      </c>
      <c r="GX28" s="379">
        <v>659.1</v>
      </c>
      <c r="GY28" s="379">
        <v>1398.560923</v>
      </c>
      <c r="GZ28" s="379">
        <v>413.04199999999997</v>
      </c>
      <c r="HA28" s="379">
        <v>877.98710300000005</v>
      </c>
      <c r="HB28" s="379">
        <v>709.93299999999999</v>
      </c>
      <c r="HC28" s="379">
        <v>1365.5955100000001</v>
      </c>
      <c r="HD28" s="379">
        <v>564.95299999999997</v>
      </c>
      <c r="HE28" s="379">
        <v>1355.648531</v>
      </c>
      <c r="HF28" s="379">
        <v>637.90800000000002</v>
      </c>
      <c r="HG28" s="379">
        <v>1248.1145613212998</v>
      </c>
      <c r="HH28" s="379">
        <v>1052.4569999999999</v>
      </c>
      <c r="HI28" s="379">
        <v>758.44412499999999</v>
      </c>
      <c r="HJ28" s="379">
        <v>650.14599999999996</v>
      </c>
      <c r="HK28" s="379">
        <v>982.30020000000002</v>
      </c>
      <c r="HL28" s="379">
        <v>800.49</v>
      </c>
      <c r="HM28" s="452">
        <v>1040.6925600000002</v>
      </c>
      <c r="HN28" s="379">
        <v>657.05199999999991</v>
      </c>
      <c r="HO28" s="452">
        <v>1574.8998769999996</v>
      </c>
      <c r="HP28" s="379">
        <v>662.64999999999986</v>
      </c>
      <c r="HQ28" s="379">
        <v>819.45054300000004</v>
      </c>
      <c r="HR28" s="379">
        <v>382.4860000000001</v>
      </c>
      <c r="HS28" s="379">
        <v>983.82445900000005</v>
      </c>
      <c r="HT28" s="379">
        <v>731.6519999999997</v>
      </c>
      <c r="HU28" s="379">
        <v>1557.3014290000001</v>
      </c>
      <c r="HV28" s="379">
        <v>790.42600000000027</v>
      </c>
      <c r="HW28" s="379">
        <v>1247.3808529999999</v>
      </c>
      <c r="HX28" s="379">
        <v>901.19500000000005</v>
      </c>
      <c r="HY28" s="379">
        <v>1167.059209</v>
      </c>
      <c r="HZ28" s="379">
        <v>584.21</v>
      </c>
      <c r="IA28" s="379">
        <v>1983.6378080000002</v>
      </c>
      <c r="IB28" s="379">
        <v>475.5019999999999</v>
      </c>
      <c r="IC28" s="379">
        <v>1086.0145540000001</v>
      </c>
      <c r="ID28" s="379">
        <v>846.70600000000002</v>
      </c>
      <c r="IE28" s="379">
        <v>1763.2982149999998</v>
      </c>
      <c r="IF28" s="379">
        <v>616.2170000000001</v>
      </c>
      <c r="IG28" s="379">
        <v>459.98883099999989</v>
      </c>
      <c r="IH28" s="379">
        <v>369.57899999999989</v>
      </c>
      <c r="II28" s="379">
        <v>1123.641959</v>
      </c>
      <c r="IJ28" s="379">
        <v>624.8119999999999</v>
      </c>
      <c r="IK28" s="414">
        <v>1115.8830580000001</v>
      </c>
      <c r="IL28" s="479">
        <v>777.34599999999978</v>
      </c>
      <c r="IM28" s="479">
        <v>833.85654700000009</v>
      </c>
      <c r="IN28" s="479">
        <v>505.78000000000009</v>
      </c>
      <c r="IO28" s="479">
        <v>2472.8646010000002</v>
      </c>
      <c r="IP28" s="479">
        <v>454.61900000000003</v>
      </c>
      <c r="IQ28" s="479">
        <v>1653.0715229999998</v>
      </c>
      <c r="IR28" s="479">
        <v>451.52699999999993</v>
      </c>
      <c r="IS28" s="479">
        <v>1184.296335</v>
      </c>
      <c r="IT28" s="479">
        <v>631.41499999999996</v>
      </c>
      <c r="IU28" s="479">
        <v>2389.533637</v>
      </c>
      <c r="IV28" s="479">
        <v>244.33700000000002</v>
      </c>
      <c r="IW28" s="479">
        <v>933.57307300000002</v>
      </c>
      <c r="IX28" s="479">
        <v>303.07100000000003</v>
      </c>
      <c r="IY28" s="479">
        <v>2446.4648519999996</v>
      </c>
      <c r="IZ28" s="479">
        <v>1295.4169999999992</v>
      </c>
      <c r="JA28" s="479">
        <v>4308.3249799999994</v>
      </c>
      <c r="JB28" s="479">
        <v>839.10100000000011</v>
      </c>
      <c r="JC28" s="479">
        <v>2475.3779149999996</v>
      </c>
      <c r="JD28" s="479">
        <v>724.41099999999983</v>
      </c>
      <c r="JE28" s="479">
        <v>1677.9743539999999</v>
      </c>
      <c r="JF28" s="479">
        <v>757.99600000000009</v>
      </c>
      <c r="JG28" s="479">
        <v>1445.5118620000003</v>
      </c>
      <c r="JH28" s="479">
        <v>646.22899999999981</v>
      </c>
      <c r="JI28" s="479">
        <v>1981.0938829999996</v>
      </c>
      <c r="JJ28" s="479">
        <v>600.9169999999998</v>
      </c>
      <c r="JK28" s="479">
        <v>1221.6517299999998</v>
      </c>
      <c r="JL28" s="479">
        <v>421.23499999999996</v>
      </c>
      <c r="JM28" s="479">
        <v>1402.085366</v>
      </c>
      <c r="JN28" s="479">
        <v>391.13900000000001</v>
      </c>
      <c r="JO28" s="479"/>
      <c r="JP28" s="479"/>
      <c r="JQ28" s="479"/>
      <c r="JR28" s="479"/>
      <c r="JS28" s="479"/>
      <c r="JT28" s="479"/>
      <c r="JU28" s="479"/>
      <c r="JV28" s="479"/>
      <c r="JW28" s="479"/>
      <c r="JX28" s="479"/>
      <c r="JY28" s="479"/>
      <c r="JZ28" s="479"/>
      <c r="KA28" s="479"/>
      <c r="KB28" s="479"/>
      <c r="KC28" s="479"/>
      <c r="KD28" s="479"/>
      <c r="KE28" s="479"/>
      <c r="KF28" s="479"/>
      <c r="KG28" s="479"/>
      <c r="KH28" s="479"/>
      <c r="KI28" s="91">
        <f>+IM28+IO28</f>
        <v>3306.7211480000005</v>
      </c>
      <c r="KJ28" s="106">
        <f>+IN28+IP28</f>
        <v>960.39900000000011</v>
      </c>
      <c r="KK28" s="91">
        <f>+JK28+JM28</f>
        <v>2623.7370959999998</v>
      </c>
      <c r="KL28" s="106">
        <f>+JL28+JN28</f>
        <v>812.37400000000002</v>
      </c>
      <c r="KO28" s="470"/>
      <c r="KP28" s="173"/>
    </row>
    <row r="29" spans="2:302" s="119" customFormat="1" x14ac:dyDescent="0.25">
      <c r="B29" s="114" t="s">
        <v>42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29">
        <v>35.752061000000005</v>
      </c>
      <c r="AN29" s="382">
        <v>91.754999999999995</v>
      </c>
      <c r="AO29" s="424">
        <v>80.47666835035298</v>
      </c>
      <c r="AP29" s="383">
        <v>23.353999999999999</v>
      </c>
      <c r="AQ29" s="454">
        <v>1.7151811499999998</v>
      </c>
      <c r="AR29" s="383">
        <v>8.2999999999999989</v>
      </c>
      <c r="AS29" s="425">
        <v>0.63408900000000001</v>
      </c>
      <c r="AT29" s="378">
        <v>2.6760000000000002</v>
      </c>
      <c r="AU29" s="378">
        <v>1718.3960149999998</v>
      </c>
      <c r="AV29" s="378">
        <v>10445.787</v>
      </c>
      <c r="AW29" s="378">
        <v>357.728634</v>
      </c>
      <c r="AX29" s="378">
        <v>1476.463</v>
      </c>
      <c r="AY29" s="93" t="s">
        <v>5</v>
      </c>
      <c r="AZ29" s="198" t="s">
        <v>5</v>
      </c>
      <c r="BA29" s="193">
        <v>14.619107</v>
      </c>
      <c r="BB29" s="193">
        <v>0.19299999999999998</v>
      </c>
      <c r="BC29" s="193">
        <v>2.2661899999999999</v>
      </c>
      <c r="BD29" s="193">
        <v>5</v>
      </c>
      <c r="BE29" s="194">
        <v>0.275148</v>
      </c>
      <c r="BF29" s="193">
        <v>1.2</v>
      </c>
      <c r="BG29" s="194">
        <v>0</v>
      </c>
      <c r="BH29" s="193">
        <v>0</v>
      </c>
      <c r="BI29" s="194">
        <v>0</v>
      </c>
      <c r="BJ29" s="183">
        <v>0</v>
      </c>
      <c r="BK29" s="194">
        <v>0</v>
      </c>
      <c r="BL29" s="183">
        <v>0</v>
      </c>
      <c r="BM29" s="183">
        <v>0</v>
      </c>
      <c r="BN29" s="183">
        <v>0</v>
      </c>
      <c r="BO29" s="183">
        <v>9.2285470000000007</v>
      </c>
      <c r="BP29" s="183">
        <v>8.8690000000000015</v>
      </c>
      <c r="BQ29" s="196">
        <v>3.774791</v>
      </c>
      <c r="BR29" s="197">
        <v>6</v>
      </c>
      <c r="BS29" s="196">
        <v>0</v>
      </c>
      <c r="BT29" s="197">
        <v>0</v>
      </c>
      <c r="BU29" s="196">
        <v>16.07921</v>
      </c>
      <c r="BV29" s="197">
        <v>62</v>
      </c>
      <c r="BW29" s="107">
        <v>0</v>
      </c>
      <c r="BX29" s="108">
        <v>0</v>
      </c>
      <c r="BY29" s="99">
        <v>0</v>
      </c>
      <c r="BZ29" s="99">
        <v>0</v>
      </c>
      <c r="CA29" s="99">
        <f t="shared" ref="CA29:CA31" si="64">+BY29+BW29</f>
        <v>0</v>
      </c>
      <c r="CB29" s="99">
        <f t="shared" ref="CB29:CB31" si="65">+BZ29+BX29</f>
        <v>0</v>
      </c>
      <c r="CC29" s="108">
        <v>0</v>
      </c>
      <c r="CD29" s="108">
        <v>0</v>
      </c>
      <c r="CE29" s="108">
        <v>0</v>
      </c>
      <c r="CF29" s="108">
        <v>0</v>
      </c>
      <c r="CG29" s="222">
        <v>7.3769000000000001E-2</v>
      </c>
      <c r="CH29" s="176">
        <v>8.3000000000000007</v>
      </c>
      <c r="CI29" s="108">
        <v>1.0147120000000001</v>
      </c>
      <c r="CJ29" s="110">
        <v>0.68500000000000005</v>
      </c>
      <c r="CK29" s="108">
        <v>0</v>
      </c>
      <c r="CL29" s="108">
        <v>0</v>
      </c>
      <c r="CM29" s="108">
        <v>3.3947560000000001</v>
      </c>
      <c r="CN29" s="108">
        <v>3.5459999999999998</v>
      </c>
      <c r="CO29" s="207">
        <v>0</v>
      </c>
      <c r="CP29" s="208">
        <v>0</v>
      </c>
      <c r="CQ29" s="108">
        <v>0</v>
      </c>
      <c r="CR29" s="108">
        <v>0</v>
      </c>
      <c r="CS29" s="225">
        <v>0</v>
      </c>
      <c r="CT29" s="212">
        <v>0</v>
      </c>
      <c r="CU29" s="215">
        <v>4.0096179999999997</v>
      </c>
      <c r="CV29" s="216">
        <v>5.1369999999999996</v>
      </c>
      <c r="CW29" s="105" t="s">
        <v>5</v>
      </c>
      <c r="CX29" s="241">
        <f t="shared" si="42"/>
        <v>0</v>
      </c>
      <c r="CY29" s="245">
        <f t="shared" si="43"/>
        <v>7.3769000000000001E-2</v>
      </c>
      <c r="CZ29" s="241">
        <f t="shared" si="44"/>
        <v>8.3000000000000007</v>
      </c>
      <c r="DA29" s="241">
        <f t="shared" si="45"/>
        <v>1.088481</v>
      </c>
      <c r="DB29" s="241">
        <f t="shared" si="46"/>
        <v>8.9850000000000012</v>
      </c>
      <c r="DC29" s="235">
        <f t="shared" si="15"/>
        <v>4.4832369999999999</v>
      </c>
      <c r="DD29" s="235">
        <f t="shared" si="8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1">
        <f t="shared" si="49"/>
        <v>4.4832369999999999</v>
      </c>
      <c r="DH29" s="241">
        <f t="shared" si="50"/>
        <v>12.531000000000001</v>
      </c>
      <c r="DI29" s="245">
        <f t="shared" si="51"/>
        <v>4.4832369999999999</v>
      </c>
      <c r="DJ29" s="241">
        <f t="shared" si="52"/>
        <v>12.531000000000001</v>
      </c>
      <c r="DK29" s="241">
        <f t="shared" si="53"/>
        <v>8.4928549999999987</v>
      </c>
      <c r="DL29" s="241">
        <f t="shared" si="54"/>
        <v>17.667999999999999</v>
      </c>
      <c r="DM29" s="99">
        <v>4.927924</v>
      </c>
      <c r="DN29" s="99">
        <v>27.53</v>
      </c>
      <c r="DO29" s="99">
        <v>2.0621369999999999</v>
      </c>
      <c r="DP29" s="99">
        <v>0.08</v>
      </c>
      <c r="DQ29" s="99">
        <v>0</v>
      </c>
      <c r="DR29" s="99">
        <v>0</v>
      </c>
      <c r="DS29" s="207" t="s">
        <v>5</v>
      </c>
      <c r="DT29" s="207" t="s">
        <v>5</v>
      </c>
      <c r="DU29" s="250" t="s">
        <v>5</v>
      </c>
      <c r="DV29" s="265" t="s">
        <v>5</v>
      </c>
      <c r="DW29" s="212">
        <v>8.5015560000000008</v>
      </c>
      <c r="DX29" s="264">
        <v>31</v>
      </c>
      <c r="DY29" s="259">
        <v>4.1417469999999996</v>
      </c>
      <c r="DZ29" s="259">
        <v>5.0949999999999998</v>
      </c>
      <c r="EA29" s="260">
        <v>0</v>
      </c>
      <c r="EB29" s="261">
        <v>0</v>
      </c>
      <c r="EC29" s="262">
        <v>11.488837999999999</v>
      </c>
      <c r="ED29" s="261">
        <v>25.3</v>
      </c>
      <c r="EE29" s="268">
        <v>0</v>
      </c>
      <c r="EF29" s="269">
        <v>0</v>
      </c>
      <c r="EG29" s="268">
        <v>4.5505940000000002</v>
      </c>
      <c r="EH29" s="269">
        <v>2.5499999999999998</v>
      </c>
      <c r="EI29" s="278">
        <v>7.9265000000000002E-2</v>
      </c>
      <c r="EJ29" s="279">
        <v>0.2</v>
      </c>
      <c r="EK29" s="99">
        <f t="shared" si="55"/>
        <v>35.752061000000005</v>
      </c>
      <c r="EL29" s="240">
        <f t="shared" si="56"/>
        <v>91.754999999999995</v>
      </c>
      <c r="EM29" s="303">
        <f t="shared" si="57"/>
        <v>35.672796000000005</v>
      </c>
      <c r="EN29" s="301">
        <f t="shared" si="58"/>
        <v>91.554999999999993</v>
      </c>
      <c r="EO29" s="214">
        <v>0.17100000000000001</v>
      </c>
      <c r="EP29" s="310">
        <v>0.56999999999999995</v>
      </c>
      <c r="EQ29" s="344">
        <v>6.6100289999999999</v>
      </c>
      <c r="ER29" s="300">
        <v>5.9</v>
      </c>
      <c r="ES29" s="225">
        <v>59.575133000000001</v>
      </c>
      <c r="ET29" s="225">
        <v>3.4079999999999999</v>
      </c>
      <c r="EU29" s="212">
        <v>0.224407</v>
      </c>
      <c r="EV29" s="212">
        <v>0.47</v>
      </c>
      <c r="EW29" s="311">
        <v>0</v>
      </c>
      <c r="EX29" s="312">
        <v>0</v>
      </c>
      <c r="EY29" s="311">
        <v>7.0542199999999999E-3</v>
      </c>
      <c r="EZ29" s="300">
        <v>1.5</v>
      </c>
      <c r="FA29" s="311">
        <v>0</v>
      </c>
      <c r="FB29" s="317">
        <v>1</v>
      </c>
      <c r="FC29" s="320">
        <v>3.4499308952360002</v>
      </c>
      <c r="FD29" s="320">
        <v>4</v>
      </c>
      <c r="FE29" s="327">
        <v>0.16711020000000001</v>
      </c>
      <c r="FF29" s="327">
        <v>0.67500000000000004</v>
      </c>
      <c r="FG29" s="225">
        <v>0.39342542137200004</v>
      </c>
      <c r="FH29" s="225">
        <v>0.121</v>
      </c>
      <c r="FI29" s="328">
        <v>5.2978784869690001</v>
      </c>
      <c r="FJ29" s="274">
        <v>0.11</v>
      </c>
      <c r="FK29" s="437">
        <v>4.5807001267759997</v>
      </c>
      <c r="FL29" s="327">
        <v>5.6</v>
      </c>
      <c r="FM29" s="326">
        <f t="shared" si="59"/>
        <v>80.47666835035298</v>
      </c>
      <c r="FN29" s="301">
        <f t="shared" si="59"/>
        <v>23.353999999999999</v>
      </c>
      <c r="FO29" s="415"/>
      <c r="FP29" s="331"/>
      <c r="FQ29" s="417">
        <v>0.1</v>
      </c>
      <c r="FR29" s="95">
        <v>0.2</v>
      </c>
      <c r="FS29" s="99"/>
      <c r="FT29" s="95"/>
      <c r="FU29" s="99">
        <v>0.17941314999999999</v>
      </c>
      <c r="FV29" s="95">
        <v>0.85</v>
      </c>
      <c r="FW29" s="99"/>
      <c r="FX29" s="99"/>
      <c r="FY29" s="99">
        <v>0.39884649999999999</v>
      </c>
      <c r="FZ29" s="95">
        <v>4.6399999999999997</v>
      </c>
      <c r="GA29" s="99">
        <v>0.20492150000000001</v>
      </c>
      <c r="GB29" s="99">
        <v>1.3</v>
      </c>
      <c r="GC29" s="99"/>
      <c r="GD29" s="99"/>
      <c r="GE29" s="99">
        <v>0.61</v>
      </c>
      <c r="GF29" s="99">
        <v>0.75</v>
      </c>
      <c r="GG29" s="99">
        <v>0.22199999999999998</v>
      </c>
      <c r="GH29" s="99">
        <v>0.56000000000000005</v>
      </c>
      <c r="GI29" s="99"/>
      <c r="GJ29" s="99"/>
      <c r="GK29" s="99"/>
      <c r="GL29" s="99"/>
      <c r="GM29" s="411">
        <f t="shared" ref="GM29:GM31" si="66">+EO29+EQ29+ES29+EU29+EW29+EY29+FA29+FC29+FE29+FG29+FI29+FK29</f>
        <v>80.47666835035298</v>
      </c>
      <c r="GN29" s="379">
        <f t="shared" ref="GN29:GN31" si="67">+EP29+ER29+ET29+EV29+EX29+EZ29+FB29+FD29+FF29+FH29+FJ29+FL29</f>
        <v>23.353999999999999</v>
      </c>
      <c r="GO29" s="379">
        <f t="shared" ref="GO29:GO31" si="68">+FO29+FQ29+FS29+FU29+FW29+FY29+GA29+GC29+GE29+GG29+GI29+GK29</f>
        <v>1.7151811499999998</v>
      </c>
      <c r="GP29" s="379">
        <f t="shared" ref="GP29:GP31" si="69">+FP29+FR29+FT29+FV29+FX29+FZ29+GB29+GD29+GF29+GH29+GJ29+GL29</f>
        <v>8.2999999999999989</v>
      </c>
      <c r="GQ29" s="379">
        <v>0.244089</v>
      </c>
      <c r="GR29" s="379">
        <v>0.86599999999999999</v>
      </c>
      <c r="GS29" s="379"/>
      <c r="GT29" s="379"/>
      <c r="GU29" s="379">
        <v>0</v>
      </c>
      <c r="GV29" s="379">
        <v>0</v>
      </c>
      <c r="GW29" s="379">
        <v>0.14000000000000001</v>
      </c>
      <c r="GX29" s="379">
        <v>0.56000000000000005</v>
      </c>
      <c r="GY29" s="379">
        <v>0.25</v>
      </c>
      <c r="GZ29" s="379">
        <v>1.25</v>
      </c>
      <c r="HA29" s="379"/>
      <c r="HB29" s="379"/>
      <c r="HC29" s="379"/>
      <c r="HD29" s="379"/>
      <c r="HE29" s="379"/>
      <c r="HF29" s="379"/>
      <c r="HG29" s="379"/>
      <c r="HH29" s="379"/>
      <c r="HI29" s="379"/>
      <c r="HJ29" s="379"/>
      <c r="HK29" s="379"/>
      <c r="HL29" s="379"/>
      <c r="HM29" s="452"/>
      <c r="HN29" s="379"/>
      <c r="HO29" s="452"/>
      <c r="HP29" s="379"/>
      <c r="HQ29" s="379"/>
      <c r="HR29" s="379"/>
      <c r="HS29" s="379">
        <v>1117.2933370000001</v>
      </c>
      <c r="HT29" s="379">
        <v>6854.74</v>
      </c>
      <c r="HU29" s="379">
        <v>10.399367</v>
      </c>
      <c r="HV29" s="379">
        <v>63.81</v>
      </c>
      <c r="HW29" s="379">
        <v>5.0963469999999997</v>
      </c>
      <c r="HX29" s="379">
        <v>0.17</v>
      </c>
      <c r="HY29" s="379"/>
      <c r="HZ29" s="379"/>
      <c r="IA29" s="379">
        <v>585.60696399999995</v>
      </c>
      <c r="IB29" s="379">
        <v>3527.067</v>
      </c>
      <c r="IC29" s="379"/>
      <c r="ID29" s="379"/>
      <c r="IE29" s="379"/>
      <c r="IF29" s="379"/>
      <c r="IG29" s="379"/>
      <c r="IH29" s="379"/>
      <c r="II29" s="379"/>
      <c r="IJ29" s="379"/>
      <c r="IK29" s="414"/>
      <c r="IL29" s="479"/>
      <c r="IM29" s="479"/>
      <c r="IN29" s="479"/>
      <c r="IO29" s="479">
        <v>7.0430999999999994E-2</v>
      </c>
      <c r="IP29" s="479">
        <v>2E-3</v>
      </c>
      <c r="IQ29" s="479"/>
      <c r="IR29" s="479"/>
      <c r="IS29" s="479">
        <v>0.431645</v>
      </c>
      <c r="IT29" s="479">
        <v>2.1000000000000001E-2</v>
      </c>
      <c r="IU29" s="479">
        <v>0.58927499999999999</v>
      </c>
      <c r="IV29" s="479">
        <v>0.9</v>
      </c>
      <c r="IW29" s="479">
        <v>3.2818860000000001</v>
      </c>
      <c r="IX29" s="479">
        <v>1.5</v>
      </c>
      <c r="IY29" s="479">
        <v>0.46757300000000002</v>
      </c>
      <c r="IZ29" s="479">
        <v>0.28000000000000003</v>
      </c>
      <c r="JA29" s="479">
        <v>352.60430400000001</v>
      </c>
      <c r="JB29" s="479">
        <v>1472</v>
      </c>
      <c r="JC29" s="479"/>
      <c r="JD29" s="479"/>
      <c r="JE29" s="479">
        <v>0.28351999999999999</v>
      </c>
      <c r="JF29" s="479">
        <v>1.76</v>
      </c>
      <c r="JG29" s="479"/>
      <c r="JH29" s="479"/>
      <c r="JI29" s="479"/>
      <c r="JJ29" s="479"/>
      <c r="JK29" s="479"/>
      <c r="JL29" s="479"/>
      <c r="JM29" s="479">
        <v>0</v>
      </c>
      <c r="JN29" s="479">
        <v>0</v>
      </c>
      <c r="JO29" s="479"/>
      <c r="JP29" s="479"/>
      <c r="JQ29" s="479"/>
      <c r="JR29" s="479"/>
      <c r="JS29" s="479"/>
      <c r="JT29" s="479"/>
      <c r="JU29" s="479"/>
      <c r="JV29" s="479"/>
      <c r="JW29" s="479"/>
      <c r="JX29" s="479"/>
      <c r="JY29" s="479"/>
      <c r="JZ29" s="479"/>
      <c r="KA29" s="479"/>
      <c r="KB29" s="479"/>
      <c r="KC29" s="479"/>
      <c r="KD29" s="479"/>
      <c r="KE29" s="479"/>
      <c r="KF29" s="479"/>
      <c r="KG29" s="479"/>
      <c r="KH29" s="479"/>
      <c r="KI29" s="91">
        <f t="shared" ref="KI29:KI31" si="70">+IM29+IO29</f>
        <v>7.0430999999999994E-2</v>
      </c>
      <c r="KJ29" s="106">
        <f t="shared" ref="KJ29:KJ31" si="71">+IN29+IP29</f>
        <v>2E-3</v>
      </c>
      <c r="KK29" s="91">
        <f t="shared" ref="KK29:KK31" si="72">+JK29+JM29</f>
        <v>0</v>
      </c>
      <c r="KL29" s="106">
        <f t="shared" ref="KL29:KL31" si="73">+JL29+JN29</f>
        <v>0</v>
      </c>
      <c r="KO29" s="471"/>
      <c r="KP29" s="474"/>
    </row>
    <row r="30" spans="2:302" s="133" customFormat="1" x14ac:dyDescent="0.25">
      <c r="B30" s="120" t="s">
        <v>43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3">
        <v>206711.18035036745</v>
      </c>
      <c r="AN30" s="379">
        <v>109233.849</v>
      </c>
      <c r="AO30" s="423">
        <v>265371.16312384</v>
      </c>
      <c r="AP30" s="380">
        <v>131104.573</v>
      </c>
      <c r="AQ30" s="453">
        <v>258646.53589965505</v>
      </c>
      <c r="AR30" s="380">
        <v>132430.57799999998</v>
      </c>
      <c r="AS30" s="425">
        <v>179098.48232222378</v>
      </c>
      <c r="AT30" s="378">
        <v>126182.22799999999</v>
      </c>
      <c r="AU30" s="378">
        <v>173055.04318200002</v>
      </c>
      <c r="AV30" s="378">
        <v>140012.5</v>
      </c>
      <c r="AW30" s="378">
        <v>218454.56480200001</v>
      </c>
      <c r="AX30" s="378">
        <v>175498.56599999999</v>
      </c>
      <c r="AY30" s="105">
        <v>10783.771772</v>
      </c>
      <c r="AZ30" s="192">
        <v>9053.41</v>
      </c>
      <c r="BA30" s="193">
        <v>7086.5339669999994</v>
      </c>
      <c r="BB30" s="193">
        <v>6121</v>
      </c>
      <c r="BC30" s="193">
        <v>9826.0309079999988</v>
      </c>
      <c r="BD30" s="193">
        <v>8107</v>
      </c>
      <c r="BE30" s="194">
        <v>6691.4526749999995</v>
      </c>
      <c r="BF30" s="193">
        <v>5641</v>
      </c>
      <c r="BG30" s="194">
        <v>7186.8611599999995</v>
      </c>
      <c r="BH30" s="193">
        <v>6051</v>
      </c>
      <c r="BI30" s="197">
        <v>12557.665848000001</v>
      </c>
      <c r="BJ30" s="197">
        <v>10155.39</v>
      </c>
      <c r="BK30" s="194">
        <v>11765.200420000003</v>
      </c>
      <c r="BL30" s="183">
        <v>9529.5720000000001</v>
      </c>
      <c r="BM30" s="183">
        <v>11106.743867000001</v>
      </c>
      <c r="BN30" s="183">
        <v>7433.4010000000017</v>
      </c>
      <c r="BO30" s="183">
        <v>11452.135115000001</v>
      </c>
      <c r="BP30" s="183">
        <v>9488.0809999999983</v>
      </c>
      <c r="BQ30" s="196">
        <v>8781.3923269999996</v>
      </c>
      <c r="BR30" s="197">
        <v>6738.0929999999998</v>
      </c>
      <c r="BS30" s="200">
        <v>7359.768102</v>
      </c>
      <c r="BT30" s="188">
        <v>6144.0709999999999</v>
      </c>
      <c r="BU30" s="190">
        <v>16529.067760000002</v>
      </c>
      <c r="BV30" s="188">
        <v>13449.370075067025</v>
      </c>
      <c r="BW30" s="107">
        <v>13224.727365000001</v>
      </c>
      <c r="BX30" s="108">
        <v>10601.083000000001</v>
      </c>
      <c r="BY30" s="99">
        <v>9418.1541560000023</v>
      </c>
      <c r="BZ30" s="99">
        <v>6899.139000000001</v>
      </c>
      <c r="CA30" s="99">
        <f t="shared" si="64"/>
        <v>22642.881521000003</v>
      </c>
      <c r="CB30" s="99">
        <f t="shared" si="65"/>
        <v>17500.222000000002</v>
      </c>
      <c r="CC30" s="108">
        <v>14122.417717999997</v>
      </c>
      <c r="CD30" s="108">
        <v>9894.0619999999981</v>
      </c>
      <c r="CE30" s="108">
        <v>14274.653319999998</v>
      </c>
      <c r="CF30" s="108">
        <v>9749.247000000003</v>
      </c>
      <c r="CG30" s="222">
        <v>27185.715190999999</v>
      </c>
      <c r="CH30" s="176">
        <v>8674.8060000000005</v>
      </c>
      <c r="CI30" s="108">
        <v>13052.761327</v>
      </c>
      <c r="CJ30" s="110">
        <v>7724.9840000000004</v>
      </c>
      <c r="CK30" s="108">
        <v>17456.933948999998</v>
      </c>
      <c r="CL30" s="108">
        <v>10547.749</v>
      </c>
      <c r="CM30" s="108">
        <v>13865.991126000001</v>
      </c>
      <c r="CN30" s="108">
        <v>9218.4</v>
      </c>
      <c r="CO30" s="207">
        <v>19303.368330000001</v>
      </c>
      <c r="CP30" s="209">
        <v>11643.653</v>
      </c>
      <c r="CQ30" s="226">
        <v>16546.48818</v>
      </c>
      <c r="CR30" s="214">
        <v>9866.0640000000003</v>
      </c>
      <c r="CS30" s="226">
        <v>17205.41</v>
      </c>
      <c r="CT30" s="214">
        <v>10419.689</v>
      </c>
      <c r="CU30" s="215">
        <v>31143.648301249385</v>
      </c>
      <c r="CV30" s="216">
        <v>17866.805</v>
      </c>
      <c r="CW30" s="105">
        <f t="shared" si="41"/>
        <v>51039.952558999998</v>
      </c>
      <c r="CX30" s="241">
        <f t="shared" si="42"/>
        <v>37143.531000000003</v>
      </c>
      <c r="CY30" s="245">
        <f t="shared" si="43"/>
        <v>78225.667749999993</v>
      </c>
      <c r="CZ30" s="241">
        <f t="shared" si="44"/>
        <v>45818.337</v>
      </c>
      <c r="DA30" s="241">
        <f t="shared" si="45"/>
        <v>108735.36302599999</v>
      </c>
      <c r="DB30" s="241">
        <f t="shared" si="46"/>
        <v>64091.069999999992</v>
      </c>
      <c r="DC30" s="235">
        <f t="shared" si="15"/>
        <v>122601.35415199999</v>
      </c>
      <c r="DD30" s="235">
        <f t="shared" si="8"/>
        <v>73309.469999999987</v>
      </c>
      <c r="DE30" s="241">
        <f t="shared" si="47"/>
        <v>141904.72248199998</v>
      </c>
      <c r="DF30" s="241">
        <f t="shared" si="48"/>
        <v>84953.122999999992</v>
      </c>
      <c r="DG30" s="241">
        <f t="shared" si="49"/>
        <v>158451.210662</v>
      </c>
      <c r="DH30" s="241">
        <f t="shared" si="50"/>
        <v>94819.186999999991</v>
      </c>
      <c r="DI30" s="245">
        <f t="shared" si="51"/>
        <v>175656.620662</v>
      </c>
      <c r="DJ30" s="241">
        <f t="shared" si="52"/>
        <v>105238.87599999999</v>
      </c>
      <c r="DK30" s="241">
        <f t="shared" si="53"/>
        <v>206800.2689632494</v>
      </c>
      <c r="DL30" s="241">
        <f t="shared" si="54"/>
        <v>123105.68099999998</v>
      </c>
      <c r="DM30" s="99">
        <v>22186.354603</v>
      </c>
      <c r="DN30" s="99">
        <v>12602.109</v>
      </c>
      <c r="DO30" s="99">
        <v>10418.460453367436</v>
      </c>
      <c r="DP30" s="99">
        <v>5777.9260000000004</v>
      </c>
      <c r="DQ30" s="99">
        <v>13930.94275</v>
      </c>
      <c r="DR30" s="99">
        <v>9798.9959999999992</v>
      </c>
      <c r="DS30" s="207">
        <v>7705.6232890000001</v>
      </c>
      <c r="DT30" s="207">
        <v>4024.7429999999999</v>
      </c>
      <c r="DU30" s="249">
        <v>17310.121078</v>
      </c>
      <c r="DV30" s="263">
        <v>8831.2630000000008</v>
      </c>
      <c r="DW30" s="212">
        <v>20928.143917000001</v>
      </c>
      <c r="DX30" s="264">
        <v>10578.44</v>
      </c>
      <c r="DY30" s="259">
        <v>20564.100646999999</v>
      </c>
      <c r="DZ30" s="259">
        <v>10416.678</v>
      </c>
      <c r="EA30" s="260">
        <v>17131.522937000002</v>
      </c>
      <c r="EB30" s="261">
        <v>9333.4959999999992</v>
      </c>
      <c r="EC30" s="262">
        <v>16227.064673999999</v>
      </c>
      <c r="ED30" s="261">
        <v>8619.2070000000003</v>
      </c>
      <c r="EE30" s="266">
        <v>19215.298919000001</v>
      </c>
      <c r="EF30" s="267">
        <v>9835.1549999999988</v>
      </c>
      <c r="EG30" s="266">
        <v>22135.736332</v>
      </c>
      <c r="EH30" s="267">
        <v>10624.1</v>
      </c>
      <c r="EI30" s="278">
        <v>18957.810751000001</v>
      </c>
      <c r="EJ30" s="279">
        <v>8791.7360000000008</v>
      </c>
      <c r="EK30" s="99">
        <f t="shared" si="55"/>
        <v>206711.18035036745</v>
      </c>
      <c r="EL30" s="240">
        <f t="shared" si="56"/>
        <v>109233.849</v>
      </c>
      <c r="EM30" s="303">
        <f t="shared" si="57"/>
        <v>187753.36959936743</v>
      </c>
      <c r="EN30" s="301">
        <f t="shared" si="58"/>
        <v>100442.11300000001</v>
      </c>
      <c r="EO30" s="214">
        <v>28882.617849999999</v>
      </c>
      <c r="EP30" s="310">
        <v>14129.449000000001</v>
      </c>
      <c r="EQ30" s="344">
        <v>20735.833171999999</v>
      </c>
      <c r="ER30" s="300">
        <v>9720.74</v>
      </c>
      <c r="ES30" s="225">
        <v>16310.96593</v>
      </c>
      <c r="ET30" s="225">
        <v>7690.7190000000001</v>
      </c>
      <c r="EU30" s="212">
        <v>24643.5620208</v>
      </c>
      <c r="EV30" s="212">
        <v>11558.718999999999</v>
      </c>
      <c r="EW30" s="311">
        <v>18243.203563999999</v>
      </c>
      <c r="EX30" s="300">
        <v>8718.3340000000007</v>
      </c>
      <c r="EY30" s="311">
        <v>21348.881995559994</v>
      </c>
      <c r="EZ30" s="300">
        <v>10903.085999999999</v>
      </c>
      <c r="FA30" s="311">
        <v>22421.808195441852</v>
      </c>
      <c r="FB30" s="317">
        <v>11729.361000000001</v>
      </c>
      <c r="FC30" s="320">
        <v>21690.459454654421</v>
      </c>
      <c r="FD30" s="320">
        <v>11196.921</v>
      </c>
      <c r="FE30" s="327">
        <v>20658.160032104814</v>
      </c>
      <c r="FF30" s="327">
        <v>10355.473</v>
      </c>
      <c r="FG30" s="225">
        <v>22925.241043456608</v>
      </c>
      <c r="FH30" s="225">
        <v>11294.904</v>
      </c>
      <c r="FI30" s="328">
        <v>24917.90109950582</v>
      </c>
      <c r="FJ30" s="274">
        <v>11866.864</v>
      </c>
      <c r="FK30" s="437">
        <v>22592.528766316475</v>
      </c>
      <c r="FL30" s="327">
        <v>11940.003000000001</v>
      </c>
      <c r="FM30" s="326">
        <f t="shared" si="59"/>
        <v>265371.16312384</v>
      </c>
      <c r="FN30" s="301">
        <f t="shared" si="59"/>
        <v>131104.573</v>
      </c>
      <c r="FO30" s="328">
        <v>17661.357573466357</v>
      </c>
      <c r="FP30" s="274">
        <v>9140.5199999999986</v>
      </c>
      <c r="FQ30" s="417">
        <v>20049.535299323241</v>
      </c>
      <c r="FR30" s="95">
        <v>10120.227999999999</v>
      </c>
      <c r="FS30" s="99">
        <v>20347.52488428546</v>
      </c>
      <c r="FT30" s="95">
        <v>10131.290000000001</v>
      </c>
      <c r="FU30" s="99">
        <v>19311.936607009997</v>
      </c>
      <c r="FV30" s="95">
        <v>9461.6959999999999</v>
      </c>
      <c r="FW30" s="99">
        <v>22711.652881509992</v>
      </c>
      <c r="FX30" s="99">
        <v>11212.027</v>
      </c>
      <c r="FY30" s="99">
        <v>22382.533066569998</v>
      </c>
      <c r="FZ30" s="95">
        <v>11199.834000000001</v>
      </c>
      <c r="GA30" s="99">
        <v>23616.262457200002</v>
      </c>
      <c r="GB30" s="99">
        <v>11713.265000000003</v>
      </c>
      <c r="GC30" s="99">
        <v>25200.739201939999</v>
      </c>
      <c r="GD30" s="99">
        <v>12655.009000000002</v>
      </c>
      <c r="GE30" s="99">
        <v>25015.010908349999</v>
      </c>
      <c r="GF30" s="99">
        <v>12913.223</v>
      </c>
      <c r="GG30" s="99">
        <v>22560.942539000007</v>
      </c>
      <c r="GH30" s="99">
        <v>11790.691999999999</v>
      </c>
      <c r="GI30" s="99">
        <v>19030.999865999998</v>
      </c>
      <c r="GJ30" s="99">
        <v>10064.986999999999</v>
      </c>
      <c r="GK30" s="99">
        <v>20758.040614999998</v>
      </c>
      <c r="GL30" s="99">
        <v>12027.807000000001</v>
      </c>
      <c r="GM30" s="411">
        <f t="shared" si="66"/>
        <v>265371.16312384</v>
      </c>
      <c r="GN30" s="379">
        <f t="shared" si="67"/>
        <v>131104.573</v>
      </c>
      <c r="GO30" s="379">
        <f t="shared" si="68"/>
        <v>258646.53589965505</v>
      </c>
      <c r="GP30" s="379">
        <f t="shared" si="69"/>
        <v>132430.57799999998</v>
      </c>
      <c r="GQ30" s="379">
        <v>31304.900065000002</v>
      </c>
      <c r="GR30" s="379">
        <v>19758.160000000003</v>
      </c>
      <c r="GS30" s="379">
        <v>26273.421752999999</v>
      </c>
      <c r="GT30" s="379">
        <v>17781.218000000004</v>
      </c>
      <c r="GU30" s="379">
        <v>26468.662157999999</v>
      </c>
      <c r="GV30" s="379">
        <v>20199.092000000001</v>
      </c>
      <c r="GW30" s="379">
        <v>24233.431877999999</v>
      </c>
      <c r="GX30" s="379">
        <v>17745.093000000001</v>
      </c>
      <c r="GY30" s="379">
        <v>21469.149999911369</v>
      </c>
      <c r="GZ30" s="379">
        <v>16039.210999999999</v>
      </c>
      <c r="HA30" s="379">
        <v>29901.730457000001</v>
      </c>
      <c r="HB30" s="379">
        <v>21393.988000000001</v>
      </c>
      <c r="HC30" s="379">
        <v>33854.597348000003</v>
      </c>
      <c r="HD30" s="379">
        <v>23205.845000000001</v>
      </c>
      <c r="HE30" s="379">
        <v>31872.878455999999</v>
      </c>
      <c r="HF30" s="379">
        <v>21753.291000000001</v>
      </c>
      <c r="HG30" s="379">
        <v>33849.156808527005</v>
      </c>
      <c r="HH30" s="379">
        <v>23662.006999999998</v>
      </c>
      <c r="HI30" s="379">
        <v>30346.441212721733</v>
      </c>
      <c r="HJ30" s="379">
        <v>21549.271000000001</v>
      </c>
      <c r="HK30" s="379">
        <v>24392.827364147292</v>
      </c>
      <c r="HL30" s="379">
        <v>18125.452795605492</v>
      </c>
      <c r="HM30" s="452">
        <v>31375.900634000001</v>
      </c>
      <c r="HN30" s="379">
        <v>22930.620999999999</v>
      </c>
      <c r="HO30" s="452">
        <v>12855.113627999999</v>
      </c>
      <c r="HP30" s="379">
        <v>9613.4510000000028</v>
      </c>
      <c r="HQ30" s="379">
        <v>11031.097699999998</v>
      </c>
      <c r="HR30" s="379">
        <v>9313.8320000000003</v>
      </c>
      <c r="HS30" s="379">
        <v>15533.981509000003</v>
      </c>
      <c r="HT30" s="379">
        <v>13561.582</v>
      </c>
      <c r="HU30" s="379">
        <v>10744.252938000001</v>
      </c>
      <c r="HV30" s="379">
        <v>9742.8970000000008</v>
      </c>
      <c r="HW30" s="379">
        <v>12422.150075</v>
      </c>
      <c r="HX30" s="379">
        <v>11061.171</v>
      </c>
      <c r="HY30" s="379">
        <v>14225.455449999999</v>
      </c>
      <c r="HZ30" s="379">
        <v>11797.597</v>
      </c>
      <c r="IA30" s="379">
        <v>14222.385123</v>
      </c>
      <c r="IB30" s="379">
        <v>10806.486999999999</v>
      </c>
      <c r="IC30" s="379">
        <v>15969.435282</v>
      </c>
      <c r="ID30" s="379">
        <v>12640.583000000002</v>
      </c>
      <c r="IE30" s="379">
        <v>18408.45592</v>
      </c>
      <c r="IF30" s="379">
        <v>14441.053000000002</v>
      </c>
      <c r="IG30" s="379">
        <v>15065.336784000001</v>
      </c>
      <c r="IH30" s="379">
        <v>11783.929999999997</v>
      </c>
      <c r="II30" s="379">
        <v>15779.726656000001</v>
      </c>
      <c r="IJ30" s="379">
        <v>12123.285</v>
      </c>
      <c r="IK30" s="414">
        <v>16797.652116999998</v>
      </c>
      <c r="IL30" s="479">
        <v>13126.632</v>
      </c>
      <c r="IM30" s="479">
        <v>16177.313151000002</v>
      </c>
      <c r="IN30" s="479">
        <v>12017.603999999999</v>
      </c>
      <c r="IO30" s="479">
        <v>11135.9537</v>
      </c>
      <c r="IP30" s="479">
        <v>8389.4489999999987</v>
      </c>
      <c r="IQ30" s="479">
        <v>13087.568995000001</v>
      </c>
      <c r="IR30" s="479">
        <v>9425.5609999999997</v>
      </c>
      <c r="IS30" s="479">
        <v>13865.602793999997</v>
      </c>
      <c r="IT30" s="479">
        <v>10743.642</v>
      </c>
      <c r="IU30" s="479">
        <v>12228.884449000001</v>
      </c>
      <c r="IV30" s="479">
        <v>9070.9319999999989</v>
      </c>
      <c r="IW30" s="479">
        <v>20971.185103</v>
      </c>
      <c r="IX30" s="479">
        <v>15609.968999999999</v>
      </c>
      <c r="IY30" s="479">
        <v>9629.6691010000013</v>
      </c>
      <c r="IZ30" s="479">
        <v>7128.6970000000001</v>
      </c>
      <c r="JA30" s="479">
        <v>20894.191846999995</v>
      </c>
      <c r="JB30" s="479">
        <v>15356.960999999999</v>
      </c>
      <c r="JC30" s="479">
        <v>19281.975992000003</v>
      </c>
      <c r="JD30" s="479">
        <v>14888.668</v>
      </c>
      <c r="JE30" s="479">
        <v>31893.091251999998</v>
      </c>
      <c r="JF30" s="479">
        <v>29222.260999999999</v>
      </c>
      <c r="JG30" s="479">
        <v>25957.677212000002</v>
      </c>
      <c r="JH30" s="479">
        <v>22512.917999999998</v>
      </c>
      <c r="JI30" s="479">
        <v>23331.451206000002</v>
      </c>
      <c r="JJ30" s="479">
        <v>21131.903999999995</v>
      </c>
      <c r="JK30" s="479">
        <v>20919.704788000003</v>
      </c>
      <c r="JL30" s="479">
        <v>18206.554</v>
      </c>
      <c r="JM30" s="479">
        <v>24279.067616</v>
      </c>
      <c r="JN30" s="479">
        <v>19432.960999999999</v>
      </c>
      <c r="JO30" s="479"/>
      <c r="JP30" s="479"/>
      <c r="JQ30" s="479"/>
      <c r="JR30" s="479"/>
      <c r="JS30" s="479"/>
      <c r="JT30" s="479"/>
      <c r="JU30" s="479"/>
      <c r="JV30" s="479"/>
      <c r="JW30" s="479"/>
      <c r="JX30" s="479"/>
      <c r="JY30" s="479"/>
      <c r="JZ30" s="479"/>
      <c r="KA30" s="479"/>
      <c r="KB30" s="479"/>
      <c r="KC30" s="479"/>
      <c r="KD30" s="479"/>
      <c r="KE30" s="479"/>
      <c r="KF30" s="479"/>
      <c r="KG30" s="479"/>
      <c r="KH30" s="479"/>
      <c r="KI30" s="91">
        <f t="shared" si="70"/>
        <v>27313.266851</v>
      </c>
      <c r="KJ30" s="106">
        <f t="shared" si="71"/>
        <v>20407.053</v>
      </c>
      <c r="KK30" s="91">
        <f t="shared" si="72"/>
        <v>45198.772404000003</v>
      </c>
      <c r="KL30" s="106">
        <f t="shared" si="73"/>
        <v>37639.514999999999</v>
      </c>
      <c r="KO30" s="472"/>
      <c r="KP30" s="475"/>
    </row>
    <row r="31" spans="2:302" x14ac:dyDescent="0.25">
      <c r="B31" s="114" t="s">
        <v>44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3">
        <v>29407.545201599998</v>
      </c>
      <c r="AN31" s="377">
        <v>10279.202000000001</v>
      </c>
      <c r="AO31" s="422">
        <v>36200.759434367981</v>
      </c>
      <c r="AP31" s="378">
        <v>10912.121000000001</v>
      </c>
      <c r="AQ31" s="425">
        <v>43194.624748280839</v>
      </c>
      <c r="AR31" s="378">
        <v>17513.343000000001</v>
      </c>
      <c r="AS31" s="425">
        <v>30164.343793590069</v>
      </c>
      <c r="AT31" s="378">
        <v>13493.167000000009</v>
      </c>
      <c r="AU31" s="378">
        <v>38589.670632000001</v>
      </c>
      <c r="AV31" s="378">
        <v>15031.318000000001</v>
      </c>
      <c r="AW31" s="378">
        <v>32973.851020000009</v>
      </c>
      <c r="AX31" s="378">
        <v>11130.508999999998</v>
      </c>
      <c r="AY31" s="105">
        <v>496.46777699999996</v>
      </c>
      <c r="AZ31" s="192">
        <v>467.18099999999993</v>
      </c>
      <c r="BA31" s="193">
        <v>611.35514999999987</v>
      </c>
      <c r="BB31" s="193">
        <v>509.13900000000012</v>
      </c>
      <c r="BC31" s="193">
        <v>980.38485400000002</v>
      </c>
      <c r="BD31" s="193">
        <v>601.36699999999985</v>
      </c>
      <c r="BE31" s="194">
        <v>848.81479399999989</v>
      </c>
      <c r="BF31" s="193">
        <v>577.30099999999982</v>
      </c>
      <c r="BG31" s="201">
        <v>2248.3637419999991</v>
      </c>
      <c r="BH31" s="202">
        <v>892.04800000000034</v>
      </c>
      <c r="BI31" s="193">
        <v>1333.0208609999995</v>
      </c>
      <c r="BJ31" s="193">
        <v>597.92700000000013</v>
      </c>
      <c r="BK31" s="194">
        <v>1323.7025630000001</v>
      </c>
      <c r="BL31" s="193">
        <v>556.71900000000016</v>
      </c>
      <c r="BM31" s="193">
        <v>1419.7755710000004</v>
      </c>
      <c r="BN31" s="193">
        <v>668.57099999999991</v>
      </c>
      <c r="BO31" s="193">
        <v>1005.5248280000002</v>
      </c>
      <c r="BP31" s="193">
        <v>523.84199999999998</v>
      </c>
      <c r="BQ31" s="196">
        <v>1005.177023</v>
      </c>
      <c r="BR31" s="197">
        <v>528.98199999999997</v>
      </c>
      <c r="BS31" s="196">
        <v>3723.8658879999998</v>
      </c>
      <c r="BT31" s="197">
        <v>3197.9850000000001</v>
      </c>
      <c r="BU31" s="196">
        <v>5277.7741429999996</v>
      </c>
      <c r="BV31" s="197">
        <v>4233.5839999999998</v>
      </c>
      <c r="BW31" s="107">
        <v>565.69417599999997</v>
      </c>
      <c r="BX31" s="108">
        <v>288.98099999999999</v>
      </c>
      <c r="BY31" s="99">
        <v>2431.0689640000001</v>
      </c>
      <c r="BZ31" s="99">
        <v>514.6</v>
      </c>
      <c r="CA31" s="99">
        <f t="shared" si="64"/>
        <v>2996.76314</v>
      </c>
      <c r="CB31" s="99">
        <f t="shared" si="65"/>
        <v>803.58100000000002</v>
      </c>
      <c r="CC31" s="108">
        <v>830.40602200000012</v>
      </c>
      <c r="CD31" s="108">
        <v>548.52999999999986</v>
      </c>
      <c r="CE31" s="108">
        <v>1576.515985</v>
      </c>
      <c r="CF31" s="108">
        <v>469.65599999999995</v>
      </c>
      <c r="CG31" s="222">
        <v>1035.6426429999999</v>
      </c>
      <c r="CH31" s="176">
        <v>605.11199999999997</v>
      </c>
      <c r="CI31" s="108">
        <v>1645.29556</v>
      </c>
      <c r="CJ31" s="110">
        <v>915.95399999999995</v>
      </c>
      <c r="CK31" s="108">
        <v>1678.456598</v>
      </c>
      <c r="CL31" s="108">
        <v>749.84799999999996</v>
      </c>
      <c r="CM31" s="108">
        <v>2300.1233729999999</v>
      </c>
      <c r="CN31" s="108">
        <v>770</v>
      </c>
      <c r="CO31" s="207">
        <v>1538.8248590000001</v>
      </c>
      <c r="CP31" s="75">
        <v>745.96299999999997</v>
      </c>
      <c r="CQ31" s="226">
        <v>2226.571171</v>
      </c>
      <c r="CR31" s="214">
        <v>824.85799999999995</v>
      </c>
      <c r="CS31" s="225">
        <v>1814.1738359999999</v>
      </c>
      <c r="CT31" s="212">
        <v>919.67499999999995</v>
      </c>
      <c r="CU31" s="215">
        <v>1884.1162429999999</v>
      </c>
      <c r="CV31" s="216">
        <v>823.87599999999998</v>
      </c>
      <c r="CW31" s="105">
        <f t="shared" si="41"/>
        <v>5403.6851470000001</v>
      </c>
      <c r="CX31" s="241">
        <f t="shared" si="42"/>
        <v>1821.7669999999998</v>
      </c>
      <c r="CY31" s="245">
        <f t="shared" si="43"/>
        <v>6439.3277900000003</v>
      </c>
      <c r="CZ31" s="241">
        <f t="shared" si="44"/>
        <v>2426.8789999999999</v>
      </c>
      <c r="DA31" s="241">
        <f t="shared" si="45"/>
        <v>9763.0799480000005</v>
      </c>
      <c r="DB31" s="241">
        <f t="shared" si="46"/>
        <v>4092.6809999999996</v>
      </c>
      <c r="DC31" s="235">
        <f t="shared" si="15"/>
        <v>12063.203321000001</v>
      </c>
      <c r="DD31" s="235">
        <f t="shared" si="8"/>
        <v>4862.6809999999996</v>
      </c>
      <c r="DE31" s="241">
        <f t="shared" si="47"/>
        <v>13602.028180000001</v>
      </c>
      <c r="DF31" s="241">
        <f t="shared" si="48"/>
        <v>5608.6439999999993</v>
      </c>
      <c r="DG31" s="241">
        <f t="shared" si="49"/>
        <v>15828.599351000001</v>
      </c>
      <c r="DH31" s="241">
        <f t="shared" si="50"/>
        <v>6433.5019999999995</v>
      </c>
      <c r="DI31" s="245">
        <f t="shared" si="51"/>
        <v>17642.773186999999</v>
      </c>
      <c r="DJ31" s="241">
        <f t="shared" si="52"/>
        <v>7353.1769999999997</v>
      </c>
      <c r="DK31" s="241">
        <f t="shared" si="53"/>
        <v>19526.889429999999</v>
      </c>
      <c r="DL31" s="241">
        <f t="shared" si="54"/>
        <v>8177.0529999999999</v>
      </c>
      <c r="DM31" s="99">
        <v>1608.1739905999998</v>
      </c>
      <c r="DN31" s="99">
        <v>695.81399999999996</v>
      </c>
      <c r="DO31" s="99">
        <v>3052.3195569999998</v>
      </c>
      <c r="DP31" s="99">
        <f>1163.719+0.5</f>
        <v>1164.2190000000001</v>
      </c>
      <c r="DQ31" s="99">
        <v>1522.9210559999999</v>
      </c>
      <c r="DR31" s="99">
        <v>893.38300000000004</v>
      </c>
      <c r="DS31" s="207">
        <v>2293.8510609999998</v>
      </c>
      <c r="DT31" s="207">
        <v>600.53700000000003</v>
      </c>
      <c r="DU31" s="249">
        <v>2479.889283</v>
      </c>
      <c r="DV31" s="263">
        <v>943.29499999999996</v>
      </c>
      <c r="DW31" s="212">
        <v>2256.934166</v>
      </c>
      <c r="DX31" s="264">
        <v>541.19000000000005</v>
      </c>
      <c r="DY31" s="259">
        <v>2075.8128750000001</v>
      </c>
      <c r="DZ31" s="259">
        <v>752.52700000000004</v>
      </c>
      <c r="EA31" s="260">
        <v>3731.7301699999998</v>
      </c>
      <c r="EB31" s="261">
        <v>1397.64</v>
      </c>
      <c r="EC31" s="262">
        <v>3901.404188</v>
      </c>
      <c r="ED31" s="261">
        <v>715.923</v>
      </c>
      <c r="EE31" s="266">
        <v>1766.536241</v>
      </c>
      <c r="EF31" s="267">
        <v>849.17399999999998</v>
      </c>
      <c r="EG31" s="266">
        <v>2917.9276100000002</v>
      </c>
      <c r="EH31" s="267">
        <v>960.52200000000005</v>
      </c>
      <c r="EI31" s="278">
        <v>1800.0450040000001</v>
      </c>
      <c r="EJ31" s="279">
        <v>764.97799999999995</v>
      </c>
      <c r="EK31" s="99">
        <f t="shared" si="55"/>
        <v>29407.545201599998</v>
      </c>
      <c r="EL31" s="240">
        <f t="shared" si="56"/>
        <v>10279.202000000001</v>
      </c>
      <c r="EM31" s="303">
        <f t="shared" si="57"/>
        <v>27607.500197599999</v>
      </c>
      <c r="EN31" s="301">
        <f t="shared" si="58"/>
        <v>9514.224000000002</v>
      </c>
      <c r="EO31" s="214">
        <v>5034.0445520000003</v>
      </c>
      <c r="EP31" s="310">
        <v>876.26700000000005</v>
      </c>
      <c r="EQ31" s="344">
        <v>1928.6122499999999</v>
      </c>
      <c r="ER31" s="300">
        <v>681.06200000000001</v>
      </c>
      <c r="ES31" s="225">
        <v>1711.852339</v>
      </c>
      <c r="ET31" s="225">
        <v>599.14800000000002</v>
      </c>
      <c r="EU31" s="212">
        <v>5696.5496729999995</v>
      </c>
      <c r="EV31" s="212">
        <v>1585.307</v>
      </c>
      <c r="EW31" s="311">
        <v>2021.2931163399999</v>
      </c>
      <c r="EX31" s="300">
        <v>686.04200000000003</v>
      </c>
      <c r="EY31" s="311">
        <v>3131.2380371599975</v>
      </c>
      <c r="EZ31" s="300">
        <v>839.39</v>
      </c>
      <c r="FA31" s="311">
        <v>3284.8803982020386</v>
      </c>
      <c r="FB31" s="317">
        <v>1285.8769999999997</v>
      </c>
      <c r="FC31" s="320">
        <v>2668.3930057279381</v>
      </c>
      <c r="FD31" s="320">
        <v>896.56500000000005</v>
      </c>
      <c r="FE31" s="327">
        <v>3064.4425090464333</v>
      </c>
      <c r="FF31" s="327">
        <v>1165.1610000000001</v>
      </c>
      <c r="FG31" s="225">
        <v>2027.6802599516375</v>
      </c>
      <c r="FH31" s="225">
        <v>845.76</v>
      </c>
      <c r="FI31" s="328">
        <v>2518.4224489236267</v>
      </c>
      <c r="FJ31" s="274">
        <v>629.24699999999996</v>
      </c>
      <c r="FK31" s="437">
        <v>3113.3508450163094</v>
      </c>
      <c r="FL31" s="327">
        <v>822.29499999999996</v>
      </c>
      <c r="FM31" s="326">
        <f t="shared" si="59"/>
        <v>36200.759434367981</v>
      </c>
      <c r="FN31" s="301">
        <f t="shared" si="59"/>
        <v>10912.121000000001</v>
      </c>
      <c r="FO31" s="328">
        <v>2197.49818717171</v>
      </c>
      <c r="FP31" s="274">
        <v>863.8280000000002</v>
      </c>
      <c r="FQ31" s="417">
        <v>3438.0252910043955</v>
      </c>
      <c r="FR31" s="95">
        <v>1234.0830000000001</v>
      </c>
      <c r="FS31" s="99">
        <v>2644.2766409547389</v>
      </c>
      <c r="FT31" s="95">
        <v>1309.748</v>
      </c>
      <c r="FU31" s="99">
        <v>4615.2149959299986</v>
      </c>
      <c r="FV31" s="95">
        <v>1698.924</v>
      </c>
      <c r="FW31" s="99">
        <v>3140.4845673800005</v>
      </c>
      <c r="FX31" s="99">
        <v>1154.8789999999999</v>
      </c>
      <c r="FY31" s="99">
        <v>5243.537696219998</v>
      </c>
      <c r="FZ31" s="95">
        <v>1384.4939999999999</v>
      </c>
      <c r="GA31" s="99">
        <v>2368.2765374399992</v>
      </c>
      <c r="GB31" s="99">
        <v>1520.3870000000004</v>
      </c>
      <c r="GC31" s="99">
        <v>3234.5277390999995</v>
      </c>
      <c r="GD31" s="99">
        <v>1436.7709999999997</v>
      </c>
      <c r="GE31" s="99">
        <v>3838.3524980799994</v>
      </c>
      <c r="GF31" s="99">
        <v>1525.4249999999993</v>
      </c>
      <c r="GG31" s="99">
        <v>3962.2611949999991</v>
      </c>
      <c r="GH31" s="99">
        <v>1940.6090000000013</v>
      </c>
      <c r="GI31" s="99">
        <v>5066.390515000001</v>
      </c>
      <c r="GJ31" s="99">
        <v>1894.0969999999995</v>
      </c>
      <c r="GK31" s="99">
        <v>3445.7788849999997</v>
      </c>
      <c r="GL31" s="99">
        <v>1550.0979999999995</v>
      </c>
      <c r="GM31" s="411">
        <f t="shared" si="66"/>
        <v>36200.759434367981</v>
      </c>
      <c r="GN31" s="379">
        <f t="shared" si="67"/>
        <v>10912.121000000001</v>
      </c>
      <c r="GO31" s="379">
        <f t="shared" si="68"/>
        <v>43194.624748280839</v>
      </c>
      <c r="GP31" s="379">
        <f t="shared" si="69"/>
        <v>17513.343000000001</v>
      </c>
      <c r="GQ31" s="379">
        <v>3751.8621679999983</v>
      </c>
      <c r="GR31" s="379">
        <v>1281.8180000000002</v>
      </c>
      <c r="GS31" s="379">
        <v>3139.2804939999992</v>
      </c>
      <c r="GT31" s="379">
        <v>1403.1499999999996</v>
      </c>
      <c r="GU31" s="379">
        <v>2685.1448999999998</v>
      </c>
      <c r="GV31" s="379">
        <v>1130.5830000000001</v>
      </c>
      <c r="GW31" s="379">
        <v>3076.1867200000002</v>
      </c>
      <c r="GX31" s="379">
        <v>1594.3340000000001</v>
      </c>
      <c r="GY31" s="379">
        <v>1834.7237190000001</v>
      </c>
      <c r="GZ31" s="379">
        <v>782.32500000000005</v>
      </c>
      <c r="HA31" s="379">
        <v>2860.1249200000002</v>
      </c>
      <c r="HB31" s="379">
        <v>1019.6950000000001</v>
      </c>
      <c r="HC31" s="379">
        <v>1883.942826</v>
      </c>
      <c r="HD31" s="379">
        <v>1002.889</v>
      </c>
      <c r="HE31" s="379">
        <v>2292.779505</v>
      </c>
      <c r="HF31" s="379">
        <v>1193.1220000000001</v>
      </c>
      <c r="HG31" s="379">
        <v>2341.5487493760593</v>
      </c>
      <c r="HH31" s="379">
        <v>1280.2840000000001</v>
      </c>
      <c r="HI31" s="379">
        <v>2301.6568560000001</v>
      </c>
      <c r="HJ31" s="379">
        <v>820.78399999999999</v>
      </c>
      <c r="HK31" s="379">
        <v>1481.0370539999999</v>
      </c>
      <c r="HL31" s="379">
        <v>886.98699999999997</v>
      </c>
      <c r="HM31" s="452">
        <v>2961.1054099999997</v>
      </c>
      <c r="HN31" s="379">
        <v>1277.6569999999997</v>
      </c>
      <c r="HO31" s="452">
        <v>2814.4818970000006</v>
      </c>
      <c r="HP31" s="379">
        <v>1010.856</v>
      </c>
      <c r="HQ31" s="379">
        <v>1845.3644139999999</v>
      </c>
      <c r="HR31" s="379">
        <v>1093.9030000000005</v>
      </c>
      <c r="HS31" s="379">
        <v>1523.0253040000009</v>
      </c>
      <c r="HT31" s="379">
        <v>951.67299999999977</v>
      </c>
      <c r="HU31" s="379">
        <v>3012.2313020000011</v>
      </c>
      <c r="HV31" s="379">
        <v>1222.4290000000001</v>
      </c>
      <c r="HW31" s="379">
        <v>3922.76998</v>
      </c>
      <c r="HX31" s="379">
        <v>1521.6420000000001</v>
      </c>
      <c r="HY31" s="379">
        <v>3654.0253710000002</v>
      </c>
      <c r="HZ31" s="379">
        <v>1405.8430000000001</v>
      </c>
      <c r="IA31" s="379">
        <v>3758.7796200000003</v>
      </c>
      <c r="IB31" s="379">
        <v>1383.9720000000002</v>
      </c>
      <c r="IC31" s="379">
        <v>3335.1358950000003</v>
      </c>
      <c r="ID31" s="379">
        <v>1454.4099999999999</v>
      </c>
      <c r="IE31" s="379">
        <v>5657.9175029999969</v>
      </c>
      <c r="IF31" s="379">
        <v>1530.318</v>
      </c>
      <c r="IG31" s="379">
        <v>3299.3548169999999</v>
      </c>
      <c r="IH31" s="379">
        <v>1525.9960000000005</v>
      </c>
      <c r="II31" s="379">
        <v>3485.4898340000004</v>
      </c>
      <c r="IJ31" s="379">
        <v>1030.4069999999999</v>
      </c>
      <c r="IK31" s="414">
        <v>2281.0946950000002</v>
      </c>
      <c r="IL31" s="479">
        <v>899.86900000000014</v>
      </c>
      <c r="IM31" s="479">
        <v>3817.7515400000002</v>
      </c>
      <c r="IN31" s="479">
        <v>1034.5079999999998</v>
      </c>
      <c r="IO31" s="479">
        <v>2323.3972450000006</v>
      </c>
      <c r="IP31" s="479">
        <v>1058.268</v>
      </c>
      <c r="IQ31" s="479">
        <v>3472.3764069999997</v>
      </c>
      <c r="IR31" s="479">
        <v>997.69199999999989</v>
      </c>
      <c r="IS31" s="479">
        <v>1432.0824259999999</v>
      </c>
      <c r="IT31" s="479">
        <v>639.46299999999997</v>
      </c>
      <c r="IU31" s="479">
        <v>3476.5838530000005</v>
      </c>
      <c r="IV31" s="479">
        <v>1061.8889999999999</v>
      </c>
      <c r="IW31" s="479">
        <v>1593.10733</v>
      </c>
      <c r="IX31" s="479">
        <v>792.68499999999995</v>
      </c>
      <c r="IY31" s="479">
        <v>2439.7853310000014</v>
      </c>
      <c r="IZ31" s="479">
        <v>1115.0159999999998</v>
      </c>
      <c r="JA31" s="479">
        <v>2902.626197</v>
      </c>
      <c r="JB31" s="479">
        <v>1059.606</v>
      </c>
      <c r="JC31" s="479">
        <v>2636.7528219999999</v>
      </c>
      <c r="JD31" s="479">
        <v>955.81</v>
      </c>
      <c r="JE31" s="479">
        <v>2526.6795970000007</v>
      </c>
      <c r="JF31" s="479">
        <v>856.07500000000005</v>
      </c>
      <c r="JG31" s="479">
        <v>1413.461354</v>
      </c>
      <c r="JH31" s="479">
        <v>597.73599999999999</v>
      </c>
      <c r="JI31" s="479">
        <v>4939.2469180000035</v>
      </c>
      <c r="JJ31" s="479">
        <v>961.7609999999994</v>
      </c>
      <c r="JK31" s="479">
        <v>3523.7467420000007</v>
      </c>
      <c r="JL31" s="479">
        <v>1213.2969999999996</v>
      </c>
      <c r="JM31" s="479">
        <v>1482.3482369999999</v>
      </c>
      <c r="JN31" s="479">
        <v>797.96199999999999</v>
      </c>
      <c r="JO31" s="479"/>
      <c r="JP31" s="479"/>
      <c r="JQ31" s="479"/>
      <c r="JR31" s="479"/>
      <c r="JS31" s="479"/>
      <c r="JT31" s="479"/>
      <c r="JU31" s="479"/>
      <c r="JV31" s="479"/>
      <c r="JW31" s="479"/>
      <c r="JX31" s="479"/>
      <c r="JY31" s="479"/>
      <c r="JZ31" s="479"/>
      <c r="KA31" s="479"/>
      <c r="KB31" s="479"/>
      <c r="KC31" s="479"/>
      <c r="KD31" s="479"/>
      <c r="KE31" s="479"/>
      <c r="KF31" s="479"/>
      <c r="KG31" s="479"/>
      <c r="KH31" s="479"/>
      <c r="KI31" s="91">
        <f t="shared" si="70"/>
        <v>6141.1487850000012</v>
      </c>
      <c r="KJ31" s="106">
        <f t="shared" si="71"/>
        <v>2092.7759999999998</v>
      </c>
      <c r="KK31" s="91">
        <f t="shared" si="72"/>
        <v>5006.0949790000004</v>
      </c>
      <c r="KL31" s="106">
        <f t="shared" si="73"/>
        <v>2011.2589999999996</v>
      </c>
      <c r="KO31" s="470"/>
      <c r="KP31" s="173"/>
    </row>
    <row r="32" spans="2:302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1"/>
      <c r="AJ32" s="98"/>
      <c r="AK32" s="431"/>
      <c r="AL32" s="98"/>
      <c r="AM32" s="425"/>
      <c r="AN32" s="377"/>
      <c r="AO32" s="422"/>
      <c r="AP32" s="378"/>
      <c r="AQ32" s="425"/>
      <c r="AR32" s="378"/>
      <c r="AS32" s="378"/>
      <c r="AT32" s="378"/>
      <c r="AU32" s="378"/>
      <c r="AV32" s="378"/>
      <c r="AW32" s="378"/>
      <c r="AX32" s="378"/>
      <c r="AY32" s="9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91"/>
      <c r="BU32" s="190"/>
      <c r="BV32" s="191"/>
      <c r="BW32" s="87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179"/>
      <c r="CL32" s="179"/>
      <c r="CM32" s="179"/>
      <c r="CN32" s="179"/>
      <c r="CO32" s="179"/>
      <c r="CP32" s="179"/>
      <c r="CQ32" s="82"/>
      <c r="CR32" s="82"/>
      <c r="CS32" s="86"/>
      <c r="CT32" s="213"/>
      <c r="CU32" s="215"/>
      <c r="CV32" s="215"/>
      <c r="CW32" s="86"/>
      <c r="CX32" s="235"/>
      <c r="CY32" s="244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75"/>
      <c r="DN32" s="221"/>
      <c r="DO32" s="75"/>
      <c r="DP32" s="221"/>
      <c r="DQ32" s="75"/>
      <c r="DR32" s="221"/>
      <c r="DS32" s="75"/>
      <c r="DT32" s="221"/>
      <c r="DU32" s="207"/>
      <c r="DV32" s="252"/>
      <c r="DW32" s="207"/>
      <c r="DX32" s="252"/>
      <c r="DY32" s="207"/>
      <c r="DZ32" s="221"/>
      <c r="EA32" s="207"/>
      <c r="EB32" s="252"/>
      <c r="EC32" s="207"/>
      <c r="ED32" s="221"/>
      <c r="EE32" s="75"/>
      <c r="EF32" s="237"/>
      <c r="EG32" s="274"/>
      <c r="EH32" s="237"/>
      <c r="EI32" s="237"/>
      <c r="EJ32" s="237"/>
      <c r="EK32" s="75"/>
      <c r="EL32" s="237"/>
      <c r="EM32" s="303"/>
      <c r="EN32" s="301"/>
      <c r="EO32" s="75"/>
      <c r="EP32" s="274"/>
      <c r="EQ32" s="343"/>
      <c r="ER32" s="274"/>
      <c r="ES32" s="274"/>
      <c r="ET32" s="234"/>
      <c r="EU32" s="274"/>
      <c r="EV32" s="274"/>
      <c r="EW32" s="274"/>
      <c r="EX32" s="274"/>
      <c r="EY32" s="274"/>
      <c r="EZ32" s="274"/>
      <c r="FA32" s="274"/>
      <c r="FB32" s="234"/>
      <c r="FC32" s="274"/>
      <c r="FD32" s="274"/>
      <c r="FE32" s="274"/>
      <c r="FF32" s="274"/>
      <c r="FG32" s="274"/>
      <c r="FH32" s="274"/>
      <c r="FI32" s="274"/>
      <c r="FJ32" s="274"/>
      <c r="FK32" s="234"/>
      <c r="FL32" s="274"/>
      <c r="FM32" s="287"/>
      <c r="FN32" s="239"/>
      <c r="FO32" s="239"/>
      <c r="FP32" s="239"/>
      <c r="FQ32" s="417"/>
      <c r="FR32" s="95"/>
      <c r="FS32" s="99"/>
      <c r="FT32" s="95"/>
      <c r="FU32" s="99"/>
      <c r="FV32" s="95"/>
      <c r="FW32" s="99"/>
      <c r="FX32" s="99"/>
      <c r="FY32" s="99"/>
      <c r="FZ32" s="95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411"/>
      <c r="GN32" s="373"/>
      <c r="GO32" s="373"/>
      <c r="GP32" s="373"/>
      <c r="GQ32" s="373"/>
      <c r="GR32" s="373"/>
      <c r="GS32" s="373"/>
      <c r="GT32" s="373"/>
      <c r="GU32" s="373"/>
      <c r="GV32" s="373"/>
      <c r="GW32" s="373"/>
      <c r="GX32" s="373"/>
      <c r="GY32" s="373"/>
      <c r="GZ32" s="373"/>
      <c r="HA32" s="373"/>
      <c r="HB32" s="373"/>
      <c r="HC32" s="373"/>
      <c r="HD32" s="373"/>
      <c r="HE32" s="373"/>
      <c r="HF32" s="373"/>
      <c r="HG32" s="373"/>
      <c r="HH32" s="373"/>
      <c r="HI32" s="373"/>
      <c r="HJ32" s="373"/>
      <c r="HK32" s="373"/>
      <c r="HL32" s="373"/>
      <c r="HM32" s="207"/>
      <c r="HN32" s="373"/>
      <c r="HO32" s="207"/>
      <c r="HP32" s="373"/>
      <c r="HQ32" s="373"/>
      <c r="HR32" s="373"/>
      <c r="HS32" s="373"/>
      <c r="HT32" s="373"/>
      <c r="HU32" s="373"/>
      <c r="HV32" s="373"/>
      <c r="HW32" s="373"/>
      <c r="HX32" s="373"/>
      <c r="HY32" s="373"/>
      <c r="HZ32" s="373"/>
      <c r="IA32" s="373"/>
      <c r="IB32" s="373"/>
      <c r="IC32" s="373"/>
      <c r="ID32" s="373"/>
      <c r="IE32" s="373"/>
      <c r="IF32" s="373"/>
      <c r="IG32" s="373"/>
      <c r="IH32" s="373"/>
      <c r="II32" s="373"/>
      <c r="IJ32" s="373"/>
      <c r="IK32" s="328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274"/>
      <c r="JJ32" s="274"/>
      <c r="JK32" s="274"/>
      <c r="JL32" s="274"/>
      <c r="JM32" s="274"/>
      <c r="JN32" s="274"/>
      <c r="JO32" s="274"/>
      <c r="JP32" s="274"/>
      <c r="JQ32" s="274"/>
      <c r="JR32" s="274"/>
      <c r="JS32" s="274"/>
      <c r="JT32" s="274"/>
      <c r="JU32" s="274"/>
      <c r="JV32" s="274"/>
      <c r="JW32" s="274"/>
      <c r="JX32" s="274"/>
      <c r="JY32" s="274"/>
      <c r="JZ32" s="274"/>
      <c r="KA32" s="274"/>
      <c r="KB32" s="274"/>
      <c r="KC32" s="274"/>
      <c r="KD32" s="274"/>
      <c r="KE32" s="274"/>
      <c r="KF32" s="274"/>
      <c r="KG32" s="274"/>
      <c r="KH32" s="274"/>
      <c r="KI32" s="82"/>
      <c r="KJ32" s="84"/>
      <c r="KK32" s="82"/>
      <c r="KL32" s="84"/>
      <c r="KO32" s="470"/>
      <c r="KP32" s="173"/>
    </row>
    <row r="33" spans="2:302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E33" si="74">SUM(AF35:AF39)</f>
        <v>20189.099999999999</v>
      </c>
      <c r="AG33" s="82">
        <f t="shared" si="74"/>
        <v>143762.1</v>
      </c>
      <c r="AH33" s="374">
        <f t="shared" si="74"/>
        <v>23445.800000000003</v>
      </c>
      <c r="AI33" s="82">
        <f t="shared" si="74"/>
        <v>168259.91390099999</v>
      </c>
      <c r="AJ33" s="374">
        <f t="shared" si="74"/>
        <v>38624.54</v>
      </c>
      <c r="AK33" s="82">
        <f t="shared" si="74"/>
        <v>227973.55753400005</v>
      </c>
      <c r="AL33" s="374">
        <f t="shared" si="74"/>
        <v>36587.760000000002</v>
      </c>
      <c r="AM33" s="82">
        <f t="shared" si="74"/>
        <v>243885.53785800003</v>
      </c>
      <c r="AN33" s="84">
        <f t="shared" si="74"/>
        <v>29233.174000000003</v>
      </c>
      <c r="AO33" s="82">
        <f t="shared" si="74"/>
        <v>318511.45666142483</v>
      </c>
      <c r="AP33" s="84">
        <f t="shared" si="74"/>
        <v>27162.49</v>
      </c>
      <c r="AQ33" s="82">
        <f t="shared" si="74"/>
        <v>254623.27457798581</v>
      </c>
      <c r="AR33" s="84">
        <f t="shared" si="74"/>
        <v>32256.654999999995</v>
      </c>
      <c r="AS33" s="82">
        <f t="shared" si="74"/>
        <v>328407.68805511092</v>
      </c>
      <c r="AT33" s="84">
        <f t="shared" si="74"/>
        <v>31121.177</v>
      </c>
      <c r="AU33" s="82">
        <f t="shared" si="74"/>
        <v>191162.54680699998</v>
      </c>
      <c r="AV33" s="84">
        <f t="shared" si="74"/>
        <v>30080.609</v>
      </c>
      <c r="AW33" s="82">
        <f t="shared" si="74"/>
        <v>229884.53935975002</v>
      </c>
      <c r="AX33" s="84">
        <f t="shared" si="74"/>
        <v>30407.992319999998</v>
      </c>
      <c r="AY33" s="82">
        <f t="shared" si="74"/>
        <v>13304.103584</v>
      </c>
      <c r="AZ33" s="82">
        <f t="shared" si="74"/>
        <v>2143.7180000000003</v>
      </c>
      <c r="BA33" s="82">
        <f t="shared" si="74"/>
        <v>10292.460053000001</v>
      </c>
      <c r="BB33" s="82">
        <f t="shared" si="74"/>
        <v>1949.9310000000003</v>
      </c>
      <c r="BC33" s="82">
        <f t="shared" si="74"/>
        <v>15593.914122</v>
      </c>
      <c r="BD33" s="82">
        <f t="shared" si="74"/>
        <v>2405.703</v>
      </c>
      <c r="BE33" s="82">
        <f t="shared" si="74"/>
        <v>15361.922967</v>
      </c>
      <c r="BF33" s="82">
        <f t="shared" si="74"/>
        <v>3221.2509999999993</v>
      </c>
      <c r="BG33" s="82">
        <f t="shared" si="74"/>
        <v>7457.8753820000002</v>
      </c>
      <c r="BH33" s="82">
        <f t="shared" si="74"/>
        <v>1433.9309999999998</v>
      </c>
      <c r="BI33" s="82">
        <f t="shared" si="74"/>
        <v>12021.817822000001</v>
      </c>
      <c r="BJ33" s="82">
        <f t="shared" si="74"/>
        <v>2525.8759999999997</v>
      </c>
      <c r="BK33" s="82">
        <f t="shared" si="74"/>
        <v>9967.0622740000035</v>
      </c>
      <c r="BL33" s="82">
        <f t="shared" si="74"/>
        <v>1674.7240000000004</v>
      </c>
      <c r="BM33" s="82">
        <f t="shared" si="74"/>
        <v>15724.883932000001</v>
      </c>
      <c r="BN33" s="82">
        <f t="shared" si="74"/>
        <v>2352.6089999999999</v>
      </c>
      <c r="BO33" s="82">
        <f t="shared" si="74"/>
        <v>16617.567446000001</v>
      </c>
      <c r="BP33" s="82">
        <f t="shared" si="74"/>
        <v>2527.9959999999992</v>
      </c>
      <c r="BQ33" s="82">
        <f t="shared" si="74"/>
        <v>21307.662537999997</v>
      </c>
      <c r="BR33" s="82">
        <f t="shared" si="74"/>
        <v>3333.0509999999999</v>
      </c>
      <c r="BS33" s="82">
        <f t="shared" si="74"/>
        <v>13140.724407000002</v>
      </c>
      <c r="BT33" s="82">
        <f t="shared" si="74"/>
        <v>7767.4350000000004</v>
      </c>
      <c r="BU33" s="82">
        <f t="shared" si="74"/>
        <v>17469.919374000001</v>
      </c>
      <c r="BV33" s="82">
        <f t="shared" si="74"/>
        <v>7288.3150000000005</v>
      </c>
      <c r="BW33" s="82">
        <f t="shared" si="74"/>
        <v>13166.810756999999</v>
      </c>
      <c r="BX33" s="82">
        <f t="shared" si="74"/>
        <v>2382.3629999999998</v>
      </c>
      <c r="BY33" s="82">
        <f t="shared" si="74"/>
        <v>13328.155243000001</v>
      </c>
      <c r="BZ33" s="82">
        <f t="shared" si="74"/>
        <v>4633.3990000000003</v>
      </c>
      <c r="CA33" s="82">
        <f t="shared" si="74"/>
        <v>26494.966</v>
      </c>
      <c r="CB33" s="82">
        <f t="shared" si="74"/>
        <v>7015.7620000000006</v>
      </c>
      <c r="CC33" s="82">
        <f t="shared" si="74"/>
        <v>11958.062443000001</v>
      </c>
      <c r="CD33" s="82">
        <f t="shared" si="74"/>
        <v>3012.0439999999999</v>
      </c>
      <c r="CE33" s="82">
        <f t="shared" si="74"/>
        <v>10849.206608</v>
      </c>
      <c r="CF33" s="82">
        <f t="shared" ref="CF33:EQ33" si="75">SUM(CF35:CF39)</f>
        <v>1783.6359999999997</v>
      </c>
      <c r="CG33" s="82">
        <f t="shared" si="75"/>
        <v>35653.740915000002</v>
      </c>
      <c r="CH33" s="82">
        <f t="shared" si="75"/>
        <v>3527.431</v>
      </c>
      <c r="CI33" s="82">
        <f t="shared" si="75"/>
        <v>16584.623809000001</v>
      </c>
      <c r="CJ33" s="82">
        <f t="shared" si="75"/>
        <v>2954.7369999999996</v>
      </c>
      <c r="CK33" s="82">
        <f t="shared" si="75"/>
        <v>14996.904922999998</v>
      </c>
      <c r="CL33" s="82">
        <f t="shared" si="75"/>
        <v>2849.7490000000003</v>
      </c>
      <c r="CM33" s="82">
        <f t="shared" si="75"/>
        <v>19525.72134</v>
      </c>
      <c r="CN33" s="82">
        <f t="shared" si="75"/>
        <v>2722.9679999999998</v>
      </c>
      <c r="CO33" s="82">
        <f t="shared" si="75"/>
        <v>17353.424629000001</v>
      </c>
      <c r="CP33" s="82">
        <f t="shared" si="75"/>
        <v>2501.4919999999997</v>
      </c>
      <c r="CQ33" s="82">
        <f t="shared" si="75"/>
        <v>27115.390529999997</v>
      </c>
      <c r="CR33" s="82">
        <f t="shared" si="75"/>
        <v>3484.6480000000006</v>
      </c>
      <c r="CS33" s="82">
        <f t="shared" si="75"/>
        <v>20011.659709</v>
      </c>
      <c r="CT33" s="82">
        <f t="shared" si="75"/>
        <v>2824.9810000000002</v>
      </c>
      <c r="CU33" s="82">
        <f t="shared" si="75"/>
        <v>27429.856627999998</v>
      </c>
      <c r="CV33" s="82">
        <f t="shared" si="75"/>
        <v>3910.3120000000004</v>
      </c>
      <c r="CW33" s="82">
        <f t="shared" si="75"/>
        <v>49302.235050999996</v>
      </c>
      <c r="CX33" s="82">
        <f t="shared" si="75"/>
        <v>11811.441999999999</v>
      </c>
      <c r="CY33" s="82">
        <f t="shared" si="75"/>
        <v>84955.975965999998</v>
      </c>
      <c r="CZ33" s="82">
        <f t="shared" si="75"/>
        <v>15338.873</v>
      </c>
      <c r="DA33" s="82">
        <f t="shared" si="75"/>
        <v>116537.50469799999</v>
      </c>
      <c r="DB33" s="82">
        <f t="shared" si="75"/>
        <v>21143.358999999997</v>
      </c>
      <c r="DC33" s="82">
        <f t="shared" si="75"/>
        <v>136063.22603799999</v>
      </c>
      <c r="DD33" s="82">
        <f t="shared" si="75"/>
        <v>23866.327000000001</v>
      </c>
      <c r="DE33" s="82">
        <f t="shared" si="75"/>
        <v>153416.65066700001</v>
      </c>
      <c r="DF33" s="82">
        <f t="shared" si="75"/>
        <v>26367.819</v>
      </c>
      <c r="DG33" s="82">
        <f t="shared" si="75"/>
        <v>180532.04119699998</v>
      </c>
      <c r="DH33" s="82">
        <f t="shared" si="75"/>
        <v>29852.467000000001</v>
      </c>
      <c r="DI33" s="82">
        <f t="shared" si="75"/>
        <v>200543.70090600001</v>
      </c>
      <c r="DJ33" s="82">
        <f t="shared" si="75"/>
        <v>32677.448</v>
      </c>
      <c r="DK33" s="82">
        <f t="shared" si="75"/>
        <v>227973.55753400002</v>
      </c>
      <c r="DL33" s="82">
        <f t="shared" si="75"/>
        <v>36587.760000000002</v>
      </c>
      <c r="DM33" s="82">
        <f t="shared" si="75"/>
        <v>21175.762953000001</v>
      </c>
      <c r="DN33" s="82">
        <f t="shared" si="75"/>
        <v>2884.9240000000004</v>
      </c>
      <c r="DO33" s="82">
        <f t="shared" si="75"/>
        <v>18984.638705999998</v>
      </c>
      <c r="DP33" s="82">
        <f t="shared" si="75"/>
        <v>2910.3710000000001</v>
      </c>
      <c r="DQ33" s="82">
        <f t="shared" si="75"/>
        <v>12476.413205999999</v>
      </c>
      <c r="DR33" s="82">
        <f t="shared" si="75"/>
        <v>3025.3230000000003</v>
      </c>
      <c r="DS33" s="82">
        <f t="shared" si="75"/>
        <v>30134.187137000001</v>
      </c>
      <c r="DT33" s="82">
        <f t="shared" si="75"/>
        <v>3139.1149999999998</v>
      </c>
      <c r="DU33" s="82">
        <f t="shared" si="75"/>
        <v>17322.633211</v>
      </c>
      <c r="DV33" s="82">
        <f t="shared" si="75"/>
        <v>2142.2199999999998</v>
      </c>
      <c r="DW33" s="82">
        <f t="shared" si="75"/>
        <v>19834.911828000004</v>
      </c>
      <c r="DX33" s="82">
        <f t="shared" si="75"/>
        <v>2466.3939999999998</v>
      </c>
      <c r="DY33" s="82">
        <f t="shared" si="75"/>
        <v>16625.978825999999</v>
      </c>
      <c r="DZ33" s="82">
        <f t="shared" si="75"/>
        <v>1829.1680000000001</v>
      </c>
      <c r="EA33" s="82">
        <f t="shared" si="75"/>
        <v>17878.378894000001</v>
      </c>
      <c r="EB33" s="82">
        <f t="shared" si="75"/>
        <v>1940.6819999999998</v>
      </c>
      <c r="EC33" s="82">
        <f t="shared" si="75"/>
        <v>19451.712470999999</v>
      </c>
      <c r="ED33" s="82">
        <f t="shared" si="75"/>
        <v>2262.9100000000003</v>
      </c>
      <c r="EE33" s="82">
        <f t="shared" si="75"/>
        <v>16774.402504999998</v>
      </c>
      <c r="EF33" s="82">
        <f t="shared" si="75"/>
        <v>2380.6790000000001</v>
      </c>
      <c r="EG33" s="82">
        <f t="shared" si="75"/>
        <v>19231.700971999999</v>
      </c>
      <c r="EH33" s="82">
        <f t="shared" si="75"/>
        <v>2051.027</v>
      </c>
      <c r="EI33" s="82">
        <f t="shared" si="75"/>
        <v>33994.817149000002</v>
      </c>
      <c r="EJ33" s="82">
        <f t="shared" si="75"/>
        <v>2200.3609999999999</v>
      </c>
      <c r="EK33" s="82">
        <f t="shared" si="75"/>
        <v>243885.53785800003</v>
      </c>
      <c r="EL33" s="82">
        <f t="shared" si="75"/>
        <v>29233.174000000003</v>
      </c>
      <c r="EM33" s="82">
        <f t="shared" si="75"/>
        <v>209890.72070900002</v>
      </c>
      <c r="EN33" s="82">
        <f t="shared" si="75"/>
        <v>27032.813000000002</v>
      </c>
      <c r="EO33" s="82">
        <f t="shared" si="75"/>
        <v>26671.886974000001</v>
      </c>
      <c r="EP33" s="82">
        <f t="shared" si="75"/>
        <v>2949.4560000000001</v>
      </c>
      <c r="EQ33" s="82">
        <f t="shared" si="75"/>
        <v>16042.599396999998</v>
      </c>
      <c r="ER33" s="82">
        <f t="shared" ref="ER33:IM33" si="76">SUM(ER35:ER39)</f>
        <v>1925.8439999999998</v>
      </c>
      <c r="ES33" s="82">
        <f t="shared" si="76"/>
        <v>65826.259585000007</v>
      </c>
      <c r="ET33" s="82">
        <f t="shared" si="76"/>
        <v>2902.6660000000002</v>
      </c>
      <c r="EU33" s="82">
        <f t="shared" si="76"/>
        <v>27137.646842000002</v>
      </c>
      <c r="EV33" s="82">
        <f t="shared" si="76"/>
        <v>1966.9250000000002</v>
      </c>
      <c r="EW33" s="82">
        <f t="shared" si="76"/>
        <v>19988.482452749999</v>
      </c>
      <c r="EX33" s="82">
        <f t="shared" si="76"/>
        <v>1899.5169999999998</v>
      </c>
      <c r="EY33" s="82">
        <f t="shared" si="76"/>
        <v>18474.523445969997</v>
      </c>
      <c r="EZ33" s="82">
        <f t="shared" si="76"/>
        <v>2327.8829999999998</v>
      </c>
      <c r="FA33" s="82">
        <f t="shared" si="76"/>
        <v>17335.577402268445</v>
      </c>
      <c r="FB33" s="82">
        <f t="shared" si="76"/>
        <v>2076.7829999999999</v>
      </c>
      <c r="FC33" s="82">
        <f t="shared" si="76"/>
        <v>33287.237569906814</v>
      </c>
      <c r="FD33" s="82">
        <f t="shared" si="76"/>
        <v>2081.6579999999999</v>
      </c>
      <c r="FE33" s="82">
        <f t="shared" si="76"/>
        <v>20619.602624005158</v>
      </c>
      <c r="FF33" s="82">
        <f t="shared" si="76"/>
        <v>1873.4339999999997</v>
      </c>
      <c r="FG33" s="82">
        <f t="shared" si="76"/>
        <v>34298.204890235756</v>
      </c>
      <c r="FH33" s="82">
        <f t="shared" si="76"/>
        <v>2420.5589999999997</v>
      </c>
      <c r="FI33" s="82">
        <f t="shared" si="76"/>
        <v>18713.768558321422</v>
      </c>
      <c r="FJ33" s="82">
        <f t="shared" si="76"/>
        <v>2150.8000000000002</v>
      </c>
      <c r="FK33" s="82">
        <f t="shared" si="76"/>
        <v>20115.666919967211</v>
      </c>
      <c r="FL33" s="82">
        <f t="shared" si="76"/>
        <v>2586.9650000000001</v>
      </c>
      <c r="FM33" s="82">
        <f t="shared" si="76"/>
        <v>318511.45666142483</v>
      </c>
      <c r="FN33" s="82">
        <f t="shared" si="76"/>
        <v>27162.49</v>
      </c>
      <c r="FO33" s="82">
        <f t="shared" si="76"/>
        <v>29048.960980331689</v>
      </c>
      <c r="FP33" s="82">
        <f t="shared" si="76"/>
        <v>2123.9169999999999</v>
      </c>
      <c r="FQ33" s="82">
        <f t="shared" si="76"/>
        <v>11336.857788843667</v>
      </c>
      <c r="FR33" s="82">
        <f t="shared" si="76"/>
        <v>2302.7790000000005</v>
      </c>
      <c r="FS33" s="82">
        <f t="shared" si="76"/>
        <v>24461.884354360449</v>
      </c>
      <c r="FT33" s="82">
        <f t="shared" si="76"/>
        <v>2552.663</v>
      </c>
      <c r="FU33" s="82">
        <f t="shared" si="76"/>
        <v>16072.339763030002</v>
      </c>
      <c r="FV33" s="82">
        <f t="shared" si="76"/>
        <v>2150.1979999999999</v>
      </c>
      <c r="FW33" s="82">
        <f t="shared" si="76"/>
        <v>21398.583059909997</v>
      </c>
      <c r="FX33" s="82">
        <f t="shared" si="76"/>
        <v>2180.5939999999996</v>
      </c>
      <c r="FY33" s="82">
        <f t="shared" si="76"/>
        <v>23471.488546690001</v>
      </c>
      <c r="FZ33" s="82">
        <f t="shared" si="76"/>
        <v>2979.605</v>
      </c>
      <c r="GA33" s="82">
        <f t="shared" si="76"/>
        <v>18031.879492670003</v>
      </c>
      <c r="GB33" s="82">
        <f t="shared" si="76"/>
        <v>2695.3960000000002</v>
      </c>
      <c r="GC33" s="82">
        <f t="shared" si="76"/>
        <v>17113.234903879998</v>
      </c>
      <c r="GD33" s="82">
        <f t="shared" si="76"/>
        <v>2221.5169999999998</v>
      </c>
      <c r="GE33" s="82">
        <f t="shared" si="76"/>
        <v>18958.983342269999</v>
      </c>
      <c r="GF33" s="82">
        <f t="shared" si="76"/>
        <v>2702.7049999999995</v>
      </c>
      <c r="GG33" s="82">
        <f t="shared" si="76"/>
        <v>16928.183489999999</v>
      </c>
      <c r="GH33" s="82">
        <f t="shared" si="76"/>
        <v>3016.6419999999989</v>
      </c>
      <c r="GI33" s="82">
        <f t="shared" si="76"/>
        <v>23971.574229999998</v>
      </c>
      <c r="GJ33" s="82">
        <f t="shared" si="76"/>
        <v>3342.4629999999993</v>
      </c>
      <c r="GK33" s="82">
        <f t="shared" si="76"/>
        <v>33829.304626000005</v>
      </c>
      <c r="GL33" s="82">
        <f t="shared" si="76"/>
        <v>3988.175999999999</v>
      </c>
      <c r="GM33" s="82">
        <f t="shared" si="76"/>
        <v>318511.45666142483</v>
      </c>
      <c r="GN33" s="82">
        <f t="shared" si="76"/>
        <v>27162.49</v>
      </c>
      <c r="GO33" s="82">
        <f t="shared" si="76"/>
        <v>254623.27457798581</v>
      </c>
      <c r="GP33" s="82">
        <f t="shared" si="76"/>
        <v>32256.654999999995</v>
      </c>
      <c r="GQ33" s="82">
        <f t="shared" si="76"/>
        <v>103548.111601</v>
      </c>
      <c r="GR33" s="84">
        <f t="shared" si="76"/>
        <v>4585.0009999999993</v>
      </c>
      <c r="GS33" s="82">
        <f t="shared" si="76"/>
        <v>39085.313982999993</v>
      </c>
      <c r="GT33" s="82">
        <f t="shared" si="76"/>
        <v>4565.2289999999985</v>
      </c>
      <c r="GU33" s="82">
        <f t="shared" si="76"/>
        <v>50650.803204999997</v>
      </c>
      <c r="GV33" s="82">
        <f t="shared" si="76"/>
        <v>3771.8990000000003</v>
      </c>
      <c r="GW33" s="82">
        <f t="shared" si="76"/>
        <v>21275.943309999999</v>
      </c>
      <c r="GX33" s="82">
        <f t="shared" si="76"/>
        <v>2352.3710000000001</v>
      </c>
      <c r="GY33" s="82">
        <f t="shared" si="76"/>
        <v>13993.722765000002</v>
      </c>
      <c r="GZ33" s="82">
        <f t="shared" si="76"/>
        <v>1518.623</v>
      </c>
      <c r="HA33" s="82">
        <f t="shared" si="76"/>
        <v>16693.340337000001</v>
      </c>
      <c r="HB33" s="82">
        <f t="shared" si="76"/>
        <v>2104.6779999999999</v>
      </c>
      <c r="HC33" s="82">
        <f t="shared" si="76"/>
        <v>12380.867897</v>
      </c>
      <c r="HD33" s="82">
        <f t="shared" si="76"/>
        <v>1454.163</v>
      </c>
      <c r="HE33" s="82">
        <f t="shared" si="76"/>
        <v>14657.01656</v>
      </c>
      <c r="HF33" s="82">
        <f t="shared" si="76"/>
        <v>1670.3510000000001</v>
      </c>
      <c r="HG33" s="82">
        <f t="shared" si="76"/>
        <v>13154.429373492847</v>
      </c>
      <c r="HH33" s="82">
        <f t="shared" si="76"/>
        <v>2204.9830000000002</v>
      </c>
      <c r="HI33" s="82">
        <f t="shared" si="76"/>
        <v>22024.186324999999</v>
      </c>
      <c r="HJ33" s="82">
        <f t="shared" si="76"/>
        <v>2844.7</v>
      </c>
      <c r="HK33" s="82">
        <f t="shared" si="76"/>
        <v>21866.049552999997</v>
      </c>
      <c r="HL33" s="82">
        <f t="shared" si="76"/>
        <v>2364.4540000000002</v>
      </c>
      <c r="HM33" s="82">
        <f t="shared" si="76"/>
        <v>15120.4395</v>
      </c>
      <c r="HN33" s="82">
        <f t="shared" si="76"/>
        <v>2785.8579999999997</v>
      </c>
      <c r="HO33" s="82">
        <f t="shared" si="76"/>
        <v>14196.447035000001</v>
      </c>
      <c r="HP33" s="84">
        <f t="shared" si="76"/>
        <v>1957.1980000000001</v>
      </c>
      <c r="HQ33" s="82">
        <f t="shared" si="76"/>
        <v>13520.005841999999</v>
      </c>
      <c r="HR33" s="84">
        <f t="shared" si="76"/>
        <v>2042.3119999999997</v>
      </c>
      <c r="HS33" s="82">
        <f t="shared" si="76"/>
        <v>18605.528716999997</v>
      </c>
      <c r="HT33" s="84">
        <f t="shared" si="76"/>
        <v>2823.3250000000007</v>
      </c>
      <c r="HU33" s="82">
        <f t="shared" si="76"/>
        <v>15501.228847999999</v>
      </c>
      <c r="HV33" s="84">
        <f t="shared" si="76"/>
        <v>2805.1479999999997</v>
      </c>
      <c r="HW33" s="82">
        <f t="shared" si="76"/>
        <v>17152.703881999998</v>
      </c>
      <c r="HX33" s="84">
        <f t="shared" si="76"/>
        <v>2205.748</v>
      </c>
      <c r="HY33" s="82">
        <f t="shared" si="76"/>
        <v>11737.124156000002</v>
      </c>
      <c r="HZ33" s="84">
        <f t="shared" si="76"/>
        <v>2518.4990000000003</v>
      </c>
      <c r="IA33" s="82">
        <f t="shared" si="76"/>
        <v>14544.237071</v>
      </c>
      <c r="IB33" s="84">
        <f t="shared" si="76"/>
        <v>2218.509</v>
      </c>
      <c r="IC33" s="82">
        <f t="shared" si="76"/>
        <v>26341.273456999999</v>
      </c>
      <c r="ID33" s="84">
        <f t="shared" si="76"/>
        <v>2449.4430000000007</v>
      </c>
      <c r="IE33" s="82">
        <f t="shared" si="76"/>
        <v>19701.864753999998</v>
      </c>
      <c r="IF33" s="84">
        <f t="shared" si="76"/>
        <v>3263.6590000000006</v>
      </c>
      <c r="IG33" s="82">
        <f t="shared" si="76"/>
        <v>10507.360780999998</v>
      </c>
      <c r="IH33" s="84">
        <f t="shared" si="76"/>
        <v>2689.5659999999998</v>
      </c>
      <c r="II33" s="82">
        <f t="shared" si="76"/>
        <v>14055.349001000002</v>
      </c>
      <c r="IJ33" s="84">
        <f t="shared" si="76"/>
        <v>2247.8869999999997</v>
      </c>
      <c r="IK33" s="82">
        <f t="shared" si="76"/>
        <v>15299.423263000004</v>
      </c>
      <c r="IL33" s="84">
        <f t="shared" ref="IL33:KL33" si="77">SUM(IL35:IL39)</f>
        <v>2859.3150000000005</v>
      </c>
      <c r="IM33" s="82">
        <f t="shared" si="76"/>
        <v>14634.744501999998</v>
      </c>
      <c r="IN33" s="84">
        <f t="shared" si="77"/>
        <v>2720.5029999999997</v>
      </c>
      <c r="IO33" s="82">
        <f t="shared" si="77"/>
        <v>32187.319318999998</v>
      </c>
      <c r="IP33" s="84">
        <f t="shared" si="77"/>
        <v>2758.4739999999997</v>
      </c>
      <c r="IQ33" s="82">
        <f t="shared" si="77"/>
        <v>31835.429761999996</v>
      </c>
      <c r="IR33" s="84">
        <f t="shared" si="77"/>
        <v>2352.6020000000003</v>
      </c>
      <c r="IS33" s="82">
        <f t="shared" si="77"/>
        <v>11566.638135000001</v>
      </c>
      <c r="IT33" s="84">
        <f t="shared" si="77"/>
        <v>1828.4189999999996</v>
      </c>
      <c r="IU33" s="82">
        <f t="shared" si="77"/>
        <v>11304.561904</v>
      </c>
      <c r="IV33" s="84">
        <f t="shared" si="77"/>
        <v>2087.5159999999996</v>
      </c>
      <c r="IW33" s="82">
        <f t="shared" si="77"/>
        <v>21104.094306000003</v>
      </c>
      <c r="IX33" s="84">
        <f t="shared" si="77"/>
        <v>2379.0559999999996</v>
      </c>
      <c r="IY33" s="82">
        <f t="shared" si="77"/>
        <v>12282.758904000002</v>
      </c>
      <c r="IZ33" s="84">
        <f t="shared" si="77"/>
        <v>1926.2312300000001</v>
      </c>
      <c r="JA33" s="82">
        <f t="shared" si="77"/>
        <v>17646.544105000004</v>
      </c>
      <c r="JB33" s="84">
        <f t="shared" si="77"/>
        <v>2622.9019599999992</v>
      </c>
      <c r="JC33" s="82">
        <f t="shared" si="77"/>
        <v>28739.444510750003</v>
      </c>
      <c r="JD33" s="84">
        <f t="shared" si="77"/>
        <v>3462.5181299999999</v>
      </c>
      <c r="JE33" s="82">
        <f t="shared" si="77"/>
        <v>14015.317427000002</v>
      </c>
      <c r="JF33" s="84">
        <f t="shared" si="77"/>
        <v>2606.5480000000002</v>
      </c>
      <c r="JG33" s="82">
        <f t="shared" si="77"/>
        <v>18454.967023999998</v>
      </c>
      <c r="JH33" s="84">
        <f t="shared" si="77"/>
        <v>2938.3499999999995</v>
      </c>
      <c r="JI33" s="82">
        <f t="shared" si="77"/>
        <v>16112.719461000002</v>
      </c>
      <c r="JJ33" s="84">
        <f t="shared" si="77"/>
        <v>2724.8729999999996</v>
      </c>
      <c r="JK33" s="82">
        <f t="shared" si="77"/>
        <v>19481.189924999995</v>
      </c>
      <c r="JL33" s="84">
        <f t="shared" si="77"/>
        <v>2591.0650000000001</v>
      </c>
      <c r="JM33" s="82">
        <f t="shared" si="77"/>
        <v>22170.552326999998</v>
      </c>
      <c r="JN33" s="84">
        <f t="shared" si="77"/>
        <v>3193.07</v>
      </c>
      <c r="JO33" s="82">
        <f t="shared" si="77"/>
        <v>0</v>
      </c>
      <c r="JP33" s="84">
        <f t="shared" si="77"/>
        <v>0</v>
      </c>
      <c r="JQ33" s="82">
        <f t="shared" si="77"/>
        <v>0</v>
      </c>
      <c r="JR33" s="84">
        <f t="shared" si="77"/>
        <v>0</v>
      </c>
      <c r="JS33" s="82">
        <f t="shared" si="77"/>
        <v>0</v>
      </c>
      <c r="JT33" s="84">
        <f t="shared" si="77"/>
        <v>0</v>
      </c>
      <c r="JU33" s="82">
        <f t="shared" si="77"/>
        <v>0</v>
      </c>
      <c r="JV33" s="84">
        <f t="shared" si="77"/>
        <v>0</v>
      </c>
      <c r="JW33" s="82">
        <f t="shared" si="77"/>
        <v>0</v>
      </c>
      <c r="JX33" s="84">
        <f t="shared" si="77"/>
        <v>0</v>
      </c>
      <c r="JY33" s="82">
        <f t="shared" si="77"/>
        <v>0</v>
      </c>
      <c r="JZ33" s="84">
        <f t="shared" si="77"/>
        <v>0</v>
      </c>
      <c r="KA33" s="82">
        <f t="shared" si="77"/>
        <v>0</v>
      </c>
      <c r="KB33" s="84">
        <f t="shared" si="77"/>
        <v>0</v>
      </c>
      <c r="KC33" s="82">
        <f t="shared" si="77"/>
        <v>0</v>
      </c>
      <c r="KD33" s="84">
        <f t="shared" si="77"/>
        <v>0</v>
      </c>
      <c r="KE33" s="82">
        <f t="shared" si="77"/>
        <v>0</v>
      </c>
      <c r="KF33" s="84">
        <f t="shared" si="77"/>
        <v>0</v>
      </c>
      <c r="KG33" s="82">
        <f t="shared" si="77"/>
        <v>0</v>
      </c>
      <c r="KH33" s="84">
        <f t="shared" si="77"/>
        <v>0</v>
      </c>
      <c r="KI33" s="82">
        <f t="shared" si="77"/>
        <v>46822.063820999996</v>
      </c>
      <c r="KJ33" s="84">
        <f t="shared" si="77"/>
        <v>5478.9769999999999</v>
      </c>
      <c r="KK33" s="82">
        <f t="shared" si="77"/>
        <v>41651.742251999996</v>
      </c>
      <c r="KL33" s="84">
        <f t="shared" si="77"/>
        <v>5784.1350000000002</v>
      </c>
      <c r="KO33" s="469"/>
      <c r="KP33" s="473"/>
    </row>
    <row r="34" spans="2:302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1"/>
      <c r="AJ34" s="98"/>
      <c r="AK34" s="100"/>
      <c r="AL34" s="95"/>
      <c r="AM34" s="429"/>
      <c r="AN34" s="377"/>
      <c r="AO34" s="422"/>
      <c r="AP34" s="378"/>
      <c r="AQ34" s="425"/>
      <c r="AR34" s="378"/>
      <c r="AS34" s="378"/>
      <c r="AT34" s="378"/>
      <c r="AU34" s="378"/>
      <c r="AV34" s="378"/>
      <c r="AW34" s="378"/>
      <c r="AX34" s="378"/>
      <c r="AY34" s="11"/>
      <c r="AZ34" s="199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90"/>
      <c r="BT34" s="191"/>
      <c r="BU34" s="190"/>
      <c r="BV34" s="191"/>
      <c r="BW34" s="87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179"/>
      <c r="CL34" s="179"/>
      <c r="CM34" s="179"/>
      <c r="CN34" s="179"/>
      <c r="CO34" s="179"/>
      <c r="CP34" s="179"/>
      <c r="CQ34" s="82"/>
      <c r="CR34" s="82"/>
      <c r="CS34" s="86"/>
      <c r="CT34" s="82"/>
      <c r="CU34" s="179"/>
      <c r="CV34" s="179"/>
      <c r="CW34" s="86"/>
      <c r="CX34" s="235"/>
      <c r="CY34" s="244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99"/>
      <c r="DN34" s="221"/>
      <c r="DO34" s="99"/>
      <c r="DP34" s="221"/>
      <c r="DQ34" s="99"/>
      <c r="DR34" s="221"/>
      <c r="DS34" s="207"/>
      <c r="DT34" s="221"/>
      <c r="DU34" s="207"/>
      <c r="DV34" s="252"/>
      <c r="DW34" s="207"/>
      <c r="DX34" s="252"/>
      <c r="DY34" s="207"/>
      <c r="DZ34" s="221"/>
      <c r="EA34" s="207"/>
      <c r="EB34" s="252"/>
      <c r="EC34" s="207"/>
      <c r="ED34" s="221"/>
      <c r="EE34" s="99"/>
      <c r="EF34" s="237"/>
      <c r="EG34" s="274"/>
      <c r="EH34" s="237"/>
      <c r="EI34" s="237"/>
      <c r="EJ34" s="237"/>
      <c r="EK34" s="99"/>
      <c r="EL34" s="237"/>
      <c r="EM34" s="302"/>
      <c r="EN34" s="239"/>
      <c r="EO34" s="99"/>
      <c r="EP34" s="274"/>
      <c r="EQ34" s="190"/>
      <c r="ER34" s="274"/>
      <c r="ES34" s="274"/>
      <c r="ET34" s="234"/>
      <c r="EU34" s="274"/>
      <c r="EV34" s="274"/>
      <c r="EW34" s="274"/>
      <c r="EX34" s="274"/>
      <c r="EY34" s="274"/>
      <c r="EZ34" s="274"/>
      <c r="FA34" s="274"/>
      <c r="FB34" s="234"/>
      <c r="FC34" s="274"/>
      <c r="FD34" s="274"/>
      <c r="FE34" s="274"/>
      <c r="FF34" s="274"/>
      <c r="FG34" s="274"/>
      <c r="FH34" s="274"/>
      <c r="FI34" s="328"/>
      <c r="FJ34" s="328"/>
      <c r="FK34" s="243"/>
      <c r="FL34" s="328"/>
      <c r="FM34" s="287"/>
      <c r="FN34" s="239"/>
      <c r="FO34" s="239"/>
      <c r="FP34" s="239"/>
      <c r="FQ34" s="417"/>
      <c r="FR34" s="95"/>
      <c r="FS34" s="99"/>
      <c r="FT34" s="95"/>
      <c r="FU34" s="99"/>
      <c r="FV34" s="95"/>
      <c r="FW34" s="99"/>
      <c r="FX34" s="99"/>
      <c r="FY34" s="99"/>
      <c r="FZ34" s="95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411"/>
      <c r="GN34" s="373"/>
      <c r="GO34" s="373"/>
      <c r="GP34" s="373"/>
      <c r="GQ34" s="373"/>
      <c r="GR34" s="373"/>
      <c r="GS34" s="373"/>
      <c r="GT34" s="373"/>
      <c r="GU34" s="373"/>
      <c r="GV34" s="373"/>
      <c r="GW34" s="373"/>
      <c r="GX34" s="373"/>
      <c r="GY34" s="373"/>
      <c r="GZ34" s="373"/>
      <c r="HA34" s="373"/>
      <c r="HB34" s="373"/>
      <c r="HC34" s="373"/>
      <c r="HD34" s="373"/>
      <c r="HE34" s="373"/>
      <c r="HF34" s="373"/>
      <c r="HG34" s="373"/>
      <c r="HH34" s="373"/>
      <c r="HI34" s="373"/>
      <c r="HJ34" s="373"/>
      <c r="HK34" s="373"/>
      <c r="HL34" s="373"/>
      <c r="HM34" s="207"/>
      <c r="HN34" s="373"/>
      <c r="HO34" s="207"/>
      <c r="HP34" s="373"/>
      <c r="HQ34" s="373"/>
      <c r="HR34" s="373"/>
      <c r="HS34" s="373"/>
      <c r="HT34" s="373"/>
      <c r="HU34" s="373"/>
      <c r="HV34" s="373"/>
      <c r="HW34" s="373"/>
      <c r="HX34" s="373"/>
      <c r="HY34" s="373"/>
      <c r="HZ34" s="373"/>
      <c r="IA34" s="373"/>
      <c r="IB34" s="373"/>
      <c r="IC34" s="373"/>
      <c r="ID34" s="373"/>
      <c r="IE34" s="373"/>
      <c r="IF34" s="373"/>
      <c r="IG34" s="373"/>
      <c r="IH34" s="373"/>
      <c r="II34" s="373"/>
      <c r="IJ34" s="373"/>
      <c r="IK34" s="328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274"/>
      <c r="JJ34" s="274"/>
      <c r="JK34" s="274"/>
      <c r="JL34" s="274"/>
      <c r="JM34" s="274"/>
      <c r="JN34" s="274"/>
      <c r="JO34" s="274"/>
      <c r="JP34" s="274"/>
      <c r="JQ34" s="274"/>
      <c r="JR34" s="274"/>
      <c r="JS34" s="274"/>
      <c r="JT34" s="274"/>
      <c r="JU34" s="274"/>
      <c r="JV34" s="274"/>
      <c r="JW34" s="274"/>
      <c r="JX34" s="274"/>
      <c r="JY34" s="274"/>
      <c r="JZ34" s="274"/>
      <c r="KA34" s="274"/>
      <c r="KB34" s="274"/>
      <c r="KC34" s="274"/>
      <c r="KD34" s="274"/>
      <c r="KE34" s="274"/>
      <c r="KF34" s="274"/>
      <c r="KG34" s="274"/>
      <c r="KH34" s="274"/>
      <c r="KI34" s="82"/>
      <c r="KJ34" s="84"/>
      <c r="KK34" s="91"/>
      <c r="KL34" s="106"/>
      <c r="KO34" s="470"/>
      <c r="KP34" s="173"/>
    </row>
    <row r="35" spans="2:302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2">
        <v>94428.844723999995</v>
      </c>
      <c r="AN35" s="377">
        <v>7696.8489999999983</v>
      </c>
      <c r="AO35" s="425">
        <v>121257.91713439791</v>
      </c>
      <c r="AP35" s="378">
        <v>6662.7480000000014</v>
      </c>
      <c r="AQ35" s="425">
        <v>60503.23092301916</v>
      </c>
      <c r="AR35" s="378">
        <v>5162.1019999999999</v>
      </c>
      <c r="AS35" s="425">
        <v>112627.25279234798</v>
      </c>
      <c r="AT35" s="378">
        <v>5762.6809999999987</v>
      </c>
      <c r="AU35" s="378">
        <v>52968.014533000001</v>
      </c>
      <c r="AV35" s="378">
        <v>3684.9719999999993</v>
      </c>
      <c r="AW35" s="378">
        <v>48331.550990000003</v>
      </c>
      <c r="AX35" s="378">
        <v>4520.7334999999994</v>
      </c>
      <c r="AY35" s="99">
        <v>3911.9041430000011</v>
      </c>
      <c r="AZ35" s="99">
        <v>303.505</v>
      </c>
      <c r="BA35" s="99">
        <v>2380.8421210000006</v>
      </c>
      <c r="BB35" s="99">
        <v>188.684</v>
      </c>
      <c r="BC35" s="99">
        <v>3172.739501</v>
      </c>
      <c r="BD35" s="99">
        <v>289.05100000000004</v>
      </c>
      <c r="BE35" s="99">
        <v>1826.4558049999996</v>
      </c>
      <c r="BF35" s="99">
        <v>308.66300000000001</v>
      </c>
      <c r="BG35" s="99">
        <v>1096.5498579999999</v>
      </c>
      <c r="BH35" s="99">
        <v>175.60400000000001</v>
      </c>
      <c r="BI35" s="99">
        <v>2131.6595979999993</v>
      </c>
      <c r="BJ35" s="99">
        <v>261.53499999999985</v>
      </c>
      <c r="BK35" s="99">
        <v>2189.3150880000012</v>
      </c>
      <c r="BL35" s="99">
        <v>214.51200000000009</v>
      </c>
      <c r="BM35" s="99">
        <v>2868.2968810000007</v>
      </c>
      <c r="BN35" s="99">
        <v>302.35499999999996</v>
      </c>
      <c r="BO35" s="99">
        <v>5641.8256699999993</v>
      </c>
      <c r="BP35" s="99">
        <v>675.34899999999959</v>
      </c>
      <c r="BQ35" s="99">
        <v>3423.1119819999999</v>
      </c>
      <c r="BR35" s="99">
        <v>456.74</v>
      </c>
      <c r="BS35" s="99">
        <v>6925.0187299999998</v>
      </c>
      <c r="BT35" s="99">
        <v>4062.1030000000001</v>
      </c>
      <c r="BU35" s="99">
        <v>10018.068563000001</v>
      </c>
      <c r="BV35" s="99">
        <v>4142.8850000000002</v>
      </c>
      <c r="BW35" s="99">
        <v>4344.024152</v>
      </c>
      <c r="BX35" s="99">
        <v>389.48500000000001</v>
      </c>
      <c r="BY35" s="99">
        <v>2841.0544570000002</v>
      </c>
      <c r="BZ35" s="108">
        <v>311.44600000000003</v>
      </c>
      <c r="CA35" s="99">
        <f>+BY35+BW35</f>
        <v>7185.0786090000001</v>
      </c>
      <c r="CB35" s="108">
        <f>+BZ35+BX35</f>
        <v>700.93100000000004</v>
      </c>
      <c r="CC35" s="108">
        <v>2751.411897</v>
      </c>
      <c r="CD35" s="108">
        <v>303.58600000000001</v>
      </c>
      <c r="CE35" s="108">
        <v>2447.5288739999996</v>
      </c>
      <c r="CF35" s="108">
        <v>253.654</v>
      </c>
      <c r="CG35" s="222">
        <v>18259.782630000002</v>
      </c>
      <c r="CH35" s="176">
        <v>818.57500000000005</v>
      </c>
      <c r="CI35" s="108">
        <v>3781.0534859999998</v>
      </c>
      <c r="CJ35" s="110">
        <v>260.04899999999998</v>
      </c>
      <c r="CK35" s="108">
        <v>3910.0376759999999</v>
      </c>
      <c r="CL35" s="108">
        <v>469.23700000000002</v>
      </c>
      <c r="CM35" s="108">
        <v>4537.7013809999999</v>
      </c>
      <c r="CN35" s="108">
        <v>704.52800000000002</v>
      </c>
      <c r="CO35" s="207">
        <v>7022.1434529999997</v>
      </c>
      <c r="CP35" s="75">
        <v>532.45100000000002</v>
      </c>
      <c r="CQ35" s="108">
        <v>11130.831344</v>
      </c>
      <c r="CR35" s="108">
        <v>1160.3230000000001</v>
      </c>
      <c r="CS35" s="105">
        <v>11685.043392</v>
      </c>
      <c r="CT35" s="105">
        <v>1016.34</v>
      </c>
      <c r="CU35" s="215">
        <v>11336.808118000001</v>
      </c>
      <c r="CV35" s="216">
        <v>1334.0409999999999</v>
      </c>
      <c r="CW35" s="105">
        <f t="shared" ref="CW35:CW39" si="78">+BW35+BY35+CC35+CE35</f>
        <v>12384.01938</v>
      </c>
      <c r="CX35" s="241">
        <f t="shared" ref="CX35:CX39" si="79">+BX35+BZ35+CD35+CF35</f>
        <v>1258.171</v>
      </c>
      <c r="CY35" s="245">
        <f t="shared" ref="CY35:CY39" si="80">+CW35+CG35</f>
        <v>30643.802009999999</v>
      </c>
      <c r="CZ35" s="241">
        <f t="shared" ref="CZ35:CZ39" si="81">+CX35+CH35</f>
        <v>2076.7460000000001</v>
      </c>
      <c r="DA35" s="241">
        <f t="shared" ref="DA35:DA39" si="82">+CY35+CI35+CK35</f>
        <v>38334.893171999996</v>
      </c>
      <c r="DB35" s="241">
        <f t="shared" ref="DB35:DB39" si="83">+CZ35+CJ35+CL35</f>
        <v>2806.0320000000002</v>
      </c>
      <c r="DC35" s="235">
        <f t="shared" si="15"/>
        <v>42872.594552999995</v>
      </c>
      <c r="DD35" s="235">
        <f t="shared" si="8"/>
        <v>3510.5600000000004</v>
      </c>
      <c r="DE35" s="241">
        <f t="shared" ref="DE35:DE39" si="84">+DC35+CO35</f>
        <v>49894.738005999992</v>
      </c>
      <c r="DF35" s="241">
        <f t="shared" ref="DF35:DF39" si="85">+DD35+CP35</f>
        <v>4043.0110000000004</v>
      </c>
      <c r="DG35" s="241">
        <f t="shared" ref="DG35:DG39" si="86">+DE35+CQ35</f>
        <v>61025.569349999991</v>
      </c>
      <c r="DH35" s="241">
        <f t="shared" ref="DH35:DH39" si="87">+DF35+CR35</f>
        <v>5203.3340000000007</v>
      </c>
      <c r="DI35" s="245">
        <f t="shared" ref="DI35:DI39" si="88">+CS35+DG35</f>
        <v>72710.612741999998</v>
      </c>
      <c r="DJ35" s="241">
        <f t="shared" ref="DJ35:DJ39" si="89">DH35+CT35</f>
        <v>6219.6740000000009</v>
      </c>
      <c r="DK35" s="241">
        <f t="shared" ref="DK35:DK39" si="90">+DI35+CU35</f>
        <v>84047.420859999998</v>
      </c>
      <c r="DL35" s="241">
        <f t="shared" ref="DL35:DL39" si="91">+DJ35+CV35</f>
        <v>7553.7150000000011</v>
      </c>
      <c r="DM35" s="99">
        <v>10563.098583000001</v>
      </c>
      <c r="DN35" s="99">
        <v>781.81399999999996</v>
      </c>
      <c r="DO35" s="99">
        <v>8087.4238169999999</v>
      </c>
      <c r="DP35" s="99">
        <v>763.06899999999996</v>
      </c>
      <c r="DQ35" s="99">
        <v>3698.9007329999999</v>
      </c>
      <c r="DR35" s="99">
        <v>892.92200000000003</v>
      </c>
      <c r="DS35" s="207">
        <v>9483.8218319999996</v>
      </c>
      <c r="DT35" s="207">
        <v>831.58600000000001</v>
      </c>
      <c r="DU35" s="249">
        <v>6811.6218440000002</v>
      </c>
      <c r="DV35" s="263">
        <v>553.71299999999997</v>
      </c>
      <c r="DW35" s="212">
        <v>6539.0865869999998</v>
      </c>
      <c r="DX35" s="264">
        <v>632.53599999999949</v>
      </c>
      <c r="DY35" s="259">
        <v>7187.7470480000002</v>
      </c>
      <c r="DZ35" s="259">
        <v>515.87300000000005</v>
      </c>
      <c r="EA35" s="260">
        <v>3955.5933960000002</v>
      </c>
      <c r="EB35" s="261">
        <v>320.221</v>
      </c>
      <c r="EC35" s="262">
        <v>10685.153162000001</v>
      </c>
      <c r="ED35" s="261">
        <v>945.55799999999999</v>
      </c>
      <c r="EE35" s="266">
        <v>5300.499116</v>
      </c>
      <c r="EF35" s="267">
        <v>422.78300000000002</v>
      </c>
      <c r="EG35" s="266">
        <v>8437.7449519999991</v>
      </c>
      <c r="EH35" s="267">
        <v>535.98500000000001</v>
      </c>
      <c r="EI35" s="278">
        <v>13678.153654</v>
      </c>
      <c r="EJ35" s="279">
        <v>500.78899999999999</v>
      </c>
      <c r="EK35" s="99">
        <f t="shared" ref="EK35:EK39" si="92">DM35+DO35+DQ35+DS35+DU35+DW35+DY35+EA35+EC35+EE35+EG35+EI35</f>
        <v>94428.844723999995</v>
      </c>
      <c r="EL35" s="240">
        <f t="shared" ref="EL35:EL39" si="93">DN35+DP35+DR35+DT35+DV35+DX35+DZ35+EB35+ED35+EF35+EH35+EJ35</f>
        <v>7696.8489999999983</v>
      </c>
      <c r="EM35" s="303">
        <f t="shared" ref="EM35:EM39" si="94">+DM35+DO35+DQ35+DS35+DU35+DW35+DY35+EA35+EC35+EE35+EG35</f>
        <v>80750.691070000001</v>
      </c>
      <c r="EN35" s="301">
        <f t="shared" ref="EN35:EN39" si="95">+DV35+DN35+DP35+DR35+DT35+DX35+DZ35+EB35+ED35+EF35+EH35</f>
        <v>7196.0599999999986</v>
      </c>
      <c r="EO35" s="214">
        <v>10729.733101</v>
      </c>
      <c r="EP35" s="310">
        <v>559.49699999999996</v>
      </c>
      <c r="EQ35" s="344">
        <v>5771.1139819999999</v>
      </c>
      <c r="ER35" s="300">
        <v>490.18099999999998</v>
      </c>
      <c r="ES35" s="225">
        <v>20560.667323000001</v>
      </c>
      <c r="ET35" s="225">
        <v>1055.8910000000001</v>
      </c>
      <c r="EU35" s="212">
        <v>5563.931654</v>
      </c>
      <c r="EV35" s="212">
        <v>379.63900000000001</v>
      </c>
      <c r="EW35" s="311">
        <v>5217.0920627700007</v>
      </c>
      <c r="EX35" s="300">
        <v>379.38299999999998</v>
      </c>
      <c r="EY35" s="311">
        <v>8176.0059694999973</v>
      </c>
      <c r="EZ35" s="300">
        <v>578.91099999999994</v>
      </c>
      <c r="FA35" s="311">
        <v>7504.7996111251596</v>
      </c>
      <c r="FB35" s="317">
        <v>500.08800000000008</v>
      </c>
      <c r="FC35" s="320">
        <v>25049.564103404704</v>
      </c>
      <c r="FD35" s="320">
        <v>570.17200000000003</v>
      </c>
      <c r="FE35" s="327">
        <v>10615.115337895879</v>
      </c>
      <c r="FF35" s="327">
        <v>630.928</v>
      </c>
      <c r="FG35" s="225">
        <v>6443.8382061756574</v>
      </c>
      <c r="FH35" s="225">
        <v>594.42499999999995</v>
      </c>
      <c r="FI35" s="328">
        <v>5347.5628598380281</v>
      </c>
      <c r="FJ35" s="328">
        <v>385.49299999999999</v>
      </c>
      <c r="FK35" s="437">
        <v>10278.492923688476</v>
      </c>
      <c r="FL35" s="327">
        <v>538.14</v>
      </c>
      <c r="FM35" s="326">
        <f t="shared" ref="FM35:FN39" si="96">+EO35+EQ35+ES35+EU35+EW35+EY35+FA35+FC35+FE35+FG35+FI35+FK35</f>
        <v>121257.91713439791</v>
      </c>
      <c r="FN35" s="301">
        <f t="shared" si="96"/>
        <v>6662.7480000000014</v>
      </c>
      <c r="FO35" s="328">
        <v>6214.3312884635061</v>
      </c>
      <c r="FP35" s="274">
        <v>310.11400000000009</v>
      </c>
      <c r="FQ35" s="417">
        <v>2619.1497234674634</v>
      </c>
      <c r="FR35" s="95">
        <v>256.00499999999994</v>
      </c>
      <c r="FS35" s="99">
        <v>5403.3827458981914</v>
      </c>
      <c r="FT35" s="95">
        <v>428.44099999999997</v>
      </c>
      <c r="FU35" s="99">
        <v>7695.1481778300022</v>
      </c>
      <c r="FV35" s="95">
        <v>390.24299999999999</v>
      </c>
      <c r="FW35" s="99">
        <v>3605.2643447</v>
      </c>
      <c r="FX35" s="99">
        <v>376.69299999999987</v>
      </c>
      <c r="FY35" s="99">
        <v>5584.4234593300016</v>
      </c>
      <c r="FZ35" s="95">
        <v>507.73500000000001</v>
      </c>
      <c r="GA35" s="99">
        <v>2680.401665880001</v>
      </c>
      <c r="GB35" s="99">
        <v>298.68400000000008</v>
      </c>
      <c r="GC35" s="99">
        <v>6413.19617844</v>
      </c>
      <c r="GD35" s="99">
        <v>347.64200000000011</v>
      </c>
      <c r="GE35" s="99">
        <v>3001.7268560100006</v>
      </c>
      <c r="GF35" s="99">
        <v>272.49999999999989</v>
      </c>
      <c r="GG35" s="99">
        <v>5579.3501060000026</v>
      </c>
      <c r="GH35" s="99">
        <v>1134.3129999999994</v>
      </c>
      <c r="GI35" s="99">
        <v>8677.5836600000002</v>
      </c>
      <c r="GJ35" s="99">
        <v>452.4080000000003</v>
      </c>
      <c r="GK35" s="99">
        <v>3029.2727170000003</v>
      </c>
      <c r="GL35" s="99">
        <v>387.32399999999984</v>
      </c>
      <c r="GM35" s="414">
        <f t="shared" ref="GM35" si="97">+EO35+EQ35+ES35+EU35+EW35+EY35+FA35+FC35+FE35+FG35+FI35+FK35</f>
        <v>121257.91713439791</v>
      </c>
      <c r="GN35" s="379">
        <f t="shared" ref="GN35" si="98">+EP35+ER35+ET35+EV35+EX35+EZ35+FB35+FD35+FF35+FH35+FJ35+FL35</f>
        <v>6662.7480000000014</v>
      </c>
      <c r="GO35" s="379">
        <f t="shared" ref="GO35" si="99">+FO35+FQ35+FS35+FU35+FW35+FY35+GA35+GC35+GE35+GG35+GI35+GK35</f>
        <v>60503.23092301916</v>
      </c>
      <c r="GP35" s="379">
        <f t="shared" ref="GP35" si="100">+FP35+FR35+FT35+FV35+FX35+FZ35+GB35+GD35+GF35+GH35+GJ35+GL35</f>
        <v>5162.1019999999999</v>
      </c>
      <c r="GQ35" s="379">
        <v>44295.415360000006</v>
      </c>
      <c r="GR35" s="379">
        <v>880.99499999999944</v>
      </c>
      <c r="GS35" s="379">
        <v>12638.603164000002</v>
      </c>
      <c r="GT35" s="379">
        <v>1121.5689999999993</v>
      </c>
      <c r="GU35" s="379">
        <v>14062.878757</v>
      </c>
      <c r="GV35" s="379">
        <v>891.995</v>
      </c>
      <c r="GW35" s="379">
        <v>5779.2403839999997</v>
      </c>
      <c r="GX35" s="379">
        <v>524.399</v>
      </c>
      <c r="GY35" s="379">
        <v>5826.4059379999999</v>
      </c>
      <c r="GZ35" s="379">
        <v>415.834</v>
      </c>
      <c r="HA35" s="379">
        <v>4629.27009</v>
      </c>
      <c r="HB35" s="379">
        <v>495.25700000000001</v>
      </c>
      <c r="HC35" s="379">
        <v>6120.1452820000004</v>
      </c>
      <c r="HD35" s="379">
        <v>338.24</v>
      </c>
      <c r="HE35" s="379">
        <v>5824.1754769999998</v>
      </c>
      <c r="HF35" s="379">
        <v>274.779</v>
      </c>
      <c r="HG35" s="379">
        <v>4430.7059736239689</v>
      </c>
      <c r="HH35" s="379">
        <v>376.77200000000016</v>
      </c>
      <c r="HI35" s="379">
        <v>4449.8683419999998</v>
      </c>
      <c r="HJ35" s="379">
        <v>223.059</v>
      </c>
      <c r="HK35" s="379">
        <v>2298.3462989999998</v>
      </c>
      <c r="HL35" s="379">
        <v>198.828</v>
      </c>
      <c r="HM35" s="452">
        <v>4941.1926720000019</v>
      </c>
      <c r="HN35" s="379">
        <v>246.68699999999993</v>
      </c>
      <c r="HO35" s="452">
        <v>2918.1348730000004</v>
      </c>
      <c r="HP35" s="379">
        <v>228.44299999999987</v>
      </c>
      <c r="HQ35" s="379">
        <v>4079.870942</v>
      </c>
      <c r="HR35" s="379">
        <v>277.74900000000014</v>
      </c>
      <c r="HS35" s="379">
        <v>4816.6110400000007</v>
      </c>
      <c r="HT35" s="379">
        <v>256.3069999999999</v>
      </c>
      <c r="HU35" s="379">
        <v>4240.0762009999999</v>
      </c>
      <c r="HV35" s="379">
        <v>271.7519999999999</v>
      </c>
      <c r="HW35" s="379">
        <v>4749.987048</v>
      </c>
      <c r="HX35" s="379">
        <v>216.386</v>
      </c>
      <c r="HY35" s="379">
        <v>3726.1523809999999</v>
      </c>
      <c r="HZ35" s="379">
        <v>286.07600000000002</v>
      </c>
      <c r="IA35" s="379">
        <v>5144.727152999998</v>
      </c>
      <c r="IB35" s="379">
        <v>485.7609999999998</v>
      </c>
      <c r="IC35" s="379">
        <v>3218.7324899999999</v>
      </c>
      <c r="ID35" s="379">
        <v>321.78999999999979</v>
      </c>
      <c r="IE35" s="379">
        <v>7811.694305</v>
      </c>
      <c r="IF35" s="379">
        <v>336.46399999999994</v>
      </c>
      <c r="IG35" s="379">
        <v>2730.7063039999994</v>
      </c>
      <c r="IH35" s="379">
        <v>532.22</v>
      </c>
      <c r="II35" s="379">
        <v>5673.8851650000024</v>
      </c>
      <c r="IJ35" s="379">
        <v>174.93100000000001</v>
      </c>
      <c r="IK35" s="414">
        <v>3857.4366310000009</v>
      </c>
      <c r="IL35" s="479">
        <v>297.09300000000002</v>
      </c>
      <c r="IM35" s="414">
        <v>5267.8937379999979</v>
      </c>
      <c r="IN35" s="414">
        <v>362.62799999999987</v>
      </c>
      <c r="IO35" s="479">
        <v>4418.9311430000007</v>
      </c>
      <c r="IP35" s="479">
        <v>315.55900000000003</v>
      </c>
      <c r="IQ35" s="479">
        <v>3766.4516359999998</v>
      </c>
      <c r="IR35" s="479">
        <v>388.80400000000003</v>
      </c>
      <c r="IS35" s="479">
        <v>3693.2234830000002</v>
      </c>
      <c r="IT35" s="479">
        <v>533.85599999999988</v>
      </c>
      <c r="IU35" s="479">
        <v>1959.9039170000005</v>
      </c>
      <c r="IV35" s="479">
        <v>213.21499999999989</v>
      </c>
      <c r="IW35" s="479">
        <v>4471.2197910000004</v>
      </c>
      <c r="IX35" s="479">
        <v>358.19099999999997</v>
      </c>
      <c r="IY35" s="479">
        <v>2273.6794190000005</v>
      </c>
      <c r="IZ35" s="479">
        <v>140.67299999999994</v>
      </c>
      <c r="JA35" s="479">
        <v>3263.815341</v>
      </c>
      <c r="JB35" s="479">
        <v>412.66899999999987</v>
      </c>
      <c r="JC35" s="479">
        <v>5120.235211000002</v>
      </c>
      <c r="JD35" s="479">
        <v>522.33650000000023</v>
      </c>
      <c r="JE35" s="479">
        <v>4258.0013579999995</v>
      </c>
      <c r="JF35" s="479">
        <v>382.74400000000014</v>
      </c>
      <c r="JG35" s="479">
        <v>5697.2012929999983</v>
      </c>
      <c r="JH35" s="479">
        <v>483.61799999999988</v>
      </c>
      <c r="JI35" s="479">
        <v>4140.9946600000039</v>
      </c>
      <c r="JJ35" s="479">
        <v>406.43999999999977</v>
      </c>
      <c r="JK35" s="479">
        <v>5877.1526130000002</v>
      </c>
      <c r="JL35" s="479">
        <v>449.53899999999999</v>
      </c>
      <c r="JM35" s="479">
        <v>8040.6531429999995</v>
      </c>
      <c r="JN35" s="479">
        <v>817.82600000000002</v>
      </c>
      <c r="JO35" s="479"/>
      <c r="JP35" s="479"/>
      <c r="JQ35" s="479"/>
      <c r="JR35" s="479"/>
      <c r="JS35" s="479"/>
      <c r="JT35" s="479"/>
      <c r="JU35" s="479"/>
      <c r="JV35" s="479"/>
      <c r="JW35" s="479"/>
      <c r="JX35" s="479"/>
      <c r="JY35" s="479"/>
      <c r="JZ35" s="479"/>
      <c r="KA35" s="479"/>
      <c r="KB35" s="479"/>
      <c r="KC35" s="479"/>
      <c r="KD35" s="479"/>
      <c r="KE35" s="479"/>
      <c r="KF35" s="479"/>
      <c r="KG35" s="479"/>
      <c r="KH35" s="479"/>
      <c r="KI35" s="91">
        <f>+IM35+IO35</f>
        <v>9686.8248809999986</v>
      </c>
      <c r="KJ35" s="106">
        <f>+IN35+IP35</f>
        <v>678.1869999999999</v>
      </c>
      <c r="KK35" s="91">
        <f>+JK35+JM35</f>
        <v>13917.805756</v>
      </c>
      <c r="KL35" s="106">
        <f>+JL35+JN35</f>
        <v>1267.365</v>
      </c>
      <c r="KO35" s="470"/>
      <c r="KP35" s="173"/>
    </row>
    <row r="36" spans="2:302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2">
        <v>15553.544764000004</v>
      </c>
      <c r="AN36" s="377">
        <v>8249.8150000000005</v>
      </c>
      <c r="AO36" s="425">
        <v>14195.320203189194</v>
      </c>
      <c r="AP36" s="378">
        <v>8151.9789999999994</v>
      </c>
      <c r="AQ36" s="425">
        <v>21919.828854771404</v>
      </c>
      <c r="AR36" s="378">
        <v>11164.054999999997</v>
      </c>
      <c r="AS36" s="425">
        <v>20872.0482929108</v>
      </c>
      <c r="AT36" s="378">
        <v>10442.853999999999</v>
      </c>
      <c r="AU36" s="378">
        <v>20185.400437</v>
      </c>
      <c r="AV36" s="378">
        <v>12761.25</v>
      </c>
      <c r="AW36" s="378">
        <v>16953.312897000003</v>
      </c>
      <c r="AX36" s="378">
        <v>10160.79377</v>
      </c>
      <c r="AY36" s="99">
        <v>608.15192899999965</v>
      </c>
      <c r="AZ36" s="99">
        <v>564.41200000000015</v>
      </c>
      <c r="BA36" s="99">
        <v>818.21124999999995</v>
      </c>
      <c r="BB36" s="99">
        <v>670.25800000000004</v>
      </c>
      <c r="BC36" s="99">
        <v>544.30037000000016</v>
      </c>
      <c r="BD36" s="99">
        <v>537.89900000000011</v>
      </c>
      <c r="BE36" s="99">
        <v>1161.9217950000002</v>
      </c>
      <c r="BF36" s="99">
        <v>1057.1859999999997</v>
      </c>
      <c r="BG36" s="99">
        <v>436.98059699999988</v>
      </c>
      <c r="BH36" s="99">
        <v>357.61799999999999</v>
      </c>
      <c r="BI36" s="99">
        <v>718.28916800000002</v>
      </c>
      <c r="BJ36" s="99">
        <v>827.41500000000019</v>
      </c>
      <c r="BK36" s="99">
        <v>322.3015180000001</v>
      </c>
      <c r="BL36" s="99">
        <v>226.41500000000005</v>
      </c>
      <c r="BM36" s="99">
        <v>728.91142499999978</v>
      </c>
      <c r="BN36" s="99">
        <v>485.31500000000005</v>
      </c>
      <c r="BO36" s="99">
        <v>2057.984794</v>
      </c>
      <c r="BP36" s="99">
        <v>757.52499999999986</v>
      </c>
      <c r="BQ36" s="99">
        <v>1360.5772219999999</v>
      </c>
      <c r="BR36" s="99">
        <v>1105.4480000000001</v>
      </c>
      <c r="BS36" s="99">
        <v>1192.468149</v>
      </c>
      <c r="BT36" s="99">
        <v>240.01300000000001</v>
      </c>
      <c r="BU36" s="99">
        <v>1114.1732830000001</v>
      </c>
      <c r="BV36" s="99">
        <v>379.78500000000003</v>
      </c>
      <c r="BW36" s="99">
        <v>1219.572819</v>
      </c>
      <c r="BX36" s="99">
        <v>651.50599999999997</v>
      </c>
      <c r="BY36" s="99">
        <v>1392.1257450000003</v>
      </c>
      <c r="BZ36" s="108">
        <v>906.09100000000001</v>
      </c>
      <c r="CA36" s="99">
        <f t="shared" ref="CA36:CA39" si="101">+BY36+BW36</f>
        <v>2611.6985640000003</v>
      </c>
      <c r="CB36" s="108">
        <f t="shared" ref="CB36:CB39" si="102">+BZ36+BX36</f>
        <v>1557.597</v>
      </c>
      <c r="CC36" s="108">
        <v>1276.6374649999998</v>
      </c>
      <c r="CD36" s="108">
        <v>892.66599999999994</v>
      </c>
      <c r="CE36" s="108">
        <v>1246.2783049999998</v>
      </c>
      <c r="CF36" s="108">
        <v>452.30699999999979</v>
      </c>
      <c r="CG36" s="222">
        <v>1634.827305</v>
      </c>
      <c r="CH36" s="176">
        <v>1254.355</v>
      </c>
      <c r="CI36" s="108">
        <v>1177.7124429999999</v>
      </c>
      <c r="CJ36" s="110">
        <v>1029.8399999999999</v>
      </c>
      <c r="CK36" s="108">
        <v>1956.0893860000001</v>
      </c>
      <c r="CL36" s="108">
        <v>994.49099999999999</v>
      </c>
      <c r="CM36" s="108">
        <v>1891.1927519999999</v>
      </c>
      <c r="CN36" s="108">
        <v>797.25300000000004</v>
      </c>
      <c r="CO36" s="207">
        <v>1016.3436809999999</v>
      </c>
      <c r="CP36" s="75">
        <v>623.44399999999996</v>
      </c>
      <c r="CQ36" s="108">
        <v>3990.7660449999998</v>
      </c>
      <c r="CR36" s="108">
        <v>1001.504</v>
      </c>
      <c r="CS36" s="105">
        <v>1053.741039</v>
      </c>
      <c r="CT36" s="105">
        <v>441.00900000000001</v>
      </c>
      <c r="CU36" s="215">
        <v>1653.8215279999999</v>
      </c>
      <c r="CV36" s="216">
        <v>748.85900000000004</v>
      </c>
      <c r="CW36" s="105">
        <f t="shared" si="78"/>
        <v>5134.6143339999999</v>
      </c>
      <c r="CX36" s="241">
        <f t="shared" si="79"/>
        <v>2902.5699999999997</v>
      </c>
      <c r="CY36" s="245">
        <f t="shared" si="80"/>
        <v>6769.4416389999997</v>
      </c>
      <c r="CZ36" s="241">
        <f t="shared" si="81"/>
        <v>4156.9249999999993</v>
      </c>
      <c r="DA36" s="241">
        <f t="shared" si="82"/>
        <v>9903.2434679999988</v>
      </c>
      <c r="DB36" s="241">
        <f t="shared" si="83"/>
        <v>6181.2559999999994</v>
      </c>
      <c r="DC36" s="235">
        <f t="shared" si="15"/>
        <v>11794.43622</v>
      </c>
      <c r="DD36" s="235">
        <f t="shared" si="8"/>
        <v>6978.5089999999991</v>
      </c>
      <c r="DE36" s="241">
        <f t="shared" si="84"/>
        <v>12810.779901</v>
      </c>
      <c r="DF36" s="241">
        <f t="shared" si="85"/>
        <v>7601.9529999999995</v>
      </c>
      <c r="DG36" s="241">
        <f t="shared" si="86"/>
        <v>16801.545945999998</v>
      </c>
      <c r="DH36" s="241">
        <f t="shared" si="87"/>
        <v>8603.4570000000003</v>
      </c>
      <c r="DI36" s="245">
        <f t="shared" si="88"/>
        <v>17855.286984999999</v>
      </c>
      <c r="DJ36" s="241">
        <f t="shared" si="89"/>
        <v>9044.4660000000003</v>
      </c>
      <c r="DK36" s="241">
        <f t="shared" si="90"/>
        <v>19509.108512999999</v>
      </c>
      <c r="DL36" s="241">
        <f t="shared" si="91"/>
        <v>9793.3250000000007</v>
      </c>
      <c r="DM36" s="99">
        <v>2012.162002</v>
      </c>
      <c r="DN36" s="99">
        <v>982.60799999999995</v>
      </c>
      <c r="DO36" s="99">
        <v>1714.2189470000001</v>
      </c>
      <c r="DP36" s="99">
        <v>715.55700000000002</v>
      </c>
      <c r="DQ36" s="99">
        <v>992.39826900000003</v>
      </c>
      <c r="DR36" s="99">
        <v>772.96199999999999</v>
      </c>
      <c r="DS36" s="207">
        <v>1461.8898200000001</v>
      </c>
      <c r="DT36" s="207">
        <v>660.86</v>
      </c>
      <c r="DU36" s="249">
        <v>1203.8484020000001</v>
      </c>
      <c r="DV36" s="263">
        <v>642.04</v>
      </c>
      <c r="DW36" s="212">
        <v>1276.8936509999999</v>
      </c>
      <c r="DX36" s="264">
        <v>648.01899999999989</v>
      </c>
      <c r="DY36" s="259">
        <v>939.03906800000004</v>
      </c>
      <c r="DZ36" s="259">
        <v>436.84899999999999</v>
      </c>
      <c r="EA36" s="260">
        <v>963.26230599999997</v>
      </c>
      <c r="EB36" s="261">
        <v>532.38900000000001</v>
      </c>
      <c r="EC36" s="262">
        <v>1190.7501460000001</v>
      </c>
      <c r="ED36" s="261">
        <v>662.10500000000002</v>
      </c>
      <c r="EE36" s="266">
        <v>1455.885839</v>
      </c>
      <c r="EF36" s="267">
        <v>842.08900000000006</v>
      </c>
      <c r="EG36" s="266">
        <v>1049.2044109999999</v>
      </c>
      <c r="EH36" s="267">
        <v>675.48099999999999</v>
      </c>
      <c r="EI36" s="278">
        <v>1293.9919030000001</v>
      </c>
      <c r="EJ36" s="279">
        <v>678.85599999999999</v>
      </c>
      <c r="EK36" s="99">
        <f t="shared" si="92"/>
        <v>15553.544764000004</v>
      </c>
      <c r="EL36" s="240">
        <f t="shared" si="93"/>
        <v>8249.8150000000005</v>
      </c>
      <c r="EM36" s="303">
        <f t="shared" si="94"/>
        <v>14259.552861000004</v>
      </c>
      <c r="EN36" s="301">
        <f t="shared" si="95"/>
        <v>7570.9590000000007</v>
      </c>
      <c r="EO36" s="214">
        <v>1286.6013330000001</v>
      </c>
      <c r="EP36" s="310">
        <v>1250.809</v>
      </c>
      <c r="EQ36" s="344">
        <v>1125.2509950000001</v>
      </c>
      <c r="ER36" s="300">
        <v>576.28499999999997</v>
      </c>
      <c r="ES36" s="225">
        <v>1018.6851370000001</v>
      </c>
      <c r="ET36" s="225">
        <v>513.02499999999998</v>
      </c>
      <c r="EU36" s="212">
        <v>993.73690199999999</v>
      </c>
      <c r="EV36" s="212">
        <v>461.71600000000001</v>
      </c>
      <c r="EW36" s="311">
        <v>1109.3109621400006</v>
      </c>
      <c r="EX36" s="300">
        <v>596.16600000000005</v>
      </c>
      <c r="EY36" s="311">
        <v>2009.5074729400005</v>
      </c>
      <c r="EZ36" s="300">
        <v>831.29300000000001</v>
      </c>
      <c r="FA36" s="311">
        <v>1085.1220910116006</v>
      </c>
      <c r="FB36" s="317">
        <v>512.19599999999991</v>
      </c>
      <c r="FC36" s="320">
        <v>1178.6884372924428</v>
      </c>
      <c r="FD36" s="320">
        <v>648.25599999999997</v>
      </c>
      <c r="FE36" s="327">
        <v>500.87751089985989</v>
      </c>
      <c r="FF36" s="327">
        <v>313.38400000000001</v>
      </c>
      <c r="FG36" s="225">
        <v>877.89111970814099</v>
      </c>
      <c r="FH36" s="225">
        <v>559.83900000000006</v>
      </c>
      <c r="FI36" s="328">
        <v>1355.7466353362838</v>
      </c>
      <c r="FJ36" s="328">
        <v>774.62699999999995</v>
      </c>
      <c r="FK36" s="437">
        <v>1653.9016068608657</v>
      </c>
      <c r="FL36" s="327">
        <v>1114.383</v>
      </c>
      <c r="FM36" s="326">
        <f t="shared" si="96"/>
        <v>14195.320203189194</v>
      </c>
      <c r="FN36" s="301">
        <f t="shared" si="96"/>
        <v>8151.9789999999994</v>
      </c>
      <c r="FO36" s="328">
        <v>1280.1786604907602</v>
      </c>
      <c r="FP36" s="274">
        <v>599.30199999999979</v>
      </c>
      <c r="FQ36" s="417">
        <v>2194.5499772863827</v>
      </c>
      <c r="FR36" s="95">
        <v>1168.9860000000003</v>
      </c>
      <c r="FS36" s="99">
        <v>1417.2431437942605</v>
      </c>
      <c r="FT36" s="95">
        <v>705.226</v>
      </c>
      <c r="FU36" s="99">
        <v>1333.4939996799999</v>
      </c>
      <c r="FV36" s="95">
        <v>793.05100000000004</v>
      </c>
      <c r="FW36" s="99">
        <v>1085.8448634899996</v>
      </c>
      <c r="FX36" s="99">
        <v>619.26900000000001</v>
      </c>
      <c r="FY36" s="99">
        <v>1646.3207464700001</v>
      </c>
      <c r="FZ36" s="95">
        <v>1012.4880000000001</v>
      </c>
      <c r="GA36" s="99">
        <v>2565.3216388600013</v>
      </c>
      <c r="GB36" s="99">
        <v>1111.77</v>
      </c>
      <c r="GC36" s="99">
        <v>1156.3524496900002</v>
      </c>
      <c r="GD36" s="99">
        <v>809.2249999999998</v>
      </c>
      <c r="GE36" s="99">
        <v>1389.0930080099999</v>
      </c>
      <c r="GF36" s="99">
        <v>790.07899999999961</v>
      </c>
      <c r="GG36" s="99">
        <v>1182.1048069999995</v>
      </c>
      <c r="GH36" s="99">
        <v>710.11799999999994</v>
      </c>
      <c r="GI36" s="99">
        <v>2400.7602270000002</v>
      </c>
      <c r="GJ36" s="99">
        <v>1114.7799999999991</v>
      </c>
      <c r="GK36" s="99">
        <v>4268.5653330000005</v>
      </c>
      <c r="GL36" s="99">
        <v>1729.7609999999993</v>
      </c>
      <c r="GM36" s="414">
        <f t="shared" ref="GM36:GM39" si="103">+EO36+EQ36+ES36+EU36+EW36+EY36+FA36+FC36+FE36+FG36+FI36+FK36</f>
        <v>14195.320203189194</v>
      </c>
      <c r="GN36" s="379">
        <f t="shared" ref="GN36:GN39" si="104">+EP36+ER36+ET36+EV36+EX36+EZ36+FB36+FD36+FF36+FH36+FJ36+FL36</f>
        <v>8151.9789999999994</v>
      </c>
      <c r="GO36" s="379">
        <f t="shared" ref="GO36:GO39" si="105">+FO36+FQ36+FS36+FU36+FW36+FY36+GA36+GC36+GE36+GG36+GI36+GK36</f>
        <v>21919.828854771404</v>
      </c>
      <c r="GP36" s="379">
        <f t="shared" ref="GP36:GP39" si="106">+FP36+FR36+FT36+FV36+FX36+FZ36+GB36+GD36+GF36+GH36+GJ36+GL36</f>
        <v>11164.054999999997</v>
      </c>
      <c r="GQ36" s="379">
        <v>5343.8865080000005</v>
      </c>
      <c r="GR36" s="379">
        <v>1704.3750000000002</v>
      </c>
      <c r="GS36" s="379">
        <v>3239.970006</v>
      </c>
      <c r="GT36" s="379">
        <v>1318.7999999999997</v>
      </c>
      <c r="GU36" s="379">
        <v>2099.1520700000001</v>
      </c>
      <c r="GV36" s="379">
        <v>1109.357</v>
      </c>
      <c r="GW36" s="379">
        <v>1031.4094689999999</v>
      </c>
      <c r="GX36" s="379">
        <v>535.149</v>
      </c>
      <c r="GY36" s="379">
        <v>376.01467000000002</v>
      </c>
      <c r="GZ36" s="379">
        <v>319.44</v>
      </c>
      <c r="HA36" s="379">
        <v>1666.9657199999999</v>
      </c>
      <c r="HB36" s="379">
        <v>685.28499999999997</v>
      </c>
      <c r="HC36" s="379">
        <v>792.91831300000001</v>
      </c>
      <c r="HD36" s="379">
        <v>374.75200000000001</v>
      </c>
      <c r="HE36" s="379">
        <v>1532.4385910000001</v>
      </c>
      <c r="HF36" s="379">
        <v>691.51300000000003</v>
      </c>
      <c r="HG36" s="379">
        <v>1287.7085402227997</v>
      </c>
      <c r="HH36" s="379">
        <v>920.72200000000009</v>
      </c>
      <c r="HI36" s="379">
        <v>1219.1720379999999</v>
      </c>
      <c r="HJ36" s="379">
        <v>853.85699999999997</v>
      </c>
      <c r="HK36" s="379">
        <v>1346.273207</v>
      </c>
      <c r="HL36" s="379">
        <v>1042.731</v>
      </c>
      <c r="HM36" s="452">
        <v>1532.9004519999996</v>
      </c>
      <c r="HN36" s="379">
        <v>1002.421</v>
      </c>
      <c r="HO36" s="452">
        <v>1044.4582190000001</v>
      </c>
      <c r="HP36" s="379">
        <v>681.41200000000003</v>
      </c>
      <c r="HQ36" s="379">
        <v>1267.7915599999999</v>
      </c>
      <c r="HR36" s="379">
        <v>786.98899999999981</v>
      </c>
      <c r="HS36" s="379">
        <v>1518.1534380000001</v>
      </c>
      <c r="HT36" s="379">
        <v>1230.1070000000009</v>
      </c>
      <c r="HU36" s="379">
        <v>2836.0438669999999</v>
      </c>
      <c r="HV36" s="379">
        <v>1627.4860000000001</v>
      </c>
      <c r="HW36" s="379">
        <v>1266.327916</v>
      </c>
      <c r="HX36" s="379">
        <v>866.03700000000003</v>
      </c>
      <c r="HY36" s="379">
        <v>1135.079782</v>
      </c>
      <c r="HZ36" s="379">
        <v>745.51900000000001</v>
      </c>
      <c r="IA36" s="379">
        <v>1892.5470320000011</v>
      </c>
      <c r="IB36" s="379">
        <v>755.45100000000002</v>
      </c>
      <c r="IC36" s="379">
        <v>1816.6277799999998</v>
      </c>
      <c r="ID36" s="379">
        <v>964.71000000000038</v>
      </c>
      <c r="IE36" s="379">
        <v>1606.1058360000002</v>
      </c>
      <c r="IF36" s="379">
        <v>1094.9580000000003</v>
      </c>
      <c r="IG36" s="379">
        <v>1831.2745839999998</v>
      </c>
      <c r="IH36" s="379">
        <v>1227.9370000000001</v>
      </c>
      <c r="II36" s="379">
        <v>1685.137093999999</v>
      </c>
      <c r="IJ36" s="379">
        <v>1166.1469999999999</v>
      </c>
      <c r="IK36" s="414">
        <v>2285.8533290000009</v>
      </c>
      <c r="IL36" s="479">
        <v>1614.4970000000003</v>
      </c>
      <c r="IM36" s="414">
        <v>1871.2263880000003</v>
      </c>
      <c r="IN36" s="414">
        <v>1356.3470000000004</v>
      </c>
      <c r="IO36" s="479">
        <v>1797.9306829999996</v>
      </c>
      <c r="IP36" s="479">
        <v>998.36399999999981</v>
      </c>
      <c r="IQ36" s="479">
        <v>1467.9249320000001</v>
      </c>
      <c r="IR36" s="479">
        <v>815.25800000000004</v>
      </c>
      <c r="IS36" s="479">
        <v>978.95548100000042</v>
      </c>
      <c r="IT36" s="479">
        <v>571.6809999999997</v>
      </c>
      <c r="IU36" s="479">
        <v>1495.1219829999995</v>
      </c>
      <c r="IV36" s="479">
        <v>978.97200000000009</v>
      </c>
      <c r="IW36" s="479">
        <v>1129.4655789999999</v>
      </c>
      <c r="IX36" s="479">
        <v>590.66099999999994</v>
      </c>
      <c r="IY36" s="479">
        <v>1262.9691340000004</v>
      </c>
      <c r="IZ36" s="479">
        <v>789.02323000000001</v>
      </c>
      <c r="JA36" s="479">
        <v>1481.5627290000004</v>
      </c>
      <c r="JB36" s="479">
        <v>870.67445999999973</v>
      </c>
      <c r="JC36" s="479">
        <v>1530.1727009999995</v>
      </c>
      <c r="JD36" s="479">
        <v>876.55208000000016</v>
      </c>
      <c r="JE36" s="479">
        <v>1711.4926850000013</v>
      </c>
      <c r="JF36" s="479">
        <v>975.45999999999992</v>
      </c>
      <c r="JG36" s="479">
        <v>1056.263708</v>
      </c>
      <c r="JH36" s="479">
        <v>755.54699999999968</v>
      </c>
      <c r="JI36" s="479">
        <v>1170.2268939999997</v>
      </c>
      <c r="JJ36" s="479">
        <v>582.25400000000002</v>
      </c>
      <c r="JK36" s="479">
        <v>1218.1456229999994</v>
      </c>
      <c r="JL36" s="479">
        <v>722.45000000000016</v>
      </c>
      <c r="JM36" s="479">
        <v>1659.6619579999999</v>
      </c>
      <c r="JN36" s="479">
        <v>901.73599999999999</v>
      </c>
      <c r="JO36" s="479"/>
      <c r="JP36" s="479"/>
      <c r="JQ36" s="479"/>
      <c r="JR36" s="479"/>
      <c r="JS36" s="479"/>
      <c r="JT36" s="479"/>
      <c r="JU36" s="479"/>
      <c r="JV36" s="479"/>
      <c r="JW36" s="479"/>
      <c r="JX36" s="479"/>
      <c r="JY36" s="479"/>
      <c r="JZ36" s="479"/>
      <c r="KA36" s="479"/>
      <c r="KB36" s="479"/>
      <c r="KC36" s="479"/>
      <c r="KD36" s="479"/>
      <c r="KE36" s="479"/>
      <c r="KF36" s="479"/>
      <c r="KG36" s="479"/>
      <c r="KH36" s="479"/>
      <c r="KI36" s="91">
        <f t="shared" ref="KI36:KI39" si="107">+IM36+IO36</f>
        <v>3669.1570709999996</v>
      </c>
      <c r="KJ36" s="106">
        <f t="shared" ref="KJ36:KJ39" si="108">+IN36+IP36</f>
        <v>2354.7110000000002</v>
      </c>
      <c r="KK36" s="91">
        <f t="shared" ref="KK36:KK39" si="109">+JK36+JM36</f>
        <v>2877.8075809999991</v>
      </c>
      <c r="KL36" s="106">
        <f t="shared" ref="KL36:KL39" si="110">+JL36+JN36</f>
        <v>1624.1860000000001</v>
      </c>
      <c r="KO36" s="470"/>
      <c r="KP36" s="173"/>
    </row>
    <row r="37" spans="2:302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2">
        <v>52870.226869000006</v>
      </c>
      <c r="AN37" s="377">
        <v>3520.9600000000005</v>
      </c>
      <c r="AO37" s="425">
        <v>56575.893436458609</v>
      </c>
      <c r="AP37" s="378">
        <v>2724.1410000000001</v>
      </c>
      <c r="AQ37" s="425">
        <v>93275.944359354937</v>
      </c>
      <c r="AR37" s="378">
        <v>6204.2459999999992</v>
      </c>
      <c r="AS37" s="425">
        <v>121079.67419463916</v>
      </c>
      <c r="AT37" s="378">
        <v>6822.1460000000015</v>
      </c>
      <c r="AU37" s="378">
        <v>59401.399659000002</v>
      </c>
      <c r="AV37" s="378">
        <v>5229.0279999999984</v>
      </c>
      <c r="AW37" s="378">
        <v>51931.694449750008</v>
      </c>
      <c r="AX37" s="378">
        <v>5880.8349499999995</v>
      </c>
      <c r="AY37" s="99">
        <v>3551.9297259999998</v>
      </c>
      <c r="AZ37" s="99">
        <v>333.15800000000013</v>
      </c>
      <c r="BA37" s="99">
        <v>3538.9458550000004</v>
      </c>
      <c r="BB37" s="99">
        <v>309.101</v>
      </c>
      <c r="BC37" s="99">
        <v>3620.5217850000008</v>
      </c>
      <c r="BD37" s="99">
        <v>365.53600000000006</v>
      </c>
      <c r="BE37" s="99">
        <v>7072.7101250000023</v>
      </c>
      <c r="BF37" s="99">
        <v>450.67099999999982</v>
      </c>
      <c r="BG37" s="99">
        <v>2333.9749290000004</v>
      </c>
      <c r="BH37" s="99">
        <v>110.58499999999997</v>
      </c>
      <c r="BI37" s="99">
        <v>4200.9493769999999</v>
      </c>
      <c r="BJ37" s="99">
        <v>413.05499999999989</v>
      </c>
      <c r="BK37" s="99">
        <v>4030.3879219999994</v>
      </c>
      <c r="BL37" s="99">
        <v>334.91199999999998</v>
      </c>
      <c r="BM37" s="99">
        <v>5930.7341379999998</v>
      </c>
      <c r="BN37" s="99">
        <v>384.67500000000007</v>
      </c>
      <c r="BO37" s="99">
        <v>3066.2688819999998</v>
      </c>
      <c r="BP37" s="99">
        <v>235.827</v>
      </c>
      <c r="BQ37" s="99">
        <v>2687.3358920000001</v>
      </c>
      <c r="BR37" s="99">
        <v>392.49599999999998</v>
      </c>
      <c r="BS37" s="99">
        <v>2080.7005589999999</v>
      </c>
      <c r="BT37" s="99">
        <v>1019.576</v>
      </c>
      <c r="BU37" s="99">
        <v>2833.5342110000001</v>
      </c>
      <c r="BV37" s="99">
        <v>1069.9580000000001</v>
      </c>
      <c r="BW37" s="99">
        <v>3348.0984539999999</v>
      </c>
      <c r="BX37" s="99">
        <v>443.47300000000001</v>
      </c>
      <c r="BY37" s="99">
        <v>3783.3179090000003</v>
      </c>
      <c r="BZ37" s="108">
        <v>576.8610000000001</v>
      </c>
      <c r="CA37" s="99">
        <f t="shared" si="101"/>
        <v>7131.4163630000003</v>
      </c>
      <c r="CB37" s="108">
        <f t="shared" si="102"/>
        <v>1020.3340000000001</v>
      </c>
      <c r="CC37" s="108">
        <v>4300.6887829999996</v>
      </c>
      <c r="CD37" s="108">
        <v>865.34799999999996</v>
      </c>
      <c r="CE37" s="108">
        <v>3474.0869459999994</v>
      </c>
      <c r="CF37" s="108">
        <v>294.91799999999989</v>
      </c>
      <c r="CG37" s="222">
        <v>7127.4939439999998</v>
      </c>
      <c r="CH37" s="176">
        <v>523.75199999999995</v>
      </c>
      <c r="CI37" s="108">
        <v>5317.3610060000001</v>
      </c>
      <c r="CJ37" s="110">
        <v>571.79</v>
      </c>
      <c r="CK37" s="108">
        <v>3458.044762</v>
      </c>
      <c r="CL37" s="108">
        <v>305.90800000000002</v>
      </c>
      <c r="CM37" s="108">
        <v>7918.2278130000004</v>
      </c>
      <c r="CN37" s="108">
        <v>244.541</v>
      </c>
      <c r="CO37" s="207">
        <v>4268.0208039999998</v>
      </c>
      <c r="CP37" s="75">
        <v>515.42899999999997</v>
      </c>
      <c r="CQ37" s="108">
        <v>7207.1095079999996</v>
      </c>
      <c r="CR37" s="108">
        <v>344.50700000000001</v>
      </c>
      <c r="CS37" s="105">
        <v>1692.4930429999999</v>
      </c>
      <c r="CT37" s="105">
        <v>194.251</v>
      </c>
      <c r="CU37" s="215">
        <v>8149.9744529999998</v>
      </c>
      <c r="CV37" s="216">
        <v>744.95600000000002</v>
      </c>
      <c r="CW37" s="105">
        <f t="shared" si="78"/>
        <v>14906.192091999999</v>
      </c>
      <c r="CX37" s="241">
        <f t="shared" si="79"/>
        <v>2180.6</v>
      </c>
      <c r="CY37" s="245">
        <f t="shared" si="80"/>
        <v>22033.686035999999</v>
      </c>
      <c r="CZ37" s="241">
        <f t="shared" si="81"/>
        <v>2704.3519999999999</v>
      </c>
      <c r="DA37" s="241">
        <f t="shared" si="82"/>
        <v>30809.091804</v>
      </c>
      <c r="DB37" s="241">
        <f t="shared" si="83"/>
        <v>3582.0499999999997</v>
      </c>
      <c r="DC37" s="235">
        <f t="shared" si="15"/>
        <v>38727.319617000001</v>
      </c>
      <c r="DD37" s="235">
        <f t="shared" si="8"/>
        <v>3826.5909999999999</v>
      </c>
      <c r="DE37" s="241">
        <f t="shared" si="84"/>
        <v>42995.340421000001</v>
      </c>
      <c r="DF37" s="241">
        <f t="shared" si="85"/>
        <v>4342.0199999999995</v>
      </c>
      <c r="DG37" s="241">
        <f t="shared" si="86"/>
        <v>50202.449929000002</v>
      </c>
      <c r="DH37" s="241">
        <f t="shared" si="87"/>
        <v>4686.5269999999991</v>
      </c>
      <c r="DI37" s="245">
        <f t="shared" si="88"/>
        <v>51894.942972000004</v>
      </c>
      <c r="DJ37" s="241">
        <f t="shared" si="89"/>
        <v>4880.7779999999993</v>
      </c>
      <c r="DK37" s="241">
        <f t="shared" si="90"/>
        <v>60044.917425000007</v>
      </c>
      <c r="DL37" s="241">
        <f t="shared" si="91"/>
        <v>5625.7339999999995</v>
      </c>
      <c r="DM37" s="99">
        <v>2991.1290570000001</v>
      </c>
      <c r="DN37" s="99">
        <v>312.99</v>
      </c>
      <c r="DO37" s="99">
        <v>2617.8834980000001</v>
      </c>
      <c r="DP37" s="99">
        <v>181.55600000000001</v>
      </c>
      <c r="DQ37" s="99">
        <v>3662.5412710000001</v>
      </c>
      <c r="DR37" s="99">
        <v>313.47000000000003</v>
      </c>
      <c r="DS37" s="207">
        <v>13032.819844</v>
      </c>
      <c r="DT37" s="207">
        <v>623.20500000000004</v>
      </c>
      <c r="DU37" s="249">
        <v>2618.662284</v>
      </c>
      <c r="DV37" s="263">
        <v>170.42599999999999</v>
      </c>
      <c r="DW37" s="212">
        <v>4667.782346</v>
      </c>
      <c r="DX37" s="264">
        <v>345.94200000000001</v>
      </c>
      <c r="DY37" s="259">
        <v>2169.2034789999998</v>
      </c>
      <c r="DZ37" s="259">
        <v>146.262</v>
      </c>
      <c r="EA37" s="260">
        <v>6028.5047279999999</v>
      </c>
      <c r="EB37" s="261">
        <v>313.84699999999998</v>
      </c>
      <c r="EC37" s="262">
        <v>993.69666800000005</v>
      </c>
      <c r="ED37" s="261">
        <v>131.64699999999999</v>
      </c>
      <c r="EE37" s="266">
        <v>3826.5415309999998</v>
      </c>
      <c r="EF37" s="267">
        <v>505.52499999999998</v>
      </c>
      <c r="EG37" s="266">
        <v>2260.4456129999999</v>
      </c>
      <c r="EH37" s="267">
        <v>186.833</v>
      </c>
      <c r="EI37" s="278">
        <v>8001.0165500000003</v>
      </c>
      <c r="EJ37" s="279">
        <v>289.25700000000001</v>
      </c>
      <c r="EK37" s="99">
        <f t="shared" si="92"/>
        <v>52870.226869000006</v>
      </c>
      <c r="EL37" s="240">
        <f t="shared" si="93"/>
        <v>3520.9600000000005</v>
      </c>
      <c r="EM37" s="303">
        <f t="shared" si="94"/>
        <v>44869.210319000005</v>
      </c>
      <c r="EN37" s="301">
        <f t="shared" si="95"/>
        <v>3231.7030000000004</v>
      </c>
      <c r="EO37" s="214">
        <v>4478.6419960000003</v>
      </c>
      <c r="EP37" s="310">
        <v>290.42500000000001</v>
      </c>
      <c r="EQ37" s="344">
        <v>2277.0855350000002</v>
      </c>
      <c r="ER37" s="300">
        <v>212.40600000000001</v>
      </c>
      <c r="ES37" s="225">
        <v>2979.298863</v>
      </c>
      <c r="ET37" s="225">
        <v>222.36600000000001</v>
      </c>
      <c r="EU37" s="212">
        <v>6398.3611060000003</v>
      </c>
      <c r="EV37" s="212">
        <v>254.79300000000001</v>
      </c>
      <c r="EW37" s="311">
        <v>5789.4904354799983</v>
      </c>
      <c r="EX37" s="300">
        <v>140.41499999999999</v>
      </c>
      <c r="EY37" s="311">
        <v>1116.3205755399999</v>
      </c>
      <c r="EZ37" s="300">
        <v>166.25399999999999</v>
      </c>
      <c r="FA37" s="311">
        <v>2487.7789068685661</v>
      </c>
      <c r="FB37" s="317">
        <v>227.43899999999999</v>
      </c>
      <c r="FC37" s="320">
        <v>1993.4754211237823</v>
      </c>
      <c r="FD37" s="320">
        <v>198.869</v>
      </c>
      <c r="FE37" s="327">
        <v>3765.7035237639743</v>
      </c>
      <c r="FF37" s="327">
        <v>203.82499999999999</v>
      </c>
      <c r="FG37" s="225">
        <v>16851.300051228089</v>
      </c>
      <c r="FH37" s="225">
        <v>325.57100000000003</v>
      </c>
      <c r="FI37" s="328">
        <v>6157.5104626256698</v>
      </c>
      <c r="FJ37" s="328">
        <v>200.87100000000001</v>
      </c>
      <c r="FK37" s="437">
        <v>2280.926559828526</v>
      </c>
      <c r="FL37" s="327">
        <v>280.90699999999998</v>
      </c>
      <c r="FM37" s="326">
        <f t="shared" si="96"/>
        <v>56575.893436458609</v>
      </c>
      <c r="FN37" s="301">
        <f t="shared" si="96"/>
        <v>2724.1410000000001</v>
      </c>
      <c r="FO37" s="328">
        <v>16390.846750949044</v>
      </c>
      <c r="FP37" s="274">
        <v>485.39499999999992</v>
      </c>
      <c r="FQ37" s="417">
        <v>2735.8336911193155</v>
      </c>
      <c r="FR37" s="95">
        <v>347.83199999999999</v>
      </c>
      <c r="FS37" s="99">
        <v>8885.2609520765691</v>
      </c>
      <c r="FT37" s="95">
        <v>528.46400000000006</v>
      </c>
      <c r="FU37" s="99">
        <v>1668.2764508999999</v>
      </c>
      <c r="FV37" s="95">
        <v>156.583</v>
      </c>
      <c r="FW37" s="99">
        <v>5805.7292220800009</v>
      </c>
      <c r="FX37" s="99">
        <v>362.10699999999991</v>
      </c>
      <c r="FY37" s="99">
        <v>10477.814062099997</v>
      </c>
      <c r="FZ37" s="95">
        <v>678.37199999999996</v>
      </c>
      <c r="GA37" s="99">
        <v>6284.2160520200014</v>
      </c>
      <c r="GB37" s="99">
        <v>465.02600000000012</v>
      </c>
      <c r="GC37" s="99">
        <v>5059.6844000899973</v>
      </c>
      <c r="GD37" s="99">
        <v>321.18300000000005</v>
      </c>
      <c r="GE37" s="99">
        <v>7991.1114360199999</v>
      </c>
      <c r="GF37" s="99">
        <v>850.18000000000018</v>
      </c>
      <c r="GG37" s="99">
        <v>3397.538829000001</v>
      </c>
      <c r="GH37" s="99">
        <v>437.57599999999996</v>
      </c>
      <c r="GI37" s="99">
        <v>4126.5696250000001</v>
      </c>
      <c r="GJ37" s="99">
        <v>630.00900000000001</v>
      </c>
      <c r="GK37" s="99">
        <v>20453.062888000008</v>
      </c>
      <c r="GL37" s="99">
        <v>941.51899999999978</v>
      </c>
      <c r="GM37" s="414">
        <f t="shared" si="103"/>
        <v>56575.893436458609</v>
      </c>
      <c r="GN37" s="379">
        <f t="shared" si="104"/>
        <v>2724.1410000000001</v>
      </c>
      <c r="GO37" s="379">
        <f t="shared" si="105"/>
        <v>93275.944359354937</v>
      </c>
      <c r="GP37" s="379">
        <f t="shared" si="106"/>
        <v>6204.2459999999992</v>
      </c>
      <c r="GQ37" s="379">
        <v>41225.940383999994</v>
      </c>
      <c r="GR37" s="379">
        <v>989.01899999999955</v>
      </c>
      <c r="GS37" s="379">
        <v>16711.699845999992</v>
      </c>
      <c r="GT37" s="379">
        <v>1343.0539999999996</v>
      </c>
      <c r="GU37" s="379">
        <v>25761.315689999999</v>
      </c>
      <c r="GV37" s="379">
        <v>928.27300000000002</v>
      </c>
      <c r="GW37" s="379">
        <v>7967.6289230000002</v>
      </c>
      <c r="GX37" s="379">
        <v>522.66200000000003</v>
      </c>
      <c r="GY37" s="379">
        <v>3569.2179679999999</v>
      </c>
      <c r="GZ37" s="379">
        <v>370.61</v>
      </c>
      <c r="HA37" s="379">
        <v>4548.7208350000001</v>
      </c>
      <c r="HB37" s="379">
        <v>279.12400000000002</v>
      </c>
      <c r="HC37" s="379">
        <v>1683.9266640000001</v>
      </c>
      <c r="HD37" s="379">
        <v>323.315</v>
      </c>
      <c r="HE37" s="379">
        <v>2073.9691859999998</v>
      </c>
      <c r="HF37" s="379">
        <v>274.38799999999998</v>
      </c>
      <c r="HG37" s="379">
        <v>2724.7849551830791</v>
      </c>
      <c r="HH37" s="379">
        <v>337.70100000000002</v>
      </c>
      <c r="HI37" s="379">
        <v>4010.2317090000001</v>
      </c>
      <c r="HJ37" s="379">
        <v>713.91200000000003</v>
      </c>
      <c r="HK37" s="379">
        <v>13197.909718999999</v>
      </c>
      <c r="HL37" s="379">
        <v>431.81900000000002</v>
      </c>
      <c r="HM37" s="452">
        <v>2873.1409120000003</v>
      </c>
      <c r="HN37" s="379">
        <v>601.53600000000006</v>
      </c>
      <c r="HO37" s="452">
        <v>4700.2015580000007</v>
      </c>
      <c r="HP37" s="379">
        <v>285.49300000000011</v>
      </c>
      <c r="HQ37" s="379">
        <v>3056.5224659999999</v>
      </c>
      <c r="HR37" s="379">
        <v>266.66499999999991</v>
      </c>
      <c r="HS37" s="379">
        <v>5001.7248329999966</v>
      </c>
      <c r="HT37" s="379">
        <v>543.39499999999998</v>
      </c>
      <c r="HU37" s="379">
        <v>4965.9535359999991</v>
      </c>
      <c r="HV37" s="379">
        <v>341.02100000000002</v>
      </c>
      <c r="HW37" s="379">
        <v>3288.0722989999999</v>
      </c>
      <c r="HX37" s="379">
        <v>425.45</v>
      </c>
      <c r="HY37" s="379">
        <v>3374.6502850000002</v>
      </c>
      <c r="HZ37" s="379">
        <v>1001.821</v>
      </c>
      <c r="IA37" s="379">
        <v>3938.81059</v>
      </c>
      <c r="IB37" s="379">
        <v>393.43799999999976</v>
      </c>
      <c r="IC37" s="379">
        <v>17086.624814999999</v>
      </c>
      <c r="ID37" s="379">
        <v>649.19999999999993</v>
      </c>
      <c r="IE37" s="379">
        <v>5626.7530840000009</v>
      </c>
      <c r="IF37" s="379">
        <v>344.96699999999993</v>
      </c>
      <c r="IG37" s="379">
        <v>2323.515754</v>
      </c>
      <c r="IH37" s="379">
        <v>387.39999999999986</v>
      </c>
      <c r="II37" s="379">
        <v>2219.5382140000002</v>
      </c>
      <c r="IJ37" s="379">
        <v>282.57099999999997</v>
      </c>
      <c r="IK37" s="414">
        <v>3819.0322250000008</v>
      </c>
      <c r="IL37" s="479">
        <v>307.60700000000003</v>
      </c>
      <c r="IM37" s="414">
        <v>3561.3157339999993</v>
      </c>
      <c r="IN37" s="414">
        <v>407.35099999999983</v>
      </c>
      <c r="IO37" s="479">
        <v>4578.7510080000011</v>
      </c>
      <c r="IP37" s="479">
        <v>517.08400000000006</v>
      </c>
      <c r="IQ37" s="479">
        <v>3702.6292879999992</v>
      </c>
      <c r="IR37" s="479">
        <v>330.29900000000009</v>
      </c>
      <c r="IS37" s="479">
        <v>2633.1188809999999</v>
      </c>
      <c r="IT37" s="479">
        <v>170.60800000000006</v>
      </c>
      <c r="IU37" s="479">
        <v>3633.9214639999991</v>
      </c>
      <c r="IV37" s="479">
        <v>315.41700000000003</v>
      </c>
      <c r="IW37" s="479">
        <v>5074.1971130000002</v>
      </c>
      <c r="IX37" s="479">
        <v>606.37699999999995</v>
      </c>
      <c r="IY37" s="479">
        <v>3294.0470249999998</v>
      </c>
      <c r="IZ37" s="479">
        <v>520.29</v>
      </c>
      <c r="JA37" s="479">
        <v>5246.0283970000019</v>
      </c>
      <c r="JB37" s="479">
        <v>490.07849999999991</v>
      </c>
      <c r="JC37" s="479">
        <v>6120.3282437499984</v>
      </c>
      <c r="JD37" s="479">
        <v>859.10844999999983</v>
      </c>
      <c r="JE37" s="479">
        <v>3553.4179700000009</v>
      </c>
      <c r="JF37" s="479">
        <v>491.93599999999975</v>
      </c>
      <c r="JG37" s="479">
        <v>6731.8961259999987</v>
      </c>
      <c r="JH37" s="479">
        <v>579.94199999999978</v>
      </c>
      <c r="JI37" s="479">
        <v>3802.0431999999992</v>
      </c>
      <c r="JJ37" s="479">
        <v>592.34399999999994</v>
      </c>
      <c r="JK37" s="479">
        <v>5489.7893519999971</v>
      </c>
      <c r="JL37" s="479">
        <v>485.99399999999986</v>
      </c>
      <c r="JM37" s="479">
        <v>4965.4184770000002</v>
      </c>
      <c r="JN37" s="479">
        <v>540.21900000000005</v>
      </c>
      <c r="JO37" s="479"/>
      <c r="JP37" s="479"/>
      <c r="JQ37" s="479"/>
      <c r="JR37" s="479"/>
      <c r="JS37" s="479"/>
      <c r="JT37" s="479"/>
      <c r="JU37" s="479"/>
      <c r="JV37" s="479"/>
      <c r="JW37" s="479"/>
      <c r="JX37" s="479"/>
      <c r="JY37" s="479"/>
      <c r="JZ37" s="479"/>
      <c r="KA37" s="479"/>
      <c r="KB37" s="479"/>
      <c r="KC37" s="479"/>
      <c r="KD37" s="479"/>
      <c r="KE37" s="479"/>
      <c r="KF37" s="479"/>
      <c r="KG37" s="479"/>
      <c r="KH37" s="479"/>
      <c r="KI37" s="91">
        <f t="shared" si="107"/>
        <v>8140.0667420000009</v>
      </c>
      <c r="KJ37" s="106">
        <f t="shared" si="108"/>
        <v>924.43499999999995</v>
      </c>
      <c r="KK37" s="91">
        <f t="shared" si="109"/>
        <v>10455.207828999997</v>
      </c>
      <c r="KL37" s="106">
        <f t="shared" si="110"/>
        <v>1026.213</v>
      </c>
      <c r="KO37" s="470"/>
      <c r="KP37" s="173"/>
    </row>
    <row r="38" spans="2:302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2">
        <v>60922.024969999999</v>
      </c>
      <c r="AN38" s="377">
        <v>8482.7380000000012</v>
      </c>
      <c r="AO38" s="425">
        <v>106116.96663186762</v>
      </c>
      <c r="AP38" s="378">
        <v>8600.1380000000008</v>
      </c>
      <c r="AQ38" s="425">
        <v>53807.407273058569</v>
      </c>
      <c r="AR38" s="378">
        <v>7830.0770000000011</v>
      </c>
      <c r="AS38" s="425">
        <v>49048.383015452215</v>
      </c>
      <c r="AT38" s="378">
        <v>6476.6659999999983</v>
      </c>
      <c r="AU38" s="378">
        <v>43393.370138999991</v>
      </c>
      <c r="AV38" s="378">
        <v>7387.6180000000013</v>
      </c>
      <c r="AW38" s="378">
        <v>90716.865459000008</v>
      </c>
      <c r="AX38" s="378">
        <v>8792.7520000000004</v>
      </c>
      <c r="AY38" s="99">
        <v>4238.1655919999994</v>
      </c>
      <c r="AZ38" s="99">
        <v>842.10700000000008</v>
      </c>
      <c r="BA38" s="99">
        <v>3035.8145119999999</v>
      </c>
      <c r="BB38" s="99">
        <v>751.16800000000001</v>
      </c>
      <c r="BC38" s="99">
        <v>7445.3912120000005</v>
      </c>
      <c r="BD38" s="99">
        <v>1137.1179999999995</v>
      </c>
      <c r="BE38" s="99">
        <v>3465.853752</v>
      </c>
      <c r="BF38" s="99">
        <v>1127.0149999999999</v>
      </c>
      <c r="BG38" s="99">
        <v>3273.6542650000001</v>
      </c>
      <c r="BH38" s="99">
        <v>757.26299999999992</v>
      </c>
      <c r="BI38" s="99">
        <v>3544.3165350000004</v>
      </c>
      <c r="BJ38" s="99">
        <v>918.06699999999989</v>
      </c>
      <c r="BK38" s="99">
        <v>2814.1411080000012</v>
      </c>
      <c r="BL38" s="99">
        <v>851.08900000000006</v>
      </c>
      <c r="BM38" s="99">
        <v>5414.9008160000012</v>
      </c>
      <c r="BN38" s="99">
        <v>1091.5279999999998</v>
      </c>
      <c r="BO38" s="99">
        <v>3891.8892500000002</v>
      </c>
      <c r="BP38" s="99">
        <v>794.76099999999985</v>
      </c>
      <c r="BQ38" s="99">
        <v>10998.917869999999</v>
      </c>
      <c r="BR38" s="99">
        <v>1253.3030000000001</v>
      </c>
      <c r="BS38" s="99">
        <v>2388.637138</v>
      </c>
      <c r="BT38" s="99">
        <v>1625.9570000000001</v>
      </c>
      <c r="BU38" s="99">
        <v>2973.1344009999998</v>
      </c>
      <c r="BV38" s="99">
        <v>1216.277</v>
      </c>
      <c r="BW38" s="99">
        <v>3090.1099020000001</v>
      </c>
      <c r="BX38" s="99">
        <v>792.54</v>
      </c>
      <c r="BY38" s="99">
        <v>4012.3662119999999</v>
      </c>
      <c r="BZ38" s="108">
        <v>767.71500000000015</v>
      </c>
      <c r="CA38" s="99">
        <f t="shared" si="101"/>
        <v>7102.4761140000001</v>
      </c>
      <c r="CB38" s="108">
        <f t="shared" si="102"/>
        <v>1560.2550000000001</v>
      </c>
      <c r="CC38" s="108">
        <v>3039.702816</v>
      </c>
      <c r="CD38" s="108">
        <v>913.42200000000003</v>
      </c>
      <c r="CE38" s="108">
        <v>3240.7589320000006</v>
      </c>
      <c r="CF38" s="108">
        <v>750.13400000000001</v>
      </c>
      <c r="CG38" s="222">
        <v>3728.8796339999999</v>
      </c>
      <c r="CH38" s="176">
        <v>850.23800000000006</v>
      </c>
      <c r="CI38" s="108">
        <v>4545.3814899999998</v>
      </c>
      <c r="CJ38" s="110">
        <v>924.88699999999994</v>
      </c>
      <c r="CK38" s="108">
        <v>3464.7041340000001</v>
      </c>
      <c r="CL38" s="108">
        <v>869.89599999999996</v>
      </c>
      <c r="CM38" s="108">
        <v>3976.7265189999998</v>
      </c>
      <c r="CN38" s="108">
        <v>891.31299999999999</v>
      </c>
      <c r="CO38" s="207">
        <v>4252.6755540000004</v>
      </c>
      <c r="CP38" s="75">
        <v>761.95899999999995</v>
      </c>
      <c r="CQ38" s="108">
        <v>3479.517351</v>
      </c>
      <c r="CR38" s="108">
        <v>767.96699999999998</v>
      </c>
      <c r="CS38" s="105">
        <v>3844.1085410000001</v>
      </c>
      <c r="CT38" s="105">
        <v>875.49199999999996</v>
      </c>
      <c r="CU38" s="215">
        <v>4818.524872</v>
      </c>
      <c r="CV38" s="216">
        <v>949.9</v>
      </c>
      <c r="CW38" s="105">
        <f t="shared" si="78"/>
        <v>13382.937862000001</v>
      </c>
      <c r="CX38" s="241">
        <f t="shared" si="79"/>
        <v>3223.8110000000001</v>
      </c>
      <c r="CY38" s="245">
        <f t="shared" si="80"/>
        <v>17111.817496</v>
      </c>
      <c r="CZ38" s="241">
        <f t="shared" si="81"/>
        <v>4074.049</v>
      </c>
      <c r="DA38" s="241">
        <f t="shared" si="82"/>
        <v>25121.903119999999</v>
      </c>
      <c r="DB38" s="241">
        <f t="shared" si="83"/>
        <v>5868.8319999999994</v>
      </c>
      <c r="DC38" s="235">
        <f t="shared" si="15"/>
        <v>29098.629638999999</v>
      </c>
      <c r="DD38" s="235">
        <f t="shared" si="8"/>
        <v>6760.1449999999995</v>
      </c>
      <c r="DE38" s="241">
        <f t="shared" si="84"/>
        <v>33351.305193</v>
      </c>
      <c r="DF38" s="241">
        <f t="shared" si="85"/>
        <v>7522.1039999999994</v>
      </c>
      <c r="DG38" s="241">
        <f t="shared" si="86"/>
        <v>36830.822544000002</v>
      </c>
      <c r="DH38" s="241">
        <f t="shared" si="87"/>
        <v>8290.0709999999999</v>
      </c>
      <c r="DI38" s="245">
        <f t="shared" si="88"/>
        <v>40674.931085000004</v>
      </c>
      <c r="DJ38" s="241">
        <f t="shared" si="89"/>
        <v>9165.5630000000001</v>
      </c>
      <c r="DK38" s="241">
        <f t="shared" si="90"/>
        <v>45493.455957000006</v>
      </c>
      <c r="DL38" s="241">
        <f t="shared" si="91"/>
        <v>10115.463</v>
      </c>
      <c r="DM38" s="99">
        <v>4527.3483770000003</v>
      </c>
      <c r="DN38" s="99">
        <v>624.30600000000004</v>
      </c>
      <c r="DO38" s="99">
        <v>5094.1725159999996</v>
      </c>
      <c r="DP38" s="99">
        <v>964.51900000000001</v>
      </c>
      <c r="DQ38" s="99">
        <v>3485.9921469999999</v>
      </c>
      <c r="DR38" s="99">
        <v>1010.5839999999999</v>
      </c>
      <c r="DS38" s="207">
        <v>5250.5574839999999</v>
      </c>
      <c r="DT38" s="207">
        <v>959.08299999999997</v>
      </c>
      <c r="DU38" s="249">
        <v>5432.3165980000003</v>
      </c>
      <c r="DV38" s="263">
        <v>666.13599999999997</v>
      </c>
      <c r="DW38" s="212">
        <v>4188.6000860000004</v>
      </c>
      <c r="DX38" s="264">
        <v>754.15500000000009</v>
      </c>
      <c r="DY38" s="259">
        <v>4119.0209869999999</v>
      </c>
      <c r="DZ38" s="259">
        <v>615.28200000000004</v>
      </c>
      <c r="EA38" s="260">
        <v>5048.914976</v>
      </c>
      <c r="EB38" s="261">
        <v>656.928</v>
      </c>
      <c r="EC38" s="262">
        <v>2986.5758179999998</v>
      </c>
      <c r="ED38" s="261">
        <v>434.87400000000002</v>
      </c>
      <c r="EE38" s="266">
        <v>3749.5928869999998</v>
      </c>
      <c r="EF38" s="267">
        <v>481.17200000000003</v>
      </c>
      <c r="EG38" s="266">
        <v>6508.2561230000001</v>
      </c>
      <c r="EH38" s="267">
        <v>609.93100000000004</v>
      </c>
      <c r="EI38" s="278">
        <v>10530.676971000001</v>
      </c>
      <c r="EJ38" s="279">
        <v>705.76800000000003</v>
      </c>
      <c r="EK38" s="99">
        <f t="shared" si="92"/>
        <v>60922.024969999999</v>
      </c>
      <c r="EL38" s="240">
        <f t="shared" si="93"/>
        <v>8482.7380000000012</v>
      </c>
      <c r="EM38" s="303">
        <f t="shared" si="94"/>
        <v>50391.347998999998</v>
      </c>
      <c r="EN38" s="301">
        <f t="shared" si="95"/>
        <v>7776.9699999999993</v>
      </c>
      <c r="EO38" s="214">
        <v>8512.6488009999994</v>
      </c>
      <c r="EP38" s="310">
        <v>767.30600000000004</v>
      </c>
      <c r="EQ38" s="344">
        <v>4474.8966840000003</v>
      </c>
      <c r="ER38" s="300">
        <v>510.10700000000003</v>
      </c>
      <c r="ES38" s="438">
        <v>39908.299445999997</v>
      </c>
      <c r="ET38" s="225">
        <v>1018.793</v>
      </c>
      <c r="EU38" s="212">
        <v>13033.80313</v>
      </c>
      <c r="EV38" s="212">
        <v>767.63</v>
      </c>
      <c r="EW38" s="311">
        <v>6370.0474651099994</v>
      </c>
      <c r="EX38" s="300">
        <v>683.42499999999995</v>
      </c>
      <c r="EY38" s="311">
        <v>5330.2355437200013</v>
      </c>
      <c r="EZ38" s="300">
        <v>683.90800000000002</v>
      </c>
      <c r="FA38" s="311">
        <v>4938.9310785639491</v>
      </c>
      <c r="FB38" s="317">
        <v>750.47700000000009</v>
      </c>
      <c r="FC38" s="320">
        <v>3813.7890158591354</v>
      </c>
      <c r="FD38" s="320">
        <v>608.24900000000002</v>
      </c>
      <c r="FE38" s="327">
        <v>3736.4224925417143</v>
      </c>
      <c r="FF38" s="327">
        <v>664.52300000000002</v>
      </c>
      <c r="FG38" s="225">
        <v>8009.9327651507838</v>
      </c>
      <c r="FH38" s="225">
        <v>850.05499999999995</v>
      </c>
      <c r="FI38" s="328">
        <v>4091.7425961940794</v>
      </c>
      <c r="FJ38" s="328">
        <v>730.57600000000002</v>
      </c>
      <c r="FK38" s="437">
        <v>3896.2176137279789</v>
      </c>
      <c r="FL38" s="327">
        <v>565.08900000000006</v>
      </c>
      <c r="FM38" s="326">
        <f t="shared" si="96"/>
        <v>106116.96663186762</v>
      </c>
      <c r="FN38" s="301">
        <f t="shared" si="96"/>
        <v>8600.1380000000008</v>
      </c>
      <c r="FO38" s="328">
        <v>4020.1621874482212</v>
      </c>
      <c r="FP38" s="274">
        <v>630.15499999999997</v>
      </c>
      <c r="FQ38" s="417">
        <v>2667.8379233580958</v>
      </c>
      <c r="FR38" s="95">
        <v>419.63900000000007</v>
      </c>
      <c r="FS38" s="99">
        <v>6533.6345921022494</v>
      </c>
      <c r="FT38" s="95">
        <v>785.26199999999994</v>
      </c>
      <c r="FU38" s="99">
        <v>4175.8439128500004</v>
      </c>
      <c r="FV38" s="95">
        <v>716.20799999999997</v>
      </c>
      <c r="FW38" s="99">
        <v>3975.6406758899998</v>
      </c>
      <c r="FX38" s="99">
        <v>713.70899999999995</v>
      </c>
      <c r="FY38" s="99">
        <v>4682.3538761400014</v>
      </c>
      <c r="FZ38" s="95">
        <v>702.82</v>
      </c>
      <c r="GA38" s="99">
        <v>4492.5140768700003</v>
      </c>
      <c r="GB38" s="99">
        <v>733.09199999999998</v>
      </c>
      <c r="GC38" s="99">
        <v>3426.7677886700003</v>
      </c>
      <c r="GD38" s="99">
        <v>508.36399999999998</v>
      </c>
      <c r="GE38" s="99">
        <v>5293.158742730001</v>
      </c>
      <c r="GF38" s="99">
        <v>679.47100000000012</v>
      </c>
      <c r="GG38" s="99">
        <v>5192.3996639999987</v>
      </c>
      <c r="GH38" s="99">
        <v>676.55299999999988</v>
      </c>
      <c r="GI38" s="99">
        <v>5367.9531849999976</v>
      </c>
      <c r="GJ38" s="99">
        <v>654.6450000000001</v>
      </c>
      <c r="GK38" s="99">
        <v>3979.1406479999987</v>
      </c>
      <c r="GL38" s="99">
        <v>610.15900000000011</v>
      </c>
      <c r="GM38" s="414">
        <f t="shared" si="103"/>
        <v>106116.96663186762</v>
      </c>
      <c r="GN38" s="379">
        <f t="shared" si="104"/>
        <v>8600.1380000000008</v>
      </c>
      <c r="GO38" s="379">
        <f t="shared" si="105"/>
        <v>53807.407273058569</v>
      </c>
      <c r="GP38" s="379">
        <f t="shared" si="106"/>
        <v>7830.0770000000011</v>
      </c>
      <c r="GQ38" s="379">
        <v>9757.7358559999993</v>
      </c>
      <c r="GR38" s="379">
        <v>785.98299999999983</v>
      </c>
      <c r="GS38" s="379">
        <v>3831.806325</v>
      </c>
      <c r="GT38" s="379">
        <v>581.5809999999999</v>
      </c>
      <c r="GU38" s="379">
        <v>4040.7073270000001</v>
      </c>
      <c r="GV38" s="379">
        <v>706.76</v>
      </c>
      <c r="GW38" s="379">
        <v>4672.4946639999998</v>
      </c>
      <c r="GX38" s="379">
        <v>659.63400000000001</v>
      </c>
      <c r="GY38" s="379">
        <v>2606.5706519999999</v>
      </c>
      <c r="GZ38" s="379">
        <v>315.976</v>
      </c>
      <c r="HA38" s="379">
        <v>3855.5550739999999</v>
      </c>
      <c r="HB38" s="379">
        <v>464.536</v>
      </c>
      <c r="HC38" s="379">
        <v>2362.3163479999998</v>
      </c>
      <c r="HD38" s="379">
        <v>331.12400000000002</v>
      </c>
      <c r="HE38" s="379">
        <v>2130.8467959999998</v>
      </c>
      <c r="HF38" s="379">
        <v>338.30799999999999</v>
      </c>
      <c r="HG38" s="379">
        <v>3480.4906727322</v>
      </c>
      <c r="HH38" s="379">
        <v>484.66600000000011</v>
      </c>
      <c r="HI38" s="379">
        <v>10469.537648</v>
      </c>
      <c r="HJ38" s="379">
        <v>955.04499999999996</v>
      </c>
      <c r="HK38" s="379">
        <v>3772.7576060000001</v>
      </c>
      <c r="HL38" s="379">
        <v>587.55100000000004</v>
      </c>
      <c r="HM38" s="452">
        <v>3532.7562960000005</v>
      </c>
      <c r="HN38" s="379">
        <v>652.82400000000007</v>
      </c>
      <c r="HO38" s="452">
        <v>3948.6867969999994</v>
      </c>
      <c r="HP38" s="379">
        <v>673.21800000000007</v>
      </c>
      <c r="HQ38" s="379">
        <v>4183.3096679999999</v>
      </c>
      <c r="HR38" s="379">
        <v>612.48599999999999</v>
      </c>
      <c r="HS38" s="379">
        <v>5805.3845810000003</v>
      </c>
      <c r="HT38" s="379">
        <v>666.46299999999997</v>
      </c>
      <c r="HU38" s="379">
        <v>2710.5862340000003</v>
      </c>
      <c r="HV38" s="379">
        <v>493.88699999999989</v>
      </c>
      <c r="HW38" s="379">
        <v>6994.9516389999999</v>
      </c>
      <c r="HX38" s="379">
        <v>646.46400000000006</v>
      </c>
      <c r="HY38" s="379">
        <v>2301.21621</v>
      </c>
      <c r="HZ38" s="379">
        <v>399.858</v>
      </c>
      <c r="IA38" s="379">
        <v>2598.3802660000001</v>
      </c>
      <c r="IB38" s="379">
        <v>495.59000000000015</v>
      </c>
      <c r="IC38" s="379">
        <v>2589.6522299999997</v>
      </c>
      <c r="ID38" s="379">
        <v>429.41399999999999</v>
      </c>
      <c r="IE38" s="379">
        <v>3293.0170839999996</v>
      </c>
      <c r="IF38" s="379">
        <v>1394.8410000000001</v>
      </c>
      <c r="IG38" s="379">
        <v>2720.3168299999998</v>
      </c>
      <c r="IH38" s="379">
        <v>423.53699999999998</v>
      </c>
      <c r="II38" s="379">
        <v>2683.2451879999999</v>
      </c>
      <c r="IJ38" s="379">
        <v>560.89400000000001</v>
      </c>
      <c r="IK38" s="414">
        <v>3564.6234120000004</v>
      </c>
      <c r="IL38" s="479">
        <v>590.96600000000001</v>
      </c>
      <c r="IM38" s="414">
        <v>2451.0494079999999</v>
      </c>
      <c r="IN38" s="414">
        <v>491.70899999999989</v>
      </c>
      <c r="IO38" s="479">
        <v>18392.378933</v>
      </c>
      <c r="IP38" s="479">
        <v>821.87400000000014</v>
      </c>
      <c r="IQ38" s="479">
        <v>20607.243463999999</v>
      </c>
      <c r="IR38" s="479">
        <v>697.04300000000012</v>
      </c>
      <c r="IS38" s="479">
        <v>2921.2266799999993</v>
      </c>
      <c r="IT38" s="479">
        <v>508.96699999999998</v>
      </c>
      <c r="IU38" s="479">
        <v>3416.033202000001</v>
      </c>
      <c r="IV38" s="479">
        <v>510.2879999999999</v>
      </c>
      <c r="IW38" s="479">
        <v>8251.7083050000001</v>
      </c>
      <c r="IX38" s="479">
        <v>715.98400000000004</v>
      </c>
      <c r="IY38" s="479">
        <v>2948.1804080000002</v>
      </c>
      <c r="IZ38" s="479">
        <v>418.27300000000014</v>
      </c>
      <c r="JA38" s="479">
        <v>5396.6900960000021</v>
      </c>
      <c r="JB38" s="479">
        <v>747.62300000000005</v>
      </c>
      <c r="JC38" s="479">
        <v>13352.592927000002</v>
      </c>
      <c r="JD38" s="479">
        <v>1114.7350000000001</v>
      </c>
      <c r="JE38" s="479">
        <v>3159.4963729999999</v>
      </c>
      <c r="JF38" s="479">
        <v>656.79900000000032</v>
      </c>
      <c r="JG38" s="479">
        <v>3808.1526970000009</v>
      </c>
      <c r="JH38" s="479">
        <v>1037.432</v>
      </c>
      <c r="JI38" s="479">
        <v>6012.1129659999988</v>
      </c>
      <c r="JJ38" s="479">
        <v>1072.0250000000001</v>
      </c>
      <c r="JK38" s="479">
        <v>3817.4283029999992</v>
      </c>
      <c r="JL38" s="479">
        <v>818.43599999999992</v>
      </c>
      <c r="JM38" s="479">
        <v>4114.861911</v>
      </c>
      <c r="JN38" s="479">
        <v>842.30600000000004</v>
      </c>
      <c r="JO38" s="479"/>
      <c r="JP38" s="479"/>
      <c r="JQ38" s="479"/>
      <c r="JR38" s="479"/>
      <c r="JS38" s="479"/>
      <c r="JT38" s="479"/>
      <c r="JU38" s="479"/>
      <c r="JV38" s="479"/>
      <c r="JW38" s="479"/>
      <c r="JX38" s="479"/>
      <c r="JY38" s="479"/>
      <c r="JZ38" s="479"/>
      <c r="KA38" s="479"/>
      <c r="KB38" s="479"/>
      <c r="KC38" s="479"/>
      <c r="KD38" s="479"/>
      <c r="KE38" s="479"/>
      <c r="KF38" s="479"/>
      <c r="KG38" s="479"/>
      <c r="KH38" s="479"/>
      <c r="KI38" s="91">
        <f t="shared" si="107"/>
        <v>20843.428340999999</v>
      </c>
      <c r="KJ38" s="106">
        <f t="shared" si="108"/>
        <v>1313.5830000000001</v>
      </c>
      <c r="KK38" s="91">
        <f t="shared" si="109"/>
        <v>7932.2902139999987</v>
      </c>
      <c r="KL38" s="106">
        <f t="shared" si="110"/>
        <v>1660.742</v>
      </c>
      <c r="KO38" s="470"/>
      <c r="KP38" s="173"/>
    </row>
    <row r="39" spans="2:302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2">
        <v>20110.896531000002</v>
      </c>
      <c r="AN39" s="375">
        <v>1282.8120000000001</v>
      </c>
      <c r="AO39" s="426">
        <v>20365.359255511459</v>
      </c>
      <c r="AP39" s="381">
        <v>1023.4839999999998</v>
      </c>
      <c r="AQ39" s="426">
        <v>25116.863167781747</v>
      </c>
      <c r="AR39" s="381">
        <v>1896.175</v>
      </c>
      <c r="AS39" s="425">
        <v>24780.329759760796</v>
      </c>
      <c r="AT39" s="378">
        <v>1616.8300000000008</v>
      </c>
      <c r="AU39" s="378">
        <v>15214.362039</v>
      </c>
      <c r="AV39" s="378">
        <v>1017.7410000000001</v>
      </c>
      <c r="AW39" s="378">
        <v>21951.115564</v>
      </c>
      <c r="AX39" s="378">
        <v>1052.8780999999999</v>
      </c>
      <c r="AY39" s="99">
        <v>993.95219399999985</v>
      </c>
      <c r="AZ39" s="99">
        <v>100.53599999999999</v>
      </c>
      <c r="BA39" s="99">
        <v>518.64631500000007</v>
      </c>
      <c r="BB39" s="99">
        <v>30.72</v>
      </c>
      <c r="BC39" s="99">
        <v>810.96125399999994</v>
      </c>
      <c r="BD39" s="99">
        <v>76.099000000000004</v>
      </c>
      <c r="BE39" s="99">
        <v>1834.9814900000003</v>
      </c>
      <c r="BF39" s="99">
        <v>277.71600000000007</v>
      </c>
      <c r="BG39" s="99">
        <v>316.71573300000006</v>
      </c>
      <c r="BH39" s="99">
        <v>32.860999999999997</v>
      </c>
      <c r="BI39" s="99">
        <v>1426.6031440000002</v>
      </c>
      <c r="BJ39" s="99">
        <v>105.80399999999997</v>
      </c>
      <c r="BK39" s="99">
        <v>610.91663799999992</v>
      </c>
      <c r="BL39" s="99">
        <v>47.795999999999999</v>
      </c>
      <c r="BM39" s="99">
        <v>782.04067199999997</v>
      </c>
      <c r="BN39" s="99">
        <v>88.73599999999999</v>
      </c>
      <c r="BO39" s="99">
        <v>1959.5988500000005</v>
      </c>
      <c r="BP39" s="99">
        <v>64.53400000000002</v>
      </c>
      <c r="BQ39" s="99">
        <v>2837.719572</v>
      </c>
      <c r="BR39" s="99">
        <v>125.06399999999999</v>
      </c>
      <c r="BS39" s="99">
        <v>553.89983099999995</v>
      </c>
      <c r="BT39" s="99">
        <v>819.78599999999994</v>
      </c>
      <c r="BU39" s="99">
        <v>531.008916</v>
      </c>
      <c r="BV39" s="99">
        <v>479.41</v>
      </c>
      <c r="BW39" s="99">
        <v>1165.0054299999999</v>
      </c>
      <c r="BX39" s="99">
        <v>105.35899999999999</v>
      </c>
      <c r="BY39" s="99">
        <v>1299.2909199999997</v>
      </c>
      <c r="BZ39" s="108">
        <v>2071.2860000000001</v>
      </c>
      <c r="CA39" s="99">
        <f t="shared" si="101"/>
        <v>2464.2963499999996</v>
      </c>
      <c r="CB39" s="108">
        <f t="shared" si="102"/>
        <v>2176.645</v>
      </c>
      <c r="CC39" s="108">
        <v>589.62148200000001</v>
      </c>
      <c r="CD39" s="108">
        <v>37.021999999999935</v>
      </c>
      <c r="CE39" s="108">
        <v>440.55355099999997</v>
      </c>
      <c r="CF39" s="108">
        <v>32.623000000000047</v>
      </c>
      <c r="CG39" s="222">
        <v>4902.7574020000002</v>
      </c>
      <c r="CH39" s="176">
        <v>80.510999999999996</v>
      </c>
      <c r="CI39" s="108">
        <v>1763.1153839999999</v>
      </c>
      <c r="CJ39" s="110">
        <v>168.17099999999999</v>
      </c>
      <c r="CK39" s="108">
        <v>2208.028965</v>
      </c>
      <c r="CL39" s="108">
        <v>210.21700000000001</v>
      </c>
      <c r="CM39" s="108">
        <v>1201.872875</v>
      </c>
      <c r="CN39" s="108">
        <v>85.332999999999998</v>
      </c>
      <c r="CO39" s="207">
        <v>794.24113699999998</v>
      </c>
      <c r="CP39" s="75">
        <v>68.209000000000003</v>
      </c>
      <c r="CQ39" s="108">
        <v>1307.1662819999999</v>
      </c>
      <c r="CR39" s="108">
        <v>210.34700000000001</v>
      </c>
      <c r="CS39" s="105">
        <v>1736.273694</v>
      </c>
      <c r="CT39" s="105">
        <v>297.88900000000001</v>
      </c>
      <c r="CU39" s="215">
        <v>1470.7276569999999</v>
      </c>
      <c r="CV39" s="216">
        <v>132.55600000000001</v>
      </c>
      <c r="CW39" s="105">
        <f t="shared" si="78"/>
        <v>3494.4713829999996</v>
      </c>
      <c r="CX39" s="241">
        <f t="shared" si="79"/>
        <v>2246.29</v>
      </c>
      <c r="CY39" s="245">
        <f t="shared" si="80"/>
        <v>8397.2287849999993</v>
      </c>
      <c r="CZ39" s="241">
        <f t="shared" si="81"/>
        <v>2326.8009999999999</v>
      </c>
      <c r="DA39" s="241">
        <f t="shared" si="82"/>
        <v>12368.373133999999</v>
      </c>
      <c r="DB39" s="241">
        <f t="shared" si="83"/>
        <v>2705.1889999999999</v>
      </c>
      <c r="DC39" s="235">
        <f t="shared" si="15"/>
        <v>13570.246008999999</v>
      </c>
      <c r="DD39" s="235">
        <f t="shared" si="8"/>
        <v>2790.5219999999999</v>
      </c>
      <c r="DE39" s="241">
        <f t="shared" si="84"/>
        <v>14364.487145999999</v>
      </c>
      <c r="DF39" s="241">
        <f t="shared" si="85"/>
        <v>2858.7309999999998</v>
      </c>
      <c r="DG39" s="241">
        <f t="shared" si="86"/>
        <v>15671.653428</v>
      </c>
      <c r="DH39" s="241">
        <f t="shared" si="87"/>
        <v>3069.078</v>
      </c>
      <c r="DI39" s="245">
        <f t="shared" si="88"/>
        <v>17407.927122000001</v>
      </c>
      <c r="DJ39" s="241">
        <f t="shared" si="89"/>
        <v>3366.9670000000001</v>
      </c>
      <c r="DK39" s="241">
        <f t="shared" si="90"/>
        <v>18878.654779</v>
      </c>
      <c r="DL39" s="241">
        <f t="shared" si="91"/>
        <v>3499.5230000000001</v>
      </c>
      <c r="DM39" s="99">
        <v>1082.024934</v>
      </c>
      <c r="DN39" s="99">
        <v>183.20599999999999</v>
      </c>
      <c r="DO39" s="99">
        <f>1463.239928+7.7</f>
        <v>1470.939928</v>
      </c>
      <c r="DP39" s="99">
        <v>285.67</v>
      </c>
      <c r="DQ39" s="99">
        <v>636.58078599999999</v>
      </c>
      <c r="DR39" s="99">
        <v>35.384999999999998</v>
      </c>
      <c r="DS39" s="207">
        <v>905.09815700000001</v>
      </c>
      <c r="DT39" s="207">
        <v>64.381</v>
      </c>
      <c r="DU39" s="249">
        <v>1256.1840830000001</v>
      </c>
      <c r="DV39" s="263">
        <v>109.905</v>
      </c>
      <c r="DW39" s="212">
        <v>3162.5491580000003</v>
      </c>
      <c r="DX39" s="264">
        <v>85.742000000000004</v>
      </c>
      <c r="DY39" s="259">
        <v>2210.9682440000001</v>
      </c>
      <c r="DZ39" s="259">
        <v>114.902</v>
      </c>
      <c r="EA39" s="260">
        <v>1882.103488</v>
      </c>
      <c r="EB39" s="261">
        <v>117.297</v>
      </c>
      <c r="EC39" s="262">
        <v>3595.5366770000001</v>
      </c>
      <c r="ED39" s="261">
        <v>88.725999999999999</v>
      </c>
      <c r="EE39" s="266">
        <v>2441.8831319999999</v>
      </c>
      <c r="EF39" s="267">
        <v>129.11000000000001</v>
      </c>
      <c r="EG39" s="266">
        <v>976.04987300000005</v>
      </c>
      <c r="EH39" s="267">
        <v>42.796999999999997</v>
      </c>
      <c r="EI39" s="278">
        <v>490.978071</v>
      </c>
      <c r="EJ39" s="279">
        <v>25.690999999999999</v>
      </c>
      <c r="EK39" s="99">
        <f t="shared" si="92"/>
        <v>20110.896531000002</v>
      </c>
      <c r="EL39" s="240">
        <f t="shared" si="93"/>
        <v>1282.8120000000001</v>
      </c>
      <c r="EM39" s="303">
        <f t="shared" si="94"/>
        <v>19619.918460000001</v>
      </c>
      <c r="EN39" s="301">
        <f t="shared" si="95"/>
        <v>1257.1210000000001</v>
      </c>
      <c r="EO39" s="214">
        <v>1664.261743</v>
      </c>
      <c r="EP39" s="310">
        <v>81.418999999999997</v>
      </c>
      <c r="EQ39" s="344">
        <v>2394.2522009999998</v>
      </c>
      <c r="ER39" s="300">
        <v>136.86500000000001</v>
      </c>
      <c r="ES39" s="225">
        <v>1359.308816</v>
      </c>
      <c r="ET39" s="225">
        <v>92.590999999999994</v>
      </c>
      <c r="EU39" s="212">
        <v>1147.81405</v>
      </c>
      <c r="EV39" s="212">
        <v>103.14700000000001</v>
      </c>
      <c r="EW39" s="311">
        <v>1502.5415272499997</v>
      </c>
      <c r="EX39" s="300">
        <v>100.128</v>
      </c>
      <c r="EY39" s="311">
        <v>1842.4538842699992</v>
      </c>
      <c r="EZ39" s="300">
        <v>67.516999999999996</v>
      </c>
      <c r="FA39" s="311">
        <v>1318.945714699171</v>
      </c>
      <c r="FB39" s="317">
        <v>86.582999999999998</v>
      </c>
      <c r="FC39" s="320">
        <v>1251.7205922267483</v>
      </c>
      <c r="FD39" s="320">
        <v>56.112000000000002</v>
      </c>
      <c r="FE39" s="327">
        <v>2001.4837589037306</v>
      </c>
      <c r="FF39" s="327">
        <v>60.774000000000001</v>
      </c>
      <c r="FG39" s="225">
        <v>2115.2427479730832</v>
      </c>
      <c r="FH39" s="225">
        <v>90.668999999999997</v>
      </c>
      <c r="FI39" s="328">
        <v>1761.2060043273641</v>
      </c>
      <c r="FJ39" s="243">
        <v>59.232999999999997</v>
      </c>
      <c r="FK39" s="437">
        <v>2006.1282158613658</v>
      </c>
      <c r="FL39" s="327">
        <v>88.445999999999998</v>
      </c>
      <c r="FM39" s="326">
        <f t="shared" si="96"/>
        <v>20365.359255511459</v>
      </c>
      <c r="FN39" s="301">
        <f t="shared" si="96"/>
        <v>1023.4839999999998</v>
      </c>
      <c r="FO39" s="328">
        <v>1143.4420929801554</v>
      </c>
      <c r="FP39" s="274">
        <v>98.950999999999993</v>
      </c>
      <c r="FQ39" s="417">
        <v>1119.4864736124091</v>
      </c>
      <c r="FR39" s="95">
        <v>110.31699999999999</v>
      </c>
      <c r="FS39" s="99">
        <v>2222.362920489179</v>
      </c>
      <c r="FT39" s="95">
        <v>105.27</v>
      </c>
      <c r="FU39" s="99">
        <v>1199.5772217699998</v>
      </c>
      <c r="FV39" s="95">
        <v>94.113</v>
      </c>
      <c r="FW39" s="99">
        <v>6926.1039537499992</v>
      </c>
      <c r="FX39" s="99">
        <v>108.816</v>
      </c>
      <c r="FY39" s="99">
        <v>1080.5764026499996</v>
      </c>
      <c r="FZ39" s="95">
        <v>78.19</v>
      </c>
      <c r="GA39" s="99">
        <v>2009.4260590399999</v>
      </c>
      <c r="GB39" s="99">
        <v>86.823999999999984</v>
      </c>
      <c r="GC39" s="99">
        <v>1057.2340869900002</v>
      </c>
      <c r="GD39" s="99">
        <v>235.10300000000004</v>
      </c>
      <c r="GE39" s="99">
        <v>1283.8932995</v>
      </c>
      <c r="GF39" s="99">
        <v>110.47500000000002</v>
      </c>
      <c r="GG39" s="99">
        <v>1576.790084</v>
      </c>
      <c r="GH39" s="99">
        <v>58.082000000000008</v>
      </c>
      <c r="GI39" s="99">
        <v>3398.7075329999998</v>
      </c>
      <c r="GJ39" s="99">
        <v>490.62099999999992</v>
      </c>
      <c r="GK39" s="99">
        <v>2099.2630400000007</v>
      </c>
      <c r="GL39" s="99">
        <v>319.41300000000001</v>
      </c>
      <c r="GM39" s="414">
        <f t="shared" si="103"/>
        <v>20365.359255511459</v>
      </c>
      <c r="GN39" s="379">
        <f t="shared" si="104"/>
        <v>1023.4839999999998</v>
      </c>
      <c r="GO39" s="379">
        <f t="shared" si="105"/>
        <v>25116.863167781747</v>
      </c>
      <c r="GP39" s="379">
        <f t="shared" si="106"/>
        <v>1896.175</v>
      </c>
      <c r="GQ39" s="379">
        <v>2925.1334929999994</v>
      </c>
      <c r="GR39" s="379">
        <v>224.62900000000002</v>
      </c>
      <c r="GS39" s="379">
        <v>2663.2346420000003</v>
      </c>
      <c r="GT39" s="379">
        <v>200.22500000000002</v>
      </c>
      <c r="GU39" s="379">
        <v>4686.7493610000001</v>
      </c>
      <c r="GV39" s="379">
        <v>135.51400000000001</v>
      </c>
      <c r="GW39" s="379">
        <v>1825.1698699999999</v>
      </c>
      <c r="GX39" s="379">
        <v>110.527</v>
      </c>
      <c r="GY39" s="379">
        <v>1615.513537</v>
      </c>
      <c r="GZ39" s="379">
        <v>96.763000000000005</v>
      </c>
      <c r="HA39" s="379">
        <v>1992.828618</v>
      </c>
      <c r="HB39" s="379">
        <v>180.476</v>
      </c>
      <c r="HC39" s="379">
        <v>1421.5612900000001</v>
      </c>
      <c r="HD39" s="379">
        <v>86.731999999999999</v>
      </c>
      <c r="HE39" s="379">
        <v>3095.5865100000001</v>
      </c>
      <c r="HF39" s="379">
        <v>91.363</v>
      </c>
      <c r="HG39" s="379">
        <v>1230.7392317308002</v>
      </c>
      <c r="HH39" s="379">
        <v>85.121999999999986</v>
      </c>
      <c r="HI39" s="379">
        <v>1875.3765880000001</v>
      </c>
      <c r="HJ39" s="379">
        <v>98.826999999999998</v>
      </c>
      <c r="HK39" s="379">
        <v>1250.7627219999999</v>
      </c>
      <c r="HL39" s="379">
        <v>103.52500000000001</v>
      </c>
      <c r="HM39" s="452">
        <v>2240.4491680000001</v>
      </c>
      <c r="HN39" s="379">
        <v>282.38999999999993</v>
      </c>
      <c r="HO39" s="452">
        <v>1584.965588</v>
      </c>
      <c r="HP39" s="379">
        <v>88.631999999999991</v>
      </c>
      <c r="HQ39" s="379">
        <v>932.51120600000002</v>
      </c>
      <c r="HR39" s="379">
        <v>98.423000000000002</v>
      </c>
      <c r="HS39" s="379">
        <v>1463.6548250000001</v>
      </c>
      <c r="HT39" s="379">
        <v>127.05300000000004</v>
      </c>
      <c r="HU39" s="379">
        <v>748.56901000000005</v>
      </c>
      <c r="HV39" s="379">
        <v>71.001999999999995</v>
      </c>
      <c r="HW39" s="379">
        <v>853.36497999999995</v>
      </c>
      <c r="HX39" s="379">
        <v>51.411000000000001</v>
      </c>
      <c r="HY39" s="379">
        <v>1200.025498</v>
      </c>
      <c r="HZ39" s="379">
        <v>85.224999999999994</v>
      </c>
      <c r="IA39" s="379">
        <v>969.77203000000009</v>
      </c>
      <c r="IB39" s="379">
        <v>88.269000000000005</v>
      </c>
      <c r="IC39" s="379">
        <v>1629.6361419999994</v>
      </c>
      <c r="ID39" s="379">
        <v>84.329000000000022</v>
      </c>
      <c r="IE39" s="379">
        <v>1364.2944449999998</v>
      </c>
      <c r="IF39" s="379">
        <v>92.429000000000002</v>
      </c>
      <c r="IG39" s="379">
        <v>901.54730899999993</v>
      </c>
      <c r="IH39" s="379">
        <v>118.47199999999998</v>
      </c>
      <c r="II39" s="379">
        <v>1793.5433400000002</v>
      </c>
      <c r="IJ39" s="379">
        <v>63.343999999999994</v>
      </c>
      <c r="IK39" s="414">
        <v>1772.4776660000005</v>
      </c>
      <c r="IL39" s="479">
        <v>49.15199999999998</v>
      </c>
      <c r="IM39" s="414">
        <v>1483.2592340000003</v>
      </c>
      <c r="IN39" s="414">
        <v>102.46800000000002</v>
      </c>
      <c r="IO39" s="479">
        <v>2999.3275519999997</v>
      </c>
      <c r="IP39" s="479">
        <v>105.59300000000005</v>
      </c>
      <c r="IQ39" s="479">
        <v>2291.1804419999985</v>
      </c>
      <c r="IR39" s="479">
        <v>121.19799999999999</v>
      </c>
      <c r="IS39" s="479">
        <v>1340.1136100000003</v>
      </c>
      <c r="IT39" s="479">
        <v>43.307000000000002</v>
      </c>
      <c r="IU39" s="479">
        <v>799.58133800000007</v>
      </c>
      <c r="IV39" s="479">
        <v>69.623999999999981</v>
      </c>
      <c r="IW39" s="479">
        <v>2177.503518</v>
      </c>
      <c r="IX39" s="479">
        <v>107.843</v>
      </c>
      <c r="IY39" s="479">
        <v>2503.8829180000016</v>
      </c>
      <c r="IZ39" s="479">
        <v>57.972000000000008</v>
      </c>
      <c r="JA39" s="479">
        <v>2258.4475420000003</v>
      </c>
      <c r="JB39" s="479">
        <v>101.85699999999997</v>
      </c>
      <c r="JC39" s="479">
        <v>2616.1154279999996</v>
      </c>
      <c r="JD39" s="479">
        <v>89.786099999999976</v>
      </c>
      <c r="JE39" s="479">
        <v>1332.9090410000001</v>
      </c>
      <c r="JF39" s="479">
        <v>99.608999999999995</v>
      </c>
      <c r="JG39" s="479">
        <v>1161.4532000000004</v>
      </c>
      <c r="JH39" s="479">
        <v>81.811000000000007</v>
      </c>
      <c r="JI39" s="479">
        <v>987.34174099999996</v>
      </c>
      <c r="JJ39" s="479">
        <v>71.81</v>
      </c>
      <c r="JK39" s="479">
        <v>3078.6740340000001</v>
      </c>
      <c r="JL39" s="479">
        <v>114.646</v>
      </c>
      <c r="JM39" s="479">
        <v>3389.9568380000001</v>
      </c>
      <c r="JN39" s="479">
        <v>90.983000000000004</v>
      </c>
      <c r="JO39" s="479"/>
      <c r="JP39" s="479"/>
      <c r="JQ39" s="479"/>
      <c r="JR39" s="479"/>
      <c r="JS39" s="479"/>
      <c r="JT39" s="479"/>
      <c r="JU39" s="479"/>
      <c r="JV39" s="479"/>
      <c r="JW39" s="479"/>
      <c r="JX39" s="479"/>
      <c r="JY39" s="479"/>
      <c r="JZ39" s="479"/>
      <c r="KA39" s="479"/>
      <c r="KB39" s="479"/>
      <c r="KC39" s="479"/>
      <c r="KD39" s="479"/>
      <c r="KE39" s="479"/>
      <c r="KF39" s="479"/>
      <c r="KG39" s="479"/>
      <c r="KH39" s="479"/>
      <c r="KI39" s="91">
        <f t="shared" si="107"/>
        <v>4482.5867859999998</v>
      </c>
      <c r="KJ39" s="106">
        <f t="shared" si="108"/>
        <v>208.06100000000006</v>
      </c>
      <c r="KK39" s="91">
        <f t="shared" si="109"/>
        <v>6468.6308719999997</v>
      </c>
      <c r="KL39" s="106">
        <f t="shared" si="110"/>
        <v>205.62900000000002</v>
      </c>
      <c r="KO39" s="470"/>
      <c r="KP39" s="173"/>
    </row>
    <row r="40" spans="2:302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1"/>
      <c r="AJ40" s="98"/>
      <c r="AK40" s="94"/>
      <c r="AL40" s="95"/>
      <c r="AM40" s="423"/>
      <c r="AN40" s="379"/>
      <c r="AO40" s="423"/>
      <c r="AP40" s="380"/>
      <c r="AQ40" s="453"/>
      <c r="AR40" s="380"/>
      <c r="AS40" s="380"/>
      <c r="AT40" s="380"/>
      <c r="AU40" s="380"/>
      <c r="AV40" s="380"/>
      <c r="AW40" s="380"/>
      <c r="AX40" s="380"/>
      <c r="AY40" s="97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90"/>
      <c r="BT40" s="191"/>
      <c r="BU40" s="190"/>
      <c r="BV40" s="191"/>
      <c r="BW40" s="87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179"/>
      <c r="CL40" s="179"/>
      <c r="CM40" s="179"/>
      <c r="CN40" s="179"/>
      <c r="CO40" s="179"/>
      <c r="CP40" s="179"/>
      <c r="CQ40" s="82"/>
      <c r="CR40" s="82"/>
      <c r="CS40" s="86"/>
      <c r="CT40" s="82"/>
      <c r="CU40" s="179"/>
      <c r="CV40" s="179"/>
      <c r="CW40" s="86"/>
      <c r="CX40" s="235"/>
      <c r="CY40" s="244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75"/>
      <c r="DN40" s="221"/>
      <c r="DO40" s="75"/>
      <c r="DP40" s="221"/>
      <c r="DQ40" s="75"/>
      <c r="DR40" s="221"/>
      <c r="DS40" s="75"/>
      <c r="DT40" s="221"/>
      <c r="DU40" s="207"/>
      <c r="DV40" s="252"/>
      <c r="DW40" s="207"/>
      <c r="DX40" s="252"/>
      <c r="DY40" s="207"/>
      <c r="DZ40" s="221"/>
      <c r="EA40" s="207"/>
      <c r="EB40" s="252"/>
      <c r="EC40" s="207"/>
      <c r="ED40" s="221"/>
      <c r="EE40" s="75"/>
      <c r="EF40" s="237"/>
      <c r="EG40" s="274"/>
      <c r="EH40" s="237"/>
      <c r="EI40" s="237"/>
      <c r="EJ40" s="237"/>
      <c r="EK40" s="75"/>
      <c r="EL40" s="237"/>
      <c r="EM40" s="302"/>
      <c r="EN40" s="239"/>
      <c r="EO40" s="75"/>
      <c r="EP40" s="274"/>
      <c r="EQ40" s="343"/>
      <c r="ER40" s="274"/>
      <c r="ES40" s="274"/>
      <c r="ET40" s="234"/>
      <c r="EU40" s="274"/>
      <c r="EV40" s="274"/>
      <c r="EW40" s="274"/>
      <c r="EX40" s="274"/>
      <c r="EY40" s="274"/>
      <c r="EZ40" s="274"/>
      <c r="FA40" s="274"/>
      <c r="FB40" s="234"/>
      <c r="FC40" s="274"/>
      <c r="FD40" s="274"/>
      <c r="FE40" s="274"/>
      <c r="FF40" s="274"/>
      <c r="FG40" s="274"/>
      <c r="FH40" s="274"/>
      <c r="FI40" s="274"/>
      <c r="FJ40" s="234"/>
      <c r="FK40" s="234"/>
      <c r="FL40" s="274"/>
      <c r="FM40" s="287"/>
      <c r="FN40" s="239"/>
      <c r="FO40" s="239"/>
      <c r="FP40" s="239"/>
      <c r="FQ40" s="417"/>
      <c r="FR40" s="95"/>
      <c r="FS40" s="99"/>
      <c r="FT40" s="95"/>
      <c r="FU40" s="99"/>
      <c r="FV40" s="95"/>
      <c r="FW40" s="99"/>
      <c r="FX40" s="99"/>
      <c r="FY40" s="99"/>
      <c r="FZ40" s="95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411"/>
      <c r="GN40" s="373"/>
      <c r="GO40" s="373"/>
      <c r="GP40" s="373"/>
      <c r="GQ40" s="373"/>
      <c r="GR40" s="373"/>
      <c r="GS40" s="373"/>
      <c r="GT40" s="373"/>
      <c r="GU40" s="373"/>
      <c r="GV40" s="373"/>
      <c r="GW40" s="373"/>
      <c r="GX40" s="373"/>
      <c r="GY40" s="373"/>
      <c r="GZ40" s="373"/>
      <c r="HA40" s="373"/>
      <c r="HB40" s="373"/>
      <c r="HC40" s="373"/>
      <c r="HD40" s="373"/>
      <c r="HE40" s="373"/>
      <c r="HF40" s="373"/>
      <c r="HG40" s="373"/>
      <c r="HH40" s="373"/>
      <c r="HI40" s="373"/>
      <c r="HJ40" s="373"/>
      <c r="HK40" s="373"/>
      <c r="HL40" s="373"/>
      <c r="HM40" s="207"/>
      <c r="HN40" s="373"/>
      <c r="HO40" s="207"/>
      <c r="HP40" s="373"/>
      <c r="HQ40" s="373"/>
      <c r="HR40" s="373"/>
      <c r="HS40" s="373"/>
      <c r="HT40" s="373"/>
      <c r="HU40" s="373"/>
      <c r="HV40" s="373"/>
      <c r="HW40" s="373"/>
      <c r="HX40" s="373"/>
      <c r="HY40" s="373"/>
      <c r="HZ40" s="373"/>
      <c r="IA40" s="373"/>
      <c r="IB40" s="373"/>
      <c r="IC40" s="373"/>
      <c r="ID40" s="373"/>
      <c r="IE40" s="373"/>
      <c r="IF40" s="373"/>
      <c r="IG40" s="373"/>
      <c r="IH40" s="373"/>
      <c r="II40" s="373"/>
      <c r="IJ40" s="373"/>
      <c r="IK40" s="328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274"/>
      <c r="JJ40" s="274"/>
      <c r="JK40" s="274"/>
      <c r="JL40" s="274"/>
      <c r="JM40" s="274"/>
      <c r="JN40" s="274"/>
      <c r="JO40" s="274"/>
      <c r="JP40" s="274"/>
      <c r="JQ40" s="274"/>
      <c r="JR40" s="274"/>
      <c r="JS40" s="274"/>
      <c r="JT40" s="274"/>
      <c r="JU40" s="274"/>
      <c r="JV40" s="274"/>
      <c r="JW40" s="274"/>
      <c r="JX40" s="274"/>
      <c r="JY40" s="274"/>
      <c r="JZ40" s="274"/>
      <c r="KA40" s="274"/>
      <c r="KB40" s="274"/>
      <c r="KC40" s="274"/>
      <c r="KD40" s="274"/>
      <c r="KE40" s="274"/>
      <c r="KF40" s="274"/>
      <c r="KG40" s="274"/>
      <c r="KH40" s="274"/>
      <c r="KI40" s="82"/>
      <c r="KJ40" s="84"/>
      <c r="KK40" s="91"/>
      <c r="KL40" s="106"/>
      <c r="KO40" s="470"/>
      <c r="KP40" s="173"/>
    </row>
    <row r="41" spans="2:302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1">SUM(AE43,AE49)</f>
        <v>135692.09999999998</v>
      </c>
      <c r="AF41" s="242">
        <f t="shared" ref="AF41" si="112">SUM(AF43+AF49)</f>
        <v>70865.8</v>
      </c>
      <c r="AG41" s="82">
        <f t="shared" ref="AG41" si="113">SUM(AG43,AG49)</f>
        <v>144143.79999999999</v>
      </c>
      <c r="AH41" s="375">
        <f t="shared" ref="AH41" si="114">SUM(AH43+AH49)</f>
        <v>69422.947597567632</v>
      </c>
      <c r="AI41" s="82">
        <f t="shared" ref="AI41" si="115">SUM(AI43,AI49)</f>
        <v>179188.973222</v>
      </c>
      <c r="AJ41" s="375">
        <f t="shared" ref="AJ41" si="116">SUM(AJ43+AJ49)</f>
        <v>93477.745999999985</v>
      </c>
      <c r="AK41" s="82">
        <f t="shared" ref="AK41" si="117">SUM(AK43,AK49)</f>
        <v>267135.29524919001</v>
      </c>
      <c r="AL41" s="375">
        <f t="shared" ref="AL41" si="118">SUM(AL43+AL49)</f>
        <v>162052.91499999998</v>
      </c>
      <c r="AM41" s="82">
        <f t="shared" ref="AM41:CJ41" si="119">SUM(AM43,AM49)</f>
        <v>342615.6829564526</v>
      </c>
      <c r="AN41" s="82">
        <f t="shared" si="119"/>
        <v>190535.83</v>
      </c>
      <c r="AO41" s="82">
        <f t="shared" si="119"/>
        <v>396646.11015638208</v>
      </c>
      <c r="AP41" s="84">
        <f t="shared" si="119"/>
        <v>252600.59600000002</v>
      </c>
      <c r="AQ41" s="82">
        <f t="shared" si="119"/>
        <v>409472.79703627783</v>
      </c>
      <c r="AR41" s="84">
        <f t="shared" si="119"/>
        <v>238305.56400000001</v>
      </c>
      <c r="AS41" s="82">
        <f t="shared" si="119"/>
        <v>412135.18734617962</v>
      </c>
      <c r="AT41" s="84">
        <f t="shared" si="119"/>
        <v>166744.65900000001</v>
      </c>
      <c r="AU41" s="82">
        <f t="shared" si="119"/>
        <v>423893.76463053026</v>
      </c>
      <c r="AV41" s="84">
        <f t="shared" si="119"/>
        <v>178099.17700000003</v>
      </c>
      <c r="AW41" s="82">
        <f t="shared" si="119"/>
        <v>539609.47912750009</v>
      </c>
      <c r="AX41" s="84">
        <f t="shared" si="119"/>
        <v>239462.69441699999</v>
      </c>
      <c r="AY41" s="82">
        <f t="shared" si="119"/>
        <v>11024.930859</v>
      </c>
      <c r="AZ41" s="82">
        <f t="shared" si="119"/>
        <v>2984.9530000000004</v>
      </c>
      <c r="BA41" s="82">
        <f t="shared" si="119"/>
        <v>12942.604882</v>
      </c>
      <c r="BB41" s="82">
        <f t="shared" si="119"/>
        <v>3841.2819999999997</v>
      </c>
      <c r="BC41" s="82">
        <f t="shared" si="119"/>
        <v>9270.8753780000006</v>
      </c>
      <c r="BD41" s="82">
        <f t="shared" si="119"/>
        <v>4335.8529999999982</v>
      </c>
      <c r="BE41" s="82">
        <f t="shared" si="119"/>
        <v>8968.4231760000002</v>
      </c>
      <c r="BF41" s="82">
        <f t="shared" si="119"/>
        <v>3746.6939999999995</v>
      </c>
      <c r="BG41" s="82">
        <f t="shared" si="119"/>
        <v>10875.134898000004</v>
      </c>
      <c r="BH41" s="82">
        <f t="shared" si="119"/>
        <v>4777.0819999999994</v>
      </c>
      <c r="BI41" s="82">
        <f t="shared" si="119"/>
        <v>9227.8907249999993</v>
      </c>
      <c r="BJ41" s="82">
        <f t="shared" si="119"/>
        <v>5419.9390000000003</v>
      </c>
      <c r="BK41" s="82">
        <f t="shared" si="119"/>
        <v>10257.236991999998</v>
      </c>
      <c r="BL41" s="82">
        <f t="shared" si="119"/>
        <v>6484.9229999999989</v>
      </c>
      <c r="BM41" s="82">
        <f t="shared" si="119"/>
        <v>20272.030142000003</v>
      </c>
      <c r="BN41" s="82">
        <f t="shared" si="119"/>
        <v>9093.8730000000014</v>
      </c>
      <c r="BO41" s="82">
        <f t="shared" si="119"/>
        <v>19012.511854999997</v>
      </c>
      <c r="BP41" s="82">
        <f t="shared" si="119"/>
        <v>9257.9360000000033</v>
      </c>
      <c r="BQ41" s="82">
        <f t="shared" si="119"/>
        <v>23080.724700999999</v>
      </c>
      <c r="BR41" s="82">
        <f t="shared" si="119"/>
        <v>9870.8029999999999</v>
      </c>
      <c r="BS41" s="82">
        <f t="shared" si="119"/>
        <v>20383.388169999998</v>
      </c>
      <c r="BT41" s="82">
        <f t="shared" si="119"/>
        <v>13664.27</v>
      </c>
      <c r="BU41" s="82">
        <f t="shared" si="119"/>
        <v>23646.829305000003</v>
      </c>
      <c r="BV41" s="82">
        <f t="shared" si="119"/>
        <v>19713.13800000001</v>
      </c>
      <c r="BW41" s="82">
        <f t="shared" si="119"/>
        <v>18605.381625999999</v>
      </c>
      <c r="BX41" s="82">
        <f t="shared" si="119"/>
        <v>12320.007</v>
      </c>
      <c r="BY41" s="82">
        <f t="shared" si="119"/>
        <v>15790.922682</v>
      </c>
      <c r="BZ41" s="82">
        <f t="shared" si="119"/>
        <v>13092.131000000001</v>
      </c>
      <c r="CA41" s="82">
        <f t="shared" si="119"/>
        <v>34396.304307999999</v>
      </c>
      <c r="CB41" s="82">
        <f t="shared" si="119"/>
        <v>25412.137999999999</v>
      </c>
      <c r="CC41" s="82">
        <f t="shared" si="119"/>
        <v>16782.389885000001</v>
      </c>
      <c r="CD41" s="82">
        <f t="shared" si="119"/>
        <v>14359.851000000001</v>
      </c>
      <c r="CE41" s="82">
        <f t="shared" si="119"/>
        <v>16100.319266999997</v>
      </c>
      <c r="CF41" s="82">
        <f t="shared" si="119"/>
        <v>13212.437999999998</v>
      </c>
      <c r="CG41" s="82">
        <f t="shared" si="119"/>
        <v>17231.231843999998</v>
      </c>
      <c r="CH41" s="82">
        <f t="shared" si="119"/>
        <v>10497.036</v>
      </c>
      <c r="CI41" s="82">
        <f t="shared" si="119"/>
        <v>31851.419491000001</v>
      </c>
      <c r="CJ41" s="82">
        <f t="shared" si="119"/>
        <v>14972.174999999999</v>
      </c>
      <c r="CK41" s="82">
        <f t="shared" ref="CK41:EV41" si="120">SUM(CK43,CK49)</f>
        <v>18279.955750000001</v>
      </c>
      <c r="CL41" s="82">
        <f t="shared" si="120"/>
        <v>12812.177</v>
      </c>
      <c r="CM41" s="82">
        <f t="shared" si="120"/>
        <v>26902.303326000001</v>
      </c>
      <c r="CN41" s="82">
        <f t="shared" si="120"/>
        <v>14768.177000000001</v>
      </c>
      <c r="CO41" s="82">
        <f t="shared" si="120"/>
        <v>19870.559426</v>
      </c>
      <c r="CP41" s="82">
        <f t="shared" si="120"/>
        <v>11382.694</v>
      </c>
      <c r="CQ41" s="82">
        <f t="shared" si="120"/>
        <v>32447.706420000002</v>
      </c>
      <c r="CR41" s="82">
        <f t="shared" si="120"/>
        <v>15256.971000000001</v>
      </c>
      <c r="CS41" s="82">
        <f t="shared" si="120"/>
        <v>22664.395248000001</v>
      </c>
      <c r="CT41" s="82">
        <f t="shared" si="120"/>
        <v>13031.098</v>
      </c>
      <c r="CU41" s="82">
        <f t="shared" si="120"/>
        <v>30608.710284189998</v>
      </c>
      <c r="CV41" s="82">
        <f t="shared" si="120"/>
        <v>16348.060000000001</v>
      </c>
      <c r="CW41" s="82">
        <f t="shared" si="120"/>
        <v>67279.013459999987</v>
      </c>
      <c r="CX41" s="82">
        <f t="shared" si="120"/>
        <v>52984.426999999996</v>
      </c>
      <c r="CY41" s="82">
        <f t="shared" si="120"/>
        <v>84510.245303999996</v>
      </c>
      <c r="CZ41" s="82">
        <f t="shared" si="120"/>
        <v>63481.462999999996</v>
      </c>
      <c r="DA41" s="82">
        <f t="shared" si="120"/>
        <v>134641.62054500001</v>
      </c>
      <c r="DB41" s="82">
        <f t="shared" si="120"/>
        <v>91265.814999999988</v>
      </c>
      <c r="DC41" s="82">
        <f t="shared" si="120"/>
        <v>161543.92387100001</v>
      </c>
      <c r="DD41" s="82">
        <f t="shared" si="120"/>
        <v>106033.992</v>
      </c>
      <c r="DE41" s="82">
        <f t="shared" si="120"/>
        <v>181414.483297</v>
      </c>
      <c r="DF41" s="82">
        <f t="shared" si="120"/>
        <v>117416.68599999999</v>
      </c>
      <c r="DG41" s="82">
        <f t="shared" si="120"/>
        <v>213862.189717</v>
      </c>
      <c r="DH41" s="82">
        <f t="shared" si="120"/>
        <v>132673.65700000001</v>
      </c>
      <c r="DI41" s="82">
        <f t="shared" si="120"/>
        <v>236526.58496500002</v>
      </c>
      <c r="DJ41" s="82">
        <f t="shared" si="120"/>
        <v>145704.755</v>
      </c>
      <c r="DK41" s="82">
        <f t="shared" si="120"/>
        <v>267135.29524919001</v>
      </c>
      <c r="DL41" s="82">
        <f t="shared" si="120"/>
        <v>162052.81499999997</v>
      </c>
      <c r="DM41" s="82">
        <f t="shared" si="120"/>
        <v>31909.882708452598</v>
      </c>
      <c r="DN41" s="82">
        <f t="shared" si="120"/>
        <v>12996.947</v>
      </c>
      <c r="DO41" s="82">
        <f t="shared" si="120"/>
        <v>31709.382870000001</v>
      </c>
      <c r="DP41" s="82">
        <f t="shared" si="120"/>
        <v>12778.061999999998</v>
      </c>
      <c r="DQ41" s="82">
        <f t="shared" si="120"/>
        <v>13978.774727</v>
      </c>
      <c r="DR41" s="82">
        <f t="shared" si="120"/>
        <v>12603.966000000002</v>
      </c>
      <c r="DS41" s="82">
        <f t="shared" si="120"/>
        <v>24262.751987999996</v>
      </c>
      <c r="DT41" s="82">
        <f t="shared" si="120"/>
        <v>10913.972</v>
      </c>
      <c r="DU41" s="82">
        <f t="shared" si="120"/>
        <v>24163.725663999998</v>
      </c>
      <c r="DV41" s="82">
        <f t="shared" si="120"/>
        <v>14898.063999999998</v>
      </c>
      <c r="DW41" s="82">
        <f t="shared" si="120"/>
        <v>33079.975801999994</v>
      </c>
      <c r="DX41" s="82">
        <f t="shared" si="120"/>
        <v>16510.625999999997</v>
      </c>
      <c r="DY41" s="82">
        <f t="shared" si="120"/>
        <v>38675.557322000001</v>
      </c>
      <c r="DZ41" s="82">
        <f t="shared" si="120"/>
        <v>16062.151999999998</v>
      </c>
      <c r="EA41" s="82">
        <f t="shared" si="120"/>
        <v>33358.971445999996</v>
      </c>
      <c r="EB41" s="82">
        <f t="shared" si="120"/>
        <v>18335.387999999999</v>
      </c>
      <c r="EC41" s="82">
        <f t="shared" si="120"/>
        <v>22682.162012000001</v>
      </c>
      <c r="ED41" s="82">
        <f t="shared" si="120"/>
        <v>13537.760999999999</v>
      </c>
      <c r="EE41" s="82">
        <f t="shared" si="120"/>
        <v>29771.954007</v>
      </c>
      <c r="EF41" s="82">
        <f t="shared" si="120"/>
        <v>19109.748</v>
      </c>
      <c r="EG41" s="82">
        <f t="shared" si="120"/>
        <v>32637.222627999996</v>
      </c>
      <c r="EH41" s="82">
        <f t="shared" si="120"/>
        <v>22410.718000000001</v>
      </c>
      <c r="EI41" s="82">
        <f t="shared" si="120"/>
        <v>26385.321782000003</v>
      </c>
      <c r="EJ41" s="82">
        <f t="shared" si="120"/>
        <v>20378.425999999999</v>
      </c>
      <c r="EK41" s="82">
        <f t="shared" si="120"/>
        <v>342615.6829564526</v>
      </c>
      <c r="EL41" s="82">
        <f t="shared" si="120"/>
        <v>190535.83</v>
      </c>
      <c r="EM41" s="82">
        <f t="shared" si="120"/>
        <v>316230.36117445258</v>
      </c>
      <c r="EN41" s="82">
        <f t="shared" si="120"/>
        <v>170157.40399999998</v>
      </c>
      <c r="EO41" s="82">
        <f t="shared" si="120"/>
        <v>31192.526443999999</v>
      </c>
      <c r="EP41" s="82">
        <f t="shared" si="120"/>
        <v>16000.475999999999</v>
      </c>
      <c r="EQ41" s="82">
        <f t="shared" si="120"/>
        <v>27591.056168999999</v>
      </c>
      <c r="ER41" s="82">
        <f t="shared" si="120"/>
        <v>12957.752999999999</v>
      </c>
      <c r="ES41" s="82">
        <f t="shared" si="120"/>
        <v>29520.494371999997</v>
      </c>
      <c r="ET41" s="82">
        <f t="shared" si="120"/>
        <v>14968.164999999999</v>
      </c>
      <c r="EU41" s="82">
        <f t="shared" si="120"/>
        <v>39662.581235568039</v>
      </c>
      <c r="EV41" s="82">
        <f t="shared" si="120"/>
        <v>20659.84</v>
      </c>
      <c r="EW41" s="82">
        <f t="shared" ref="EW41:IM41" si="121">SUM(EW43,EW49)</f>
        <v>42816.045042810001</v>
      </c>
      <c r="EX41" s="82">
        <f t="shared" si="121"/>
        <v>16153.883</v>
      </c>
      <c r="EY41" s="82">
        <f t="shared" si="121"/>
        <v>45508.397928360006</v>
      </c>
      <c r="EZ41" s="82">
        <f t="shared" si="121"/>
        <v>15678.894</v>
      </c>
      <c r="FA41" s="82">
        <f t="shared" si="121"/>
        <v>25218.583283197117</v>
      </c>
      <c r="FB41" s="82">
        <f t="shared" si="121"/>
        <v>13605.274000000001</v>
      </c>
      <c r="FC41" s="82">
        <f t="shared" si="121"/>
        <v>26648.957687873641</v>
      </c>
      <c r="FD41" s="82">
        <f t="shared" si="121"/>
        <v>16086.725999999999</v>
      </c>
      <c r="FE41" s="82">
        <f t="shared" si="121"/>
        <v>28928.847792062606</v>
      </c>
      <c r="FF41" s="82">
        <f t="shared" si="121"/>
        <v>14023.627</v>
      </c>
      <c r="FG41" s="82">
        <f t="shared" si="121"/>
        <v>25686.893090272359</v>
      </c>
      <c r="FH41" s="82">
        <f t="shared" si="121"/>
        <v>12994.517</v>
      </c>
      <c r="FI41" s="82">
        <f t="shared" si="121"/>
        <v>24970.465525037376</v>
      </c>
      <c r="FJ41" s="82">
        <f t="shared" si="121"/>
        <v>15856.347999999998</v>
      </c>
      <c r="FK41" s="82">
        <f t="shared" si="121"/>
        <v>48901.261586200955</v>
      </c>
      <c r="FL41" s="82">
        <f t="shared" si="121"/>
        <v>83615.092999999993</v>
      </c>
      <c r="FM41" s="82">
        <f t="shared" si="121"/>
        <v>396646.11015638208</v>
      </c>
      <c r="FN41" s="82">
        <f t="shared" si="121"/>
        <v>252600.59600000002</v>
      </c>
      <c r="FO41" s="82">
        <f t="shared" si="121"/>
        <v>34129.384100201285</v>
      </c>
      <c r="FP41" s="82">
        <f t="shared" si="121"/>
        <v>33948.1</v>
      </c>
      <c r="FQ41" s="82">
        <f t="shared" si="121"/>
        <v>39032.295979743554</v>
      </c>
      <c r="FR41" s="82">
        <f t="shared" si="121"/>
        <v>36634.988999999994</v>
      </c>
      <c r="FS41" s="82">
        <f t="shared" si="121"/>
        <v>28330.528562452979</v>
      </c>
      <c r="FT41" s="82">
        <f t="shared" si="121"/>
        <v>33913.296999999999</v>
      </c>
      <c r="FU41" s="82">
        <f t="shared" si="121"/>
        <v>29294.919692069998</v>
      </c>
      <c r="FV41" s="82">
        <f t="shared" si="121"/>
        <v>13263.643999999998</v>
      </c>
      <c r="FW41" s="82">
        <f t="shared" si="121"/>
        <v>34080.904869589998</v>
      </c>
      <c r="FX41" s="82">
        <f t="shared" si="121"/>
        <v>12957.214000000002</v>
      </c>
      <c r="FY41" s="82">
        <f t="shared" si="121"/>
        <v>32953.858121960009</v>
      </c>
      <c r="FZ41" s="82">
        <f t="shared" si="121"/>
        <v>14706.237000000001</v>
      </c>
      <c r="GA41" s="82">
        <f t="shared" si="121"/>
        <v>38960.10434025</v>
      </c>
      <c r="GB41" s="82">
        <f t="shared" si="121"/>
        <v>15360.016999999996</v>
      </c>
      <c r="GC41" s="82">
        <f t="shared" si="121"/>
        <v>26654.644068920003</v>
      </c>
      <c r="GD41" s="82">
        <f t="shared" si="121"/>
        <v>12776.064000000002</v>
      </c>
      <c r="GE41" s="82">
        <f t="shared" si="121"/>
        <v>35018.492098090006</v>
      </c>
      <c r="GF41" s="82">
        <f t="shared" si="121"/>
        <v>14576.98000000001</v>
      </c>
      <c r="GG41" s="82">
        <f t="shared" si="121"/>
        <v>38917.613699000001</v>
      </c>
      <c r="GH41" s="82">
        <f t="shared" si="121"/>
        <v>15645.619999999999</v>
      </c>
      <c r="GI41" s="82">
        <f t="shared" si="121"/>
        <v>33293.30870799999</v>
      </c>
      <c r="GJ41" s="82">
        <f t="shared" si="121"/>
        <v>16306.518000000004</v>
      </c>
      <c r="GK41" s="82">
        <f t="shared" si="121"/>
        <v>38806.742795999991</v>
      </c>
      <c r="GL41" s="82">
        <f t="shared" si="121"/>
        <v>18216.884000000005</v>
      </c>
      <c r="GM41" s="82">
        <f t="shared" si="121"/>
        <v>396646.11015638208</v>
      </c>
      <c r="GN41" s="82">
        <f t="shared" si="121"/>
        <v>252600.59600000002</v>
      </c>
      <c r="GO41" s="82">
        <f t="shared" si="121"/>
        <v>409472.79703627783</v>
      </c>
      <c r="GP41" s="82">
        <f t="shared" si="121"/>
        <v>238305.56400000001</v>
      </c>
      <c r="GQ41" s="82">
        <f t="shared" si="121"/>
        <v>31053.233665000003</v>
      </c>
      <c r="GR41" s="84">
        <f t="shared" si="121"/>
        <v>16370.698000000004</v>
      </c>
      <c r="GS41" s="82">
        <f t="shared" si="121"/>
        <v>32928.715365999989</v>
      </c>
      <c r="GT41" s="84">
        <f t="shared" si="121"/>
        <v>14489.184000000001</v>
      </c>
      <c r="GU41" s="82">
        <f t="shared" si="121"/>
        <v>41769.230419</v>
      </c>
      <c r="GV41" s="84">
        <f t="shared" si="121"/>
        <v>14526.932000000001</v>
      </c>
      <c r="GW41" s="82">
        <f t="shared" si="121"/>
        <v>31112.336233000002</v>
      </c>
      <c r="GX41" s="82">
        <f t="shared" si="121"/>
        <v>14595.126</v>
      </c>
      <c r="GY41" s="82">
        <f t="shared" si="121"/>
        <v>27180.539790000003</v>
      </c>
      <c r="GZ41" s="82">
        <f t="shared" si="121"/>
        <v>9550.6209999999992</v>
      </c>
      <c r="HA41" s="82">
        <f t="shared" si="121"/>
        <v>56691.895612</v>
      </c>
      <c r="HB41" s="82">
        <f t="shared" si="121"/>
        <v>13257.518</v>
      </c>
      <c r="HC41" s="82">
        <f t="shared" si="121"/>
        <v>43121.999926999997</v>
      </c>
      <c r="HD41" s="82">
        <f t="shared" si="121"/>
        <v>11132.982</v>
      </c>
      <c r="HE41" s="82">
        <f t="shared" si="121"/>
        <v>43982.615458</v>
      </c>
      <c r="HF41" s="82">
        <f t="shared" si="121"/>
        <v>13478.867</v>
      </c>
      <c r="HG41" s="82">
        <f t="shared" si="121"/>
        <v>28054.187582831626</v>
      </c>
      <c r="HH41" s="82">
        <f t="shared" si="121"/>
        <v>15043.340999999999</v>
      </c>
      <c r="HI41" s="82">
        <f t="shared" si="121"/>
        <v>29478.638994000001</v>
      </c>
      <c r="HJ41" s="82">
        <f t="shared" si="121"/>
        <v>14521.462000000001</v>
      </c>
      <c r="HK41" s="82">
        <f t="shared" si="121"/>
        <v>35745.793853000003</v>
      </c>
      <c r="HL41" s="82">
        <f t="shared" si="121"/>
        <v>15663.464</v>
      </c>
      <c r="HM41" s="82">
        <f t="shared" si="121"/>
        <v>26762.060810999992</v>
      </c>
      <c r="HN41" s="84">
        <f t="shared" si="121"/>
        <v>18290.018000000004</v>
      </c>
      <c r="HO41" s="82">
        <f t="shared" si="121"/>
        <v>29810.772223</v>
      </c>
      <c r="HP41" s="84">
        <f t="shared" si="121"/>
        <v>13895.195</v>
      </c>
      <c r="HQ41" s="82">
        <f t="shared" si="121"/>
        <v>27885.625967</v>
      </c>
      <c r="HR41" s="84">
        <f t="shared" si="121"/>
        <v>14351.110000000004</v>
      </c>
      <c r="HS41" s="82">
        <f t="shared" si="121"/>
        <v>25993.183328000006</v>
      </c>
      <c r="HT41" s="84">
        <f t="shared" si="121"/>
        <v>12689.319000000007</v>
      </c>
      <c r="HU41" s="82">
        <f t="shared" si="121"/>
        <v>37468.619320000005</v>
      </c>
      <c r="HV41" s="84">
        <f t="shared" si="121"/>
        <v>14137.497000000001</v>
      </c>
      <c r="HW41" s="82">
        <f t="shared" si="121"/>
        <v>38468.172296000004</v>
      </c>
      <c r="HX41" s="84">
        <f t="shared" si="121"/>
        <v>15283.753000000001</v>
      </c>
      <c r="HY41" s="82">
        <f t="shared" si="121"/>
        <v>33378.673666530303</v>
      </c>
      <c r="HZ41" s="84">
        <f t="shared" si="121"/>
        <v>17215.824000000001</v>
      </c>
      <c r="IA41" s="82">
        <f t="shared" si="121"/>
        <v>33372.293296999997</v>
      </c>
      <c r="IB41" s="84">
        <f t="shared" si="121"/>
        <v>11984.758000000002</v>
      </c>
      <c r="IC41" s="82">
        <f t="shared" si="121"/>
        <v>55066.772528000016</v>
      </c>
      <c r="ID41" s="84">
        <f t="shared" si="121"/>
        <v>16928.111000000001</v>
      </c>
      <c r="IE41" s="82">
        <f t="shared" si="121"/>
        <v>48398.187160999994</v>
      </c>
      <c r="IF41" s="84">
        <f t="shared" si="121"/>
        <v>19744.492999999995</v>
      </c>
      <c r="IG41" s="82">
        <f t="shared" si="121"/>
        <v>32372.612031000004</v>
      </c>
      <c r="IH41" s="84">
        <f t="shared" si="121"/>
        <v>14946.080000000004</v>
      </c>
      <c r="II41" s="82">
        <f t="shared" si="121"/>
        <v>35150.509013999981</v>
      </c>
      <c r="IJ41" s="84">
        <f t="shared" si="121"/>
        <v>12849.321</v>
      </c>
      <c r="IK41" s="82">
        <f t="shared" si="121"/>
        <v>26528.343798999995</v>
      </c>
      <c r="IL41" s="84">
        <f t="shared" ref="IL41:JH41" si="122">SUM(IL43,IL49)</f>
        <v>14073.716000000004</v>
      </c>
      <c r="IM41" s="82">
        <f t="shared" si="121"/>
        <v>31867.862545000018</v>
      </c>
      <c r="IN41" s="84">
        <f t="shared" si="122"/>
        <v>15050.527417000001</v>
      </c>
      <c r="IO41" s="82">
        <f t="shared" si="122"/>
        <v>29858.954580999991</v>
      </c>
      <c r="IP41" s="84">
        <f t="shared" si="122"/>
        <v>16454.438999999998</v>
      </c>
      <c r="IQ41" s="82">
        <f t="shared" si="122"/>
        <v>53198.578158999997</v>
      </c>
      <c r="IR41" s="84">
        <f t="shared" si="122"/>
        <v>18078.542999999998</v>
      </c>
      <c r="IS41" s="82">
        <f t="shared" si="122"/>
        <v>40311.004699000005</v>
      </c>
      <c r="IT41" s="84">
        <f t="shared" si="122"/>
        <v>13269.08</v>
      </c>
      <c r="IU41" s="82">
        <f t="shared" si="122"/>
        <v>51668.532426999991</v>
      </c>
      <c r="IV41" s="84">
        <f t="shared" si="122"/>
        <v>21345.800000000007</v>
      </c>
      <c r="IW41" s="82">
        <f t="shared" si="122"/>
        <v>53570.419760000004</v>
      </c>
      <c r="IX41" s="84">
        <f t="shared" si="122"/>
        <v>16299.063</v>
      </c>
      <c r="IY41" s="82">
        <f t="shared" si="122"/>
        <v>43947.837904999993</v>
      </c>
      <c r="IZ41" s="84">
        <f t="shared" si="122"/>
        <v>18889.645749999996</v>
      </c>
      <c r="JA41" s="82">
        <f t="shared" si="122"/>
        <v>51590.957701000007</v>
      </c>
      <c r="JB41" s="84">
        <f t="shared" si="122"/>
        <v>20668.8851</v>
      </c>
      <c r="JC41" s="82">
        <f t="shared" si="122"/>
        <v>59424.387080500004</v>
      </c>
      <c r="JD41" s="84">
        <f t="shared" si="122"/>
        <v>20964.674149999999</v>
      </c>
      <c r="JE41" s="82">
        <f t="shared" si="122"/>
        <v>47596.52823000004</v>
      </c>
      <c r="JF41" s="84">
        <f t="shared" si="122"/>
        <v>30144.495999999977</v>
      </c>
      <c r="JG41" s="82">
        <f t="shared" si="122"/>
        <v>35001.330603999995</v>
      </c>
      <c r="JH41" s="84">
        <f t="shared" si="122"/>
        <v>26114.896000000015</v>
      </c>
      <c r="JI41" s="82">
        <f t="shared" ref="JI41:KL41" si="123">SUM(JI43,JI49)</f>
        <v>41573.085436000001</v>
      </c>
      <c r="JJ41" s="84">
        <f t="shared" si="123"/>
        <v>22182.645000000011</v>
      </c>
      <c r="JK41" s="82">
        <f t="shared" si="123"/>
        <v>41139.893654</v>
      </c>
      <c r="JL41" s="84">
        <f t="shared" si="123"/>
        <v>21100.986999999994</v>
      </c>
      <c r="JM41" s="82">
        <f t="shared" si="123"/>
        <v>38532.409722999997</v>
      </c>
      <c r="JN41" s="84">
        <f t="shared" si="123"/>
        <v>23786.987999999998</v>
      </c>
      <c r="JO41" s="82">
        <f t="shared" si="123"/>
        <v>0</v>
      </c>
      <c r="JP41" s="84">
        <f t="shared" si="123"/>
        <v>0</v>
      </c>
      <c r="JQ41" s="82">
        <f t="shared" si="123"/>
        <v>0</v>
      </c>
      <c r="JR41" s="84">
        <f t="shared" si="123"/>
        <v>0</v>
      </c>
      <c r="JS41" s="82">
        <f t="shared" si="123"/>
        <v>0</v>
      </c>
      <c r="JT41" s="84">
        <f t="shared" si="123"/>
        <v>0</v>
      </c>
      <c r="JU41" s="82">
        <f t="shared" si="123"/>
        <v>0</v>
      </c>
      <c r="JV41" s="84">
        <f t="shared" si="123"/>
        <v>0</v>
      </c>
      <c r="JW41" s="82">
        <f t="shared" si="123"/>
        <v>0</v>
      </c>
      <c r="JX41" s="84">
        <f t="shared" si="123"/>
        <v>0</v>
      </c>
      <c r="JY41" s="82">
        <f t="shared" si="123"/>
        <v>0</v>
      </c>
      <c r="JZ41" s="84">
        <f t="shared" si="123"/>
        <v>0</v>
      </c>
      <c r="KA41" s="82">
        <f t="shared" si="123"/>
        <v>0</v>
      </c>
      <c r="KB41" s="84">
        <f t="shared" si="123"/>
        <v>0</v>
      </c>
      <c r="KC41" s="82">
        <f t="shared" si="123"/>
        <v>0</v>
      </c>
      <c r="KD41" s="84">
        <f t="shared" si="123"/>
        <v>0</v>
      </c>
      <c r="KE41" s="82">
        <f t="shared" si="123"/>
        <v>0</v>
      </c>
      <c r="KF41" s="84">
        <f t="shared" si="123"/>
        <v>0</v>
      </c>
      <c r="KG41" s="82">
        <f t="shared" si="123"/>
        <v>0</v>
      </c>
      <c r="KH41" s="84">
        <f t="shared" si="123"/>
        <v>0</v>
      </c>
      <c r="KI41" s="82">
        <f t="shared" si="123"/>
        <v>61726.817126000009</v>
      </c>
      <c r="KJ41" s="84">
        <f t="shared" si="123"/>
        <v>31504.966417</v>
      </c>
      <c r="KK41" s="82">
        <f t="shared" si="123"/>
        <v>79672.303377000004</v>
      </c>
      <c r="KL41" s="84">
        <f t="shared" si="123"/>
        <v>44887.974999999991</v>
      </c>
      <c r="KO41" s="469"/>
      <c r="KP41" s="473"/>
    </row>
    <row r="42" spans="2:302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7"/>
      <c r="AI42" s="99"/>
      <c r="AJ42" s="377"/>
      <c r="AK42" s="99"/>
      <c r="AL42" s="377"/>
      <c r="AM42" s="99"/>
      <c r="AN42" s="377"/>
      <c r="AO42" s="425"/>
      <c r="AP42" s="378"/>
      <c r="AQ42" s="425"/>
      <c r="AR42" s="378"/>
      <c r="AS42" s="378"/>
      <c r="AT42" s="378"/>
      <c r="AU42" s="378"/>
      <c r="AV42" s="378"/>
      <c r="AW42" s="378"/>
      <c r="AX42" s="378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74"/>
      <c r="EP42" s="240"/>
      <c r="EQ42" s="345"/>
      <c r="ER42" s="240"/>
      <c r="ES42" s="74"/>
      <c r="ET42" s="310"/>
      <c r="EU42" s="74"/>
      <c r="EV42" s="240"/>
      <c r="EW42" s="240"/>
      <c r="EX42" s="240"/>
      <c r="EY42" s="240"/>
      <c r="EZ42" s="240"/>
      <c r="FA42" s="240"/>
      <c r="FB42" s="310"/>
      <c r="FC42" s="240"/>
      <c r="FD42" s="240"/>
      <c r="FE42" s="240"/>
      <c r="FF42" s="240"/>
      <c r="FG42" s="240"/>
      <c r="FH42" s="240"/>
      <c r="FI42" s="240"/>
      <c r="FJ42" s="310"/>
      <c r="FK42" s="310"/>
      <c r="FL42" s="240"/>
      <c r="FM42" s="74"/>
      <c r="FN42" s="240"/>
      <c r="FO42" s="240"/>
      <c r="FP42" s="240"/>
      <c r="FQ42" s="417"/>
      <c r="FR42" s="95"/>
      <c r="FS42" s="99"/>
      <c r="FT42" s="95"/>
      <c r="FU42" s="99"/>
      <c r="FV42" s="95"/>
      <c r="FW42" s="99"/>
      <c r="FX42" s="99"/>
      <c r="FY42" s="99"/>
      <c r="FZ42" s="95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411"/>
      <c r="GN42" s="373"/>
      <c r="GO42" s="373"/>
      <c r="GP42" s="373"/>
      <c r="GQ42" s="373"/>
      <c r="GR42" s="373"/>
      <c r="GS42" s="373"/>
      <c r="GT42" s="373"/>
      <c r="GU42" s="373"/>
      <c r="GV42" s="373"/>
      <c r="GW42" s="373"/>
      <c r="GX42" s="373"/>
      <c r="GY42" s="373"/>
      <c r="GZ42" s="373"/>
      <c r="HA42" s="373"/>
      <c r="HB42" s="373"/>
      <c r="HC42" s="373"/>
      <c r="HD42" s="373"/>
      <c r="HE42" s="373"/>
      <c r="HF42" s="373"/>
      <c r="HG42" s="373"/>
      <c r="HH42" s="373"/>
      <c r="HI42" s="373"/>
      <c r="HJ42" s="373"/>
      <c r="HK42" s="373"/>
      <c r="HL42" s="373"/>
      <c r="HM42" s="207"/>
      <c r="HN42" s="373"/>
      <c r="HO42" s="207"/>
      <c r="HP42" s="373"/>
      <c r="HQ42" s="373"/>
      <c r="HR42" s="373"/>
      <c r="HS42" s="373"/>
      <c r="HT42" s="373"/>
      <c r="HU42" s="373"/>
      <c r="HV42" s="373"/>
      <c r="HW42" s="373"/>
      <c r="HX42" s="373"/>
      <c r="HY42" s="373"/>
      <c r="HZ42" s="373"/>
      <c r="IA42" s="373"/>
      <c r="IB42" s="373"/>
      <c r="IC42" s="373"/>
      <c r="ID42" s="373"/>
      <c r="IE42" s="373"/>
      <c r="IF42" s="373"/>
      <c r="IG42" s="373"/>
      <c r="IH42" s="373"/>
      <c r="II42" s="373"/>
      <c r="IJ42" s="373"/>
      <c r="IK42" s="328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274"/>
      <c r="JJ42" s="274"/>
      <c r="JK42" s="274"/>
      <c r="JL42" s="274"/>
      <c r="JM42" s="274"/>
      <c r="JN42" s="274"/>
      <c r="JO42" s="274"/>
      <c r="JP42" s="274"/>
      <c r="JQ42" s="274"/>
      <c r="JR42" s="274"/>
      <c r="JS42" s="274"/>
      <c r="JT42" s="274"/>
      <c r="JU42" s="274"/>
      <c r="JV42" s="274"/>
      <c r="JW42" s="274"/>
      <c r="JX42" s="274"/>
      <c r="JY42" s="274"/>
      <c r="JZ42" s="274"/>
      <c r="KA42" s="274"/>
      <c r="KB42" s="274"/>
      <c r="KC42" s="274"/>
      <c r="KD42" s="274"/>
      <c r="KE42" s="274"/>
      <c r="KF42" s="274"/>
      <c r="KG42" s="274"/>
      <c r="KH42" s="274"/>
      <c r="KI42" s="274"/>
      <c r="KJ42" s="274"/>
      <c r="KK42" s="274"/>
      <c r="KL42" s="274"/>
      <c r="KO42" s="470"/>
      <c r="KP42" s="173"/>
    </row>
    <row r="43" spans="2:302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D43" si="124">SUM(AE45:AE47)</f>
        <v>55130</v>
      </c>
      <c r="AF43" s="242">
        <f>SUM(AF45:AF47)</f>
        <v>26305.899999999998</v>
      </c>
      <c r="AG43" s="82">
        <f t="shared" si="124"/>
        <v>54489.599999999999</v>
      </c>
      <c r="AH43" s="375">
        <f t="shared" si="124"/>
        <v>24338.3</v>
      </c>
      <c r="AI43" s="82">
        <f t="shared" si="124"/>
        <v>87658.883668000024</v>
      </c>
      <c r="AJ43" s="375">
        <f t="shared" si="124"/>
        <v>34658.335999999988</v>
      </c>
      <c r="AK43" s="82">
        <f t="shared" si="124"/>
        <v>113714.39838873</v>
      </c>
      <c r="AL43" s="375">
        <f t="shared" si="124"/>
        <v>45960.397999999994</v>
      </c>
      <c r="AM43" s="82">
        <f t="shared" si="124"/>
        <v>135146.73053200002</v>
      </c>
      <c r="AN43" s="82">
        <f t="shared" si="124"/>
        <v>38862.097999999998</v>
      </c>
      <c r="AO43" s="82">
        <f t="shared" si="124"/>
        <v>140107.98810057133</v>
      </c>
      <c r="AP43" s="84">
        <f t="shared" si="124"/>
        <v>99554.333000000013</v>
      </c>
      <c r="AQ43" s="82">
        <f t="shared" si="124"/>
        <v>190017.60496966774</v>
      </c>
      <c r="AR43" s="84">
        <f t="shared" si="124"/>
        <v>120464.68099999998</v>
      </c>
      <c r="AS43" s="82">
        <f t="shared" si="124"/>
        <v>188908.28737522365</v>
      </c>
      <c r="AT43" s="84">
        <f t="shared" si="124"/>
        <v>48162.087999999989</v>
      </c>
      <c r="AU43" s="82">
        <f t="shared" si="124"/>
        <v>192305.55277653027</v>
      </c>
      <c r="AV43" s="84">
        <f t="shared" si="124"/>
        <v>53189.411000000007</v>
      </c>
      <c r="AW43" s="82">
        <f t="shared" si="124"/>
        <v>245697.18687100004</v>
      </c>
      <c r="AX43" s="84">
        <f t="shared" si="124"/>
        <v>65257.155000000013</v>
      </c>
      <c r="AY43" s="82">
        <f t="shared" si="124"/>
        <v>3814.6267170000001</v>
      </c>
      <c r="AZ43" s="82">
        <f t="shared" si="124"/>
        <v>1431.8029999999999</v>
      </c>
      <c r="BA43" s="82">
        <f t="shared" si="124"/>
        <v>7068.1393460000018</v>
      </c>
      <c r="BB43" s="82">
        <f t="shared" si="124"/>
        <v>1727.2679999999996</v>
      </c>
      <c r="BC43" s="82">
        <f t="shared" si="124"/>
        <v>4117.0718330000009</v>
      </c>
      <c r="BD43" s="82">
        <f t="shared" si="124"/>
        <v>2084.4229999999989</v>
      </c>
      <c r="BE43" s="82">
        <f t="shared" si="124"/>
        <v>3459.3594919999996</v>
      </c>
      <c r="BF43" s="82">
        <f t="shared" si="124"/>
        <v>1710.0739999999998</v>
      </c>
      <c r="BG43" s="82">
        <f t="shared" si="124"/>
        <v>5891.349086000002</v>
      </c>
      <c r="BH43" s="82">
        <f t="shared" si="124"/>
        <v>1757.2649999999996</v>
      </c>
      <c r="BI43" s="82">
        <f t="shared" si="124"/>
        <v>4200.8410100000001</v>
      </c>
      <c r="BJ43" s="82">
        <f t="shared" si="124"/>
        <v>1892.3629999999998</v>
      </c>
      <c r="BK43" s="82">
        <f t="shared" si="124"/>
        <v>3928.8036380000003</v>
      </c>
      <c r="BL43" s="82">
        <f t="shared" si="124"/>
        <v>2024.4029999999987</v>
      </c>
      <c r="BM43" s="82">
        <f t="shared" si="124"/>
        <v>7231.1817150000024</v>
      </c>
      <c r="BN43" s="82">
        <f t="shared" si="124"/>
        <v>2452.6209999999987</v>
      </c>
      <c r="BO43" s="82">
        <f t="shared" si="124"/>
        <v>9200.6720129999994</v>
      </c>
      <c r="BP43" s="82">
        <f t="shared" si="124"/>
        <v>2750.0109999999986</v>
      </c>
      <c r="BQ43" s="82">
        <f t="shared" si="124"/>
        <v>7451.8478680000007</v>
      </c>
      <c r="BR43" s="82">
        <f t="shared" si="124"/>
        <v>2976.91</v>
      </c>
      <c r="BS43" s="82">
        <f t="shared" si="124"/>
        <v>13817.994058</v>
      </c>
      <c r="BT43" s="82">
        <f t="shared" si="124"/>
        <v>5820.8429999999998</v>
      </c>
      <c r="BU43" s="82">
        <f t="shared" si="124"/>
        <v>17476.996892000003</v>
      </c>
      <c r="BV43" s="82">
        <f t="shared" si="124"/>
        <v>8030.3519999999999</v>
      </c>
      <c r="BW43" s="82">
        <f t="shared" si="124"/>
        <v>7203.2252529999996</v>
      </c>
      <c r="BX43" s="82">
        <f t="shared" si="124"/>
        <v>4232.8029999999999</v>
      </c>
      <c r="BY43" s="82">
        <f t="shared" si="124"/>
        <v>6377.3953600000004</v>
      </c>
      <c r="BZ43" s="82">
        <f t="shared" si="124"/>
        <v>3699.2060000000001</v>
      </c>
      <c r="CA43" s="82">
        <f t="shared" si="124"/>
        <v>13580.620612999999</v>
      </c>
      <c r="CB43" s="82">
        <f t="shared" si="124"/>
        <v>7932.009</v>
      </c>
      <c r="CC43" s="82">
        <f t="shared" si="124"/>
        <v>6496.2605720000001</v>
      </c>
      <c r="CD43" s="82">
        <f t="shared" si="124"/>
        <v>4560.7950000000001</v>
      </c>
      <c r="CE43" s="82">
        <f t="shared" ref="CE43:EP43" si="125">SUM(CE45:CE47)</f>
        <v>4649.4289939999999</v>
      </c>
      <c r="CF43" s="82">
        <f t="shared" si="125"/>
        <v>2595.7059999999988</v>
      </c>
      <c r="CG43" s="82">
        <f t="shared" si="125"/>
        <v>7713.78575</v>
      </c>
      <c r="CH43" s="82">
        <f t="shared" si="125"/>
        <v>3147.3719999999998</v>
      </c>
      <c r="CI43" s="82">
        <f t="shared" si="125"/>
        <v>19456.445991000001</v>
      </c>
      <c r="CJ43" s="82">
        <f t="shared" si="125"/>
        <v>6733.2179999999989</v>
      </c>
      <c r="CK43" s="82">
        <f t="shared" si="125"/>
        <v>6344.5711590000001</v>
      </c>
      <c r="CL43" s="82">
        <f t="shared" si="125"/>
        <v>2627.6219999999998</v>
      </c>
      <c r="CM43" s="82">
        <f t="shared" si="125"/>
        <v>8550.6760450000002</v>
      </c>
      <c r="CN43" s="82">
        <f t="shared" si="125"/>
        <v>3522.788</v>
      </c>
      <c r="CO43" s="82">
        <f t="shared" si="125"/>
        <v>8046.9813410000006</v>
      </c>
      <c r="CP43" s="82">
        <f t="shared" si="125"/>
        <v>2710.5309999999999</v>
      </c>
      <c r="CQ43" s="82">
        <f t="shared" si="125"/>
        <v>14910.237407000001</v>
      </c>
      <c r="CR43" s="82">
        <f t="shared" si="125"/>
        <v>4203.0749999999998</v>
      </c>
      <c r="CS43" s="82">
        <f t="shared" si="125"/>
        <v>9821.7360009999993</v>
      </c>
      <c r="CT43" s="82">
        <f t="shared" si="125"/>
        <v>3070.8490000000002</v>
      </c>
      <c r="CU43" s="82">
        <f t="shared" si="125"/>
        <v>14143.654515730001</v>
      </c>
      <c r="CV43" s="82">
        <f t="shared" si="125"/>
        <v>4856.433</v>
      </c>
      <c r="CW43" s="82">
        <f t="shared" si="125"/>
        <v>24726.310179</v>
      </c>
      <c r="CX43" s="82">
        <f t="shared" si="125"/>
        <v>15088.509999999998</v>
      </c>
      <c r="CY43" s="82">
        <f t="shared" si="125"/>
        <v>32440.095929000003</v>
      </c>
      <c r="CZ43" s="82">
        <f t="shared" si="125"/>
        <v>18235.881999999998</v>
      </c>
      <c r="DA43" s="82">
        <f t="shared" si="125"/>
        <v>58241.113079000002</v>
      </c>
      <c r="DB43" s="82">
        <f t="shared" si="125"/>
        <v>27596.721999999998</v>
      </c>
      <c r="DC43" s="82">
        <f t="shared" si="125"/>
        <v>66791.789124000003</v>
      </c>
      <c r="DD43" s="82">
        <f t="shared" si="125"/>
        <v>31119.51</v>
      </c>
      <c r="DE43" s="82">
        <f t="shared" si="125"/>
        <v>74838.770465000009</v>
      </c>
      <c r="DF43" s="82">
        <f t="shared" si="125"/>
        <v>33830.040999999997</v>
      </c>
      <c r="DG43" s="82">
        <f t="shared" si="125"/>
        <v>89749.007872000002</v>
      </c>
      <c r="DH43" s="82">
        <f t="shared" si="125"/>
        <v>38033.115999999995</v>
      </c>
      <c r="DI43" s="82">
        <f t="shared" si="125"/>
        <v>99570.743872999999</v>
      </c>
      <c r="DJ43" s="82">
        <f t="shared" si="125"/>
        <v>41103.964999999997</v>
      </c>
      <c r="DK43" s="82">
        <f t="shared" si="125"/>
        <v>113714.39838873</v>
      </c>
      <c r="DL43" s="82">
        <f t="shared" si="125"/>
        <v>45960.397999999994</v>
      </c>
      <c r="DM43" s="82">
        <f t="shared" si="125"/>
        <v>14486.362627</v>
      </c>
      <c r="DN43" s="82">
        <f t="shared" si="125"/>
        <v>3080.1000000000004</v>
      </c>
      <c r="DO43" s="82">
        <f t="shared" si="125"/>
        <v>11600.194138999999</v>
      </c>
      <c r="DP43" s="82">
        <f t="shared" si="125"/>
        <v>2903.0249999999996</v>
      </c>
      <c r="DQ43" s="82">
        <f t="shared" si="125"/>
        <v>4923.8263960000004</v>
      </c>
      <c r="DR43" s="82">
        <f t="shared" si="125"/>
        <v>2879.6090000000004</v>
      </c>
      <c r="DS43" s="82">
        <f t="shared" si="125"/>
        <v>7522.9051889999992</v>
      </c>
      <c r="DT43" s="82">
        <f t="shared" si="125"/>
        <v>2656.01</v>
      </c>
      <c r="DU43" s="82">
        <f t="shared" si="125"/>
        <v>9731.0516529999986</v>
      </c>
      <c r="DV43" s="82">
        <f t="shared" si="125"/>
        <v>3071.8180000000002</v>
      </c>
      <c r="DW43" s="82">
        <f t="shared" si="125"/>
        <v>15360.978450999995</v>
      </c>
      <c r="DX43" s="82">
        <f t="shared" si="125"/>
        <v>3347.8769999999977</v>
      </c>
      <c r="DY43" s="82">
        <f t="shared" si="125"/>
        <v>15922.483211999999</v>
      </c>
      <c r="DZ43" s="82">
        <f t="shared" si="125"/>
        <v>3870.5129999999999</v>
      </c>
      <c r="EA43" s="82">
        <f t="shared" si="125"/>
        <v>11737.895009</v>
      </c>
      <c r="EB43" s="82">
        <f t="shared" si="125"/>
        <v>3509.0309999999999</v>
      </c>
      <c r="EC43" s="82">
        <f t="shared" si="125"/>
        <v>10182.208881</v>
      </c>
      <c r="ED43" s="82">
        <f t="shared" si="125"/>
        <v>3262.56</v>
      </c>
      <c r="EE43" s="82">
        <f t="shared" si="125"/>
        <v>10896.394452</v>
      </c>
      <c r="EF43" s="82">
        <f t="shared" si="125"/>
        <v>3819.125</v>
      </c>
      <c r="EG43" s="82">
        <f t="shared" si="125"/>
        <v>13097.329685999999</v>
      </c>
      <c r="EH43" s="82">
        <f t="shared" si="125"/>
        <v>3483.652</v>
      </c>
      <c r="EI43" s="82">
        <f t="shared" si="125"/>
        <v>9685.1008370000018</v>
      </c>
      <c r="EJ43" s="82">
        <f t="shared" si="125"/>
        <v>2978.7780000000002</v>
      </c>
      <c r="EK43" s="82">
        <f t="shared" si="125"/>
        <v>135146.73053200002</v>
      </c>
      <c r="EL43" s="82">
        <f t="shared" si="125"/>
        <v>38862.097999999998</v>
      </c>
      <c r="EM43" s="82">
        <f t="shared" si="125"/>
        <v>125461.62969500001</v>
      </c>
      <c r="EN43" s="82">
        <f t="shared" si="125"/>
        <v>35883.319999999992</v>
      </c>
      <c r="EO43" s="82">
        <f t="shared" si="125"/>
        <v>12291.718751</v>
      </c>
      <c r="EP43" s="82">
        <f t="shared" si="125"/>
        <v>3089.5889999999999</v>
      </c>
      <c r="EQ43" s="82">
        <f t="shared" ref="EQ43:HB43" si="126">SUM(EQ45:EQ47)</f>
        <v>11699.723722999999</v>
      </c>
      <c r="ER43" s="82">
        <f t="shared" si="126"/>
        <v>2270.527</v>
      </c>
      <c r="ES43" s="82">
        <f t="shared" si="126"/>
        <v>12694.512311999999</v>
      </c>
      <c r="ET43" s="82">
        <f t="shared" si="126"/>
        <v>2933.922</v>
      </c>
      <c r="EU43" s="82">
        <f t="shared" si="126"/>
        <v>16591.915313733152</v>
      </c>
      <c r="EV43" s="82">
        <f t="shared" si="126"/>
        <v>3210.4430000000002</v>
      </c>
      <c r="EW43" s="82">
        <f t="shared" si="126"/>
        <v>9334.5066250999917</v>
      </c>
      <c r="EX43" s="82">
        <f t="shared" si="126"/>
        <v>2767.6880000000001</v>
      </c>
      <c r="EY43" s="82">
        <f t="shared" si="126"/>
        <v>14170.087777029999</v>
      </c>
      <c r="EZ43" s="82">
        <f t="shared" si="126"/>
        <v>3167.3959999999997</v>
      </c>
      <c r="FA43" s="82">
        <f t="shared" si="126"/>
        <v>9190.7614738593475</v>
      </c>
      <c r="FB43" s="82">
        <f t="shared" si="126"/>
        <v>3379.0009999999993</v>
      </c>
      <c r="FC43" s="82">
        <f t="shared" si="126"/>
        <v>11015.010578520902</v>
      </c>
      <c r="FD43" s="82">
        <f t="shared" si="126"/>
        <v>3467.5389999999998</v>
      </c>
      <c r="FE43" s="82">
        <f t="shared" si="126"/>
        <v>8311.9166893296933</v>
      </c>
      <c r="FF43" s="82">
        <f t="shared" si="126"/>
        <v>3533.2709999999997</v>
      </c>
      <c r="FG43" s="82">
        <f t="shared" si="126"/>
        <v>7975.3248423921195</v>
      </c>
      <c r="FH43" s="82">
        <f t="shared" si="126"/>
        <v>3000.7370000000001</v>
      </c>
      <c r="FI43" s="82">
        <f t="shared" si="126"/>
        <v>7808.2972178828804</v>
      </c>
      <c r="FJ43" s="82">
        <f t="shared" si="126"/>
        <v>3023.1189999999997</v>
      </c>
      <c r="FK43" s="82">
        <f t="shared" si="126"/>
        <v>19024.212796723255</v>
      </c>
      <c r="FL43" s="82">
        <f t="shared" si="126"/>
        <v>65711.100999999995</v>
      </c>
      <c r="FM43" s="82">
        <f t="shared" si="126"/>
        <v>140107.98810057133</v>
      </c>
      <c r="FN43" s="82">
        <f t="shared" si="126"/>
        <v>99554.333000000013</v>
      </c>
      <c r="FO43" s="82">
        <f t="shared" si="126"/>
        <v>18555.50046880656</v>
      </c>
      <c r="FP43" s="82">
        <f t="shared" si="126"/>
        <v>25345.488999999998</v>
      </c>
      <c r="FQ43" s="82">
        <f t="shared" si="126"/>
        <v>22051.93399974038</v>
      </c>
      <c r="FR43" s="82">
        <f t="shared" si="126"/>
        <v>29355.93399999999</v>
      </c>
      <c r="FS43" s="82">
        <f t="shared" si="126"/>
        <v>14826.974099620813</v>
      </c>
      <c r="FT43" s="82">
        <f t="shared" si="126"/>
        <v>22620.589</v>
      </c>
      <c r="FU43" s="82">
        <f t="shared" si="126"/>
        <v>13811.349664810003</v>
      </c>
      <c r="FV43" s="82">
        <f t="shared" si="126"/>
        <v>3332.6859999999997</v>
      </c>
      <c r="FW43" s="82">
        <f t="shared" si="126"/>
        <v>16211.955417010002</v>
      </c>
      <c r="FX43" s="82">
        <f t="shared" si="126"/>
        <v>4226.7199999999993</v>
      </c>
      <c r="FY43" s="82">
        <f t="shared" si="126"/>
        <v>17542.441790550009</v>
      </c>
      <c r="FZ43" s="82">
        <f t="shared" si="126"/>
        <v>4403.3829999999998</v>
      </c>
      <c r="GA43" s="82">
        <f t="shared" si="126"/>
        <v>15819.351298510002</v>
      </c>
      <c r="GB43" s="82">
        <f t="shared" si="126"/>
        <v>6274.7009999999964</v>
      </c>
      <c r="GC43" s="82">
        <f t="shared" si="126"/>
        <v>11395.765771080003</v>
      </c>
      <c r="GD43" s="82">
        <f t="shared" si="126"/>
        <v>4605.0230000000001</v>
      </c>
      <c r="GE43" s="82">
        <f t="shared" si="126"/>
        <v>15038.841922540003</v>
      </c>
      <c r="GF43" s="82">
        <f t="shared" si="126"/>
        <v>5469.364000000005</v>
      </c>
      <c r="GG43" s="82">
        <f t="shared" si="126"/>
        <v>12225.988645999998</v>
      </c>
      <c r="GH43" s="82">
        <f t="shared" si="126"/>
        <v>4866.0459999999994</v>
      </c>
      <c r="GI43" s="82">
        <f t="shared" si="126"/>
        <v>17452.090207999991</v>
      </c>
      <c r="GJ43" s="82">
        <f t="shared" si="126"/>
        <v>4966.3490000000029</v>
      </c>
      <c r="GK43" s="82">
        <f t="shared" si="126"/>
        <v>15085.411682999991</v>
      </c>
      <c r="GL43" s="82">
        <f t="shared" si="126"/>
        <v>4998.3970000000008</v>
      </c>
      <c r="GM43" s="82">
        <f t="shared" si="126"/>
        <v>140107.98810057133</v>
      </c>
      <c r="GN43" s="82">
        <f t="shared" si="126"/>
        <v>99554.333000000013</v>
      </c>
      <c r="GO43" s="82">
        <f t="shared" si="126"/>
        <v>190017.60496966774</v>
      </c>
      <c r="GP43" s="82">
        <f t="shared" si="126"/>
        <v>120464.68099999998</v>
      </c>
      <c r="GQ43" s="82">
        <f t="shared" si="126"/>
        <v>13986.509730000002</v>
      </c>
      <c r="GR43" s="84">
        <f t="shared" si="126"/>
        <v>4866.1510000000007</v>
      </c>
      <c r="GS43" s="82">
        <f t="shared" si="126"/>
        <v>15724.942911999997</v>
      </c>
      <c r="GT43" s="84">
        <f t="shared" si="126"/>
        <v>4913.8420000000006</v>
      </c>
      <c r="GU43" s="82">
        <f t="shared" si="126"/>
        <v>19721.000953000002</v>
      </c>
      <c r="GV43" s="84">
        <f t="shared" si="126"/>
        <v>4738.9660000000003</v>
      </c>
      <c r="GW43" s="82">
        <f t="shared" si="126"/>
        <v>13344.498819</v>
      </c>
      <c r="GX43" s="82">
        <f t="shared" si="126"/>
        <v>3781.1350000000002</v>
      </c>
      <c r="GY43" s="82">
        <f t="shared" si="126"/>
        <v>12423.195189000002</v>
      </c>
      <c r="GZ43" s="82">
        <f t="shared" si="126"/>
        <v>2565.373</v>
      </c>
      <c r="HA43" s="82">
        <f t="shared" si="126"/>
        <v>33260.787381000002</v>
      </c>
      <c r="HB43" s="82">
        <f t="shared" si="126"/>
        <v>3510.7979999999998</v>
      </c>
      <c r="HC43" s="82">
        <f t="shared" ref="HC43:JH43" si="127">SUM(HC45:HC47)</f>
        <v>23838.027738999997</v>
      </c>
      <c r="HD43" s="82">
        <f t="shared" si="127"/>
        <v>3965.34</v>
      </c>
      <c r="HE43" s="82">
        <f t="shared" si="127"/>
        <v>14632.210425000001</v>
      </c>
      <c r="HF43" s="82">
        <f t="shared" si="127"/>
        <v>3885.34</v>
      </c>
      <c r="HG43" s="82">
        <f t="shared" si="127"/>
        <v>12891.115642121655</v>
      </c>
      <c r="HH43" s="82">
        <f t="shared" si="127"/>
        <v>4540.1949999999997</v>
      </c>
      <c r="HI43" s="82">
        <f t="shared" si="127"/>
        <v>15112.157091000001</v>
      </c>
      <c r="HJ43" s="82">
        <f t="shared" si="127"/>
        <v>5583.2240000000002</v>
      </c>
      <c r="HK43" s="82">
        <f t="shared" si="127"/>
        <v>14984.890878</v>
      </c>
      <c r="HL43" s="82">
        <f t="shared" si="127"/>
        <v>4426.0259999999998</v>
      </c>
      <c r="HM43" s="82">
        <f t="shared" si="127"/>
        <v>10644.865333999991</v>
      </c>
      <c r="HN43" s="84">
        <f t="shared" si="127"/>
        <v>4153.6580000000004</v>
      </c>
      <c r="HO43" s="82">
        <f t="shared" si="127"/>
        <v>11062.235367000001</v>
      </c>
      <c r="HP43" s="84">
        <f t="shared" si="127"/>
        <v>3935.576</v>
      </c>
      <c r="HQ43" s="82">
        <f t="shared" si="127"/>
        <v>13202.403252</v>
      </c>
      <c r="HR43" s="84">
        <f t="shared" si="127"/>
        <v>3934.7809999999986</v>
      </c>
      <c r="HS43" s="82">
        <f t="shared" si="127"/>
        <v>13078.436468000007</v>
      </c>
      <c r="HT43" s="84">
        <f t="shared" si="127"/>
        <v>4388.229000000003</v>
      </c>
      <c r="HU43" s="82">
        <f t="shared" si="127"/>
        <v>19555.925596000001</v>
      </c>
      <c r="HV43" s="84">
        <f t="shared" si="127"/>
        <v>3422.5570000000002</v>
      </c>
      <c r="HW43" s="82">
        <f t="shared" si="127"/>
        <v>12907.227986</v>
      </c>
      <c r="HX43" s="84">
        <f t="shared" si="127"/>
        <v>4261.8339999999998</v>
      </c>
      <c r="HY43" s="82">
        <f t="shared" si="127"/>
        <v>13122.532551530301</v>
      </c>
      <c r="HZ43" s="84">
        <f t="shared" si="127"/>
        <v>4614.4139999999998</v>
      </c>
      <c r="IA43" s="82">
        <f t="shared" si="127"/>
        <v>15020.185965000001</v>
      </c>
      <c r="IB43" s="84">
        <f t="shared" si="127"/>
        <v>4107.9860000000026</v>
      </c>
      <c r="IC43" s="82">
        <f t="shared" si="127"/>
        <v>32148.535310000007</v>
      </c>
      <c r="ID43" s="84">
        <f t="shared" si="127"/>
        <v>5311.6780000000017</v>
      </c>
      <c r="IE43" s="82">
        <f t="shared" si="127"/>
        <v>15478.283272999997</v>
      </c>
      <c r="IF43" s="84">
        <f t="shared" si="127"/>
        <v>4774.1419999999971</v>
      </c>
      <c r="IG43" s="82">
        <f t="shared" si="127"/>
        <v>14453.970987999999</v>
      </c>
      <c r="IH43" s="84">
        <f t="shared" si="127"/>
        <v>5312.1480000000029</v>
      </c>
      <c r="II43" s="82">
        <f t="shared" si="127"/>
        <v>19460.656898999987</v>
      </c>
      <c r="IJ43" s="84">
        <f t="shared" si="127"/>
        <v>4534.793999999999</v>
      </c>
      <c r="IK43" s="82">
        <f t="shared" si="127"/>
        <v>12815.159120999997</v>
      </c>
      <c r="IL43" s="84">
        <f t="shared" si="127"/>
        <v>4591.2719999999999</v>
      </c>
      <c r="IM43" s="82">
        <f t="shared" si="127"/>
        <v>15179.650247</v>
      </c>
      <c r="IN43" s="84">
        <f t="shared" si="127"/>
        <v>4501.9419999999982</v>
      </c>
      <c r="IO43" s="82">
        <f t="shared" si="127"/>
        <v>14031.745732999991</v>
      </c>
      <c r="IP43" s="84">
        <f t="shared" si="127"/>
        <v>4533.8620000000019</v>
      </c>
      <c r="IQ43" s="82">
        <f t="shared" si="127"/>
        <v>24322.976847999998</v>
      </c>
      <c r="IR43" s="84">
        <f t="shared" si="127"/>
        <v>3977.6590000000028</v>
      </c>
      <c r="IS43" s="82">
        <f t="shared" si="127"/>
        <v>13832.175709000001</v>
      </c>
      <c r="IT43" s="84">
        <f t="shared" si="127"/>
        <v>3747.6730000000007</v>
      </c>
      <c r="IU43" s="82">
        <f t="shared" si="127"/>
        <v>17841.710472999992</v>
      </c>
      <c r="IV43" s="84">
        <f t="shared" si="127"/>
        <v>5707.3370000000041</v>
      </c>
      <c r="IW43" s="82">
        <f t="shared" si="127"/>
        <v>31728.442048000001</v>
      </c>
      <c r="IX43" s="84">
        <f t="shared" si="127"/>
        <v>7587.7690000000002</v>
      </c>
      <c r="IY43" s="82">
        <f t="shared" si="127"/>
        <v>28348.88146099999</v>
      </c>
      <c r="IZ43" s="84">
        <f t="shared" si="127"/>
        <v>6943.8987500000003</v>
      </c>
      <c r="JA43" s="82">
        <f t="shared" si="127"/>
        <v>28495.319648000008</v>
      </c>
      <c r="JB43" s="84">
        <f t="shared" si="127"/>
        <v>7689.0981000000029</v>
      </c>
      <c r="JC43" s="82">
        <f t="shared" si="127"/>
        <v>19585.737308000011</v>
      </c>
      <c r="JD43" s="84">
        <f t="shared" si="127"/>
        <v>6123.1741500000007</v>
      </c>
      <c r="JE43" s="82">
        <f t="shared" si="127"/>
        <v>18725.056955000018</v>
      </c>
      <c r="JF43" s="84">
        <f t="shared" si="127"/>
        <v>5494.0599999999995</v>
      </c>
      <c r="JG43" s="82">
        <f t="shared" si="127"/>
        <v>14152.388502</v>
      </c>
      <c r="JH43" s="84">
        <f t="shared" si="127"/>
        <v>4284.0400000000027</v>
      </c>
      <c r="JI43" s="82">
        <f t="shared" ref="JI43:KL43" si="128">SUM(JI45:JI47)</f>
        <v>19453.101939000004</v>
      </c>
      <c r="JJ43" s="84">
        <f t="shared" si="128"/>
        <v>4666.6420000000016</v>
      </c>
      <c r="JK43" s="82">
        <f t="shared" si="128"/>
        <v>15369.80479</v>
      </c>
      <c r="JL43" s="84">
        <f t="shared" si="128"/>
        <v>4525.3799999999992</v>
      </c>
      <c r="JM43" s="82">
        <f t="shared" si="128"/>
        <v>14387.153741</v>
      </c>
      <c r="JN43" s="84">
        <f t="shared" si="128"/>
        <v>4756.1350000000002</v>
      </c>
      <c r="JO43" s="82">
        <f t="shared" si="128"/>
        <v>0</v>
      </c>
      <c r="JP43" s="84">
        <f t="shared" si="128"/>
        <v>0</v>
      </c>
      <c r="JQ43" s="82">
        <f t="shared" si="128"/>
        <v>0</v>
      </c>
      <c r="JR43" s="84">
        <f t="shared" si="128"/>
        <v>0</v>
      </c>
      <c r="JS43" s="82">
        <f t="shared" si="128"/>
        <v>0</v>
      </c>
      <c r="JT43" s="84">
        <f t="shared" si="128"/>
        <v>0</v>
      </c>
      <c r="JU43" s="82">
        <f t="shared" si="128"/>
        <v>0</v>
      </c>
      <c r="JV43" s="84">
        <f t="shared" si="128"/>
        <v>0</v>
      </c>
      <c r="JW43" s="82">
        <f t="shared" si="128"/>
        <v>0</v>
      </c>
      <c r="JX43" s="84">
        <f t="shared" si="128"/>
        <v>0</v>
      </c>
      <c r="JY43" s="82">
        <f t="shared" si="128"/>
        <v>0</v>
      </c>
      <c r="JZ43" s="84">
        <f t="shared" si="128"/>
        <v>0</v>
      </c>
      <c r="KA43" s="82">
        <f t="shared" si="128"/>
        <v>0</v>
      </c>
      <c r="KB43" s="84">
        <f t="shared" si="128"/>
        <v>0</v>
      </c>
      <c r="KC43" s="82">
        <f t="shared" si="128"/>
        <v>0</v>
      </c>
      <c r="KD43" s="84">
        <f t="shared" si="128"/>
        <v>0</v>
      </c>
      <c r="KE43" s="82">
        <f t="shared" si="128"/>
        <v>0</v>
      </c>
      <c r="KF43" s="84">
        <f t="shared" si="128"/>
        <v>0</v>
      </c>
      <c r="KG43" s="82">
        <f t="shared" si="128"/>
        <v>0</v>
      </c>
      <c r="KH43" s="84">
        <f t="shared" si="128"/>
        <v>0</v>
      </c>
      <c r="KI43" s="82">
        <f t="shared" si="128"/>
        <v>29211.39597999999</v>
      </c>
      <c r="KJ43" s="84">
        <f t="shared" si="128"/>
        <v>9035.8040000000001</v>
      </c>
      <c r="KK43" s="82">
        <f t="shared" si="128"/>
        <v>29756.958531</v>
      </c>
      <c r="KL43" s="84">
        <f t="shared" si="128"/>
        <v>9281.5149999999994</v>
      </c>
      <c r="KO43" s="469"/>
      <c r="KP43" s="473"/>
    </row>
    <row r="44" spans="2:302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1"/>
      <c r="AJ44" s="98"/>
      <c r="AK44" s="432"/>
      <c r="AL44" s="188"/>
      <c r="AM44" s="422"/>
      <c r="AN44" s="377"/>
      <c r="AO44" s="422"/>
      <c r="AP44" s="378"/>
      <c r="AQ44" s="425"/>
      <c r="AR44" s="378"/>
      <c r="AS44" s="378"/>
      <c r="AT44" s="378"/>
      <c r="AU44" s="378"/>
      <c r="AV44" s="378"/>
      <c r="AW44" s="378"/>
      <c r="AX44" s="378"/>
      <c r="AY44" s="11"/>
      <c r="AZ44" s="199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90"/>
      <c r="BT44" s="191"/>
      <c r="BU44" s="190"/>
      <c r="BV44" s="191"/>
      <c r="BW44" s="87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179"/>
      <c r="CL44" s="179"/>
      <c r="CM44" s="179"/>
      <c r="CN44" s="179"/>
      <c r="CO44" s="179"/>
      <c r="CP44" s="179"/>
      <c r="CQ44" s="82"/>
      <c r="CR44" s="82"/>
      <c r="CS44" s="86"/>
      <c r="CT44" s="82"/>
      <c r="CU44" s="179"/>
      <c r="CV44" s="179"/>
      <c r="CW44" s="86"/>
      <c r="CX44" s="235"/>
      <c r="CY44" s="244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304"/>
      <c r="DL44" s="304"/>
      <c r="DM44" s="75"/>
      <c r="DN44" s="221"/>
      <c r="DO44" s="75"/>
      <c r="DP44" s="221"/>
      <c r="DQ44" s="75"/>
      <c r="DR44" s="221"/>
      <c r="DS44" s="75"/>
      <c r="DT44" s="221"/>
      <c r="DU44" s="207"/>
      <c r="DV44" s="252"/>
      <c r="DW44" s="207"/>
      <c r="DX44" s="252"/>
      <c r="DY44" s="207"/>
      <c r="DZ44" s="221"/>
      <c r="EA44" s="207"/>
      <c r="EB44" s="252"/>
      <c r="EC44" s="207"/>
      <c r="ED44" s="221"/>
      <c r="EE44" s="75"/>
      <c r="EF44" s="237"/>
      <c r="EG44" s="274"/>
      <c r="EH44" s="237"/>
      <c r="EI44" s="237"/>
      <c r="EJ44" s="237"/>
      <c r="EK44" s="75"/>
      <c r="EL44" s="237"/>
      <c r="EM44" s="302"/>
      <c r="EN44" s="239"/>
      <c r="EO44" s="75"/>
      <c r="EP44" s="274"/>
      <c r="EQ44" s="343"/>
      <c r="ER44" s="274"/>
      <c r="ES44" s="4"/>
      <c r="ET44" s="4"/>
      <c r="EU44" s="75"/>
      <c r="EV44" s="75"/>
      <c r="EW44" s="75"/>
      <c r="EX44" s="75"/>
      <c r="EY44" s="75"/>
      <c r="EZ44" s="75"/>
      <c r="FA44" s="75"/>
      <c r="FB44" s="319"/>
      <c r="FC44" s="75"/>
      <c r="FD44" s="75"/>
      <c r="FE44" s="75"/>
      <c r="FF44" s="75"/>
      <c r="FG44" s="75"/>
      <c r="FH44" s="319"/>
      <c r="FI44" s="75"/>
      <c r="FJ44" s="4"/>
      <c r="FK44" s="319"/>
      <c r="FL44" s="75"/>
      <c r="FM44" s="287"/>
      <c r="FN44" s="239"/>
      <c r="FO44" s="239"/>
      <c r="FP44" s="239"/>
      <c r="FQ44" s="417"/>
      <c r="FR44" s="95"/>
      <c r="FS44" s="99"/>
      <c r="FT44" s="95"/>
      <c r="FU44" s="99"/>
      <c r="FV44" s="95"/>
      <c r="FW44" s="99"/>
      <c r="FX44" s="99"/>
      <c r="FY44" s="99"/>
      <c r="FZ44" s="95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411"/>
      <c r="GN44" s="373"/>
      <c r="GO44" s="373"/>
      <c r="GP44" s="373"/>
      <c r="GQ44" s="373"/>
      <c r="GR44" s="373"/>
      <c r="GS44" s="373"/>
      <c r="GT44" s="373"/>
      <c r="GU44" s="373"/>
      <c r="GV44" s="373"/>
      <c r="GW44" s="373"/>
      <c r="GX44" s="373"/>
      <c r="GY44" s="373"/>
      <c r="GZ44" s="373"/>
      <c r="HA44" s="373"/>
      <c r="HB44" s="373"/>
      <c r="HC44" s="373"/>
      <c r="HD44" s="373"/>
      <c r="HE44" s="373"/>
      <c r="HF44" s="373"/>
      <c r="HG44" s="373"/>
      <c r="HH44" s="373"/>
      <c r="HI44" s="373"/>
      <c r="HJ44" s="373"/>
      <c r="HK44" s="373"/>
      <c r="HL44" s="373"/>
      <c r="HM44" s="207"/>
      <c r="HN44" s="373"/>
      <c r="HO44" s="207"/>
      <c r="HP44" s="373"/>
      <c r="HQ44" s="373"/>
      <c r="HR44" s="373"/>
      <c r="HS44" s="373"/>
      <c r="HT44" s="373"/>
      <c r="HU44" s="373"/>
      <c r="HV44" s="373"/>
      <c r="HW44" s="373"/>
      <c r="HX44" s="373"/>
      <c r="HY44" s="373"/>
      <c r="HZ44" s="373"/>
      <c r="IA44" s="373"/>
      <c r="IB44" s="373"/>
      <c r="IC44" s="373"/>
      <c r="ID44" s="373"/>
      <c r="IE44" s="373"/>
      <c r="IF44" s="373"/>
      <c r="IG44" s="373"/>
      <c r="IH44" s="373"/>
      <c r="II44" s="373"/>
      <c r="IJ44" s="373"/>
      <c r="IK44" s="328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274"/>
      <c r="JJ44" s="274"/>
      <c r="JK44" s="274"/>
      <c r="JL44" s="274"/>
      <c r="JM44" s="274"/>
      <c r="JN44" s="274"/>
      <c r="JO44" s="274"/>
      <c r="JP44" s="274"/>
      <c r="JQ44" s="274"/>
      <c r="JR44" s="274"/>
      <c r="JS44" s="274"/>
      <c r="JT44" s="274"/>
      <c r="JU44" s="274"/>
      <c r="JV44" s="274"/>
      <c r="JW44" s="274"/>
      <c r="JX44" s="274"/>
      <c r="JY44" s="274"/>
      <c r="JZ44" s="274"/>
      <c r="KA44" s="274"/>
      <c r="KB44" s="274"/>
      <c r="KC44" s="274"/>
      <c r="KD44" s="274"/>
      <c r="KE44" s="274"/>
      <c r="KF44" s="274"/>
      <c r="KG44" s="274"/>
      <c r="KH44" s="274"/>
      <c r="KI44" s="82"/>
      <c r="KJ44" s="84"/>
      <c r="KK44" s="91"/>
      <c r="KL44" s="106"/>
      <c r="KO44" s="470"/>
      <c r="KP44" s="173"/>
    </row>
    <row r="45" spans="2:302" x14ac:dyDescent="0.25">
      <c r="B45" s="114" t="s">
        <v>35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3">
        <v>32486.868344999999</v>
      </c>
      <c r="AL45" s="188">
        <v>15398.056999999999</v>
      </c>
      <c r="AM45" s="422">
        <v>35937.715444999994</v>
      </c>
      <c r="AN45" s="377">
        <v>13430.504999999997</v>
      </c>
      <c r="AO45" s="425">
        <v>51470.319818237054</v>
      </c>
      <c r="AP45" s="378">
        <v>75964.841</v>
      </c>
      <c r="AQ45" s="425">
        <v>52457.774857205652</v>
      </c>
      <c r="AR45" s="378">
        <v>82386.788999999975</v>
      </c>
      <c r="AS45" s="425">
        <v>47115.201320473177</v>
      </c>
      <c r="AT45" s="378">
        <v>15695.034000000001</v>
      </c>
      <c r="AU45" s="378">
        <v>41272.514906530298</v>
      </c>
      <c r="AV45" s="378">
        <v>15989.699999999997</v>
      </c>
      <c r="AW45" s="378">
        <v>78759.077419000008</v>
      </c>
      <c r="AX45" s="378">
        <v>24737.589</v>
      </c>
      <c r="AY45" s="99">
        <v>1530.479711</v>
      </c>
      <c r="AZ45" s="99">
        <v>461.88400000000001</v>
      </c>
      <c r="BA45" s="99">
        <v>4229.685977000001</v>
      </c>
      <c r="BB45" s="99">
        <v>703.32499999999993</v>
      </c>
      <c r="BC45" s="99">
        <v>568.28081999999995</v>
      </c>
      <c r="BD45" s="99">
        <v>600.68700000000001</v>
      </c>
      <c r="BE45" s="99">
        <v>678.57385599999998</v>
      </c>
      <c r="BF45" s="99">
        <v>465.61100000000005</v>
      </c>
      <c r="BG45" s="99">
        <v>1306.9186609999999</v>
      </c>
      <c r="BH45" s="99">
        <v>511.3730000000001</v>
      </c>
      <c r="BI45" s="99">
        <v>869.75512699999967</v>
      </c>
      <c r="BJ45" s="99">
        <v>657.45400000000006</v>
      </c>
      <c r="BK45" s="99">
        <v>1139.8996910000001</v>
      </c>
      <c r="BL45" s="99">
        <v>778.23099999999999</v>
      </c>
      <c r="BM45" s="99">
        <v>2419.613753000001</v>
      </c>
      <c r="BN45" s="99">
        <v>835.43799999999987</v>
      </c>
      <c r="BO45" s="99">
        <v>5481.6870520000002</v>
      </c>
      <c r="BP45" s="99">
        <v>1025.904</v>
      </c>
      <c r="BQ45" s="99">
        <v>2179.2494999999999</v>
      </c>
      <c r="BR45" s="99">
        <v>1111.2470000000001</v>
      </c>
      <c r="BS45" s="99">
        <v>5017.0177000000003</v>
      </c>
      <c r="BT45" s="99">
        <v>4624.9520000000002</v>
      </c>
      <c r="BU45" s="99">
        <v>4160.0777310000003</v>
      </c>
      <c r="BV45" s="99">
        <v>4301.232</v>
      </c>
      <c r="BW45" s="99">
        <v>1968.4271659999999</v>
      </c>
      <c r="BX45" s="99">
        <v>668.351</v>
      </c>
      <c r="BY45" s="99">
        <v>1120.0371709999999</v>
      </c>
      <c r="BZ45" s="99">
        <v>872.75699999999995</v>
      </c>
      <c r="CA45" s="99">
        <f>+BY45+BW45</f>
        <v>3088.4643369999999</v>
      </c>
      <c r="CB45" s="99">
        <f>+BZ45+BX45</f>
        <v>1541.1079999999999</v>
      </c>
      <c r="CC45" s="108">
        <v>1185.2865830000005</v>
      </c>
      <c r="CD45" s="108">
        <v>966.70399999999995</v>
      </c>
      <c r="CE45" s="108">
        <v>1078.1319469999999</v>
      </c>
      <c r="CF45" s="108">
        <v>761.83399999999983</v>
      </c>
      <c r="CG45" s="222">
        <v>1305.284273</v>
      </c>
      <c r="CH45" s="176">
        <v>850.23299999999995</v>
      </c>
      <c r="CI45" s="108">
        <v>14156.351033000001</v>
      </c>
      <c r="CJ45" s="110">
        <v>4788.8689999999997</v>
      </c>
      <c r="CK45" s="108">
        <v>1422.041156</v>
      </c>
      <c r="CL45" s="108">
        <v>1019.799</v>
      </c>
      <c r="CM45" s="108">
        <v>2596.724616</v>
      </c>
      <c r="CN45" s="108">
        <v>1203.4259999999999</v>
      </c>
      <c r="CO45" s="207">
        <v>1361.6810860000001</v>
      </c>
      <c r="CP45" s="75">
        <v>797.39599999999996</v>
      </c>
      <c r="CQ45" s="108">
        <v>2356.264788</v>
      </c>
      <c r="CR45" s="108">
        <v>1263.5260000000001</v>
      </c>
      <c r="CS45" s="105">
        <v>1471.3269829999999</v>
      </c>
      <c r="CT45" s="105">
        <v>1006.623</v>
      </c>
      <c r="CU45" s="215">
        <v>2465.3115429999998</v>
      </c>
      <c r="CV45" s="216">
        <v>1198.539</v>
      </c>
      <c r="CW45" s="105">
        <f t="shared" ref="CW45:CW47" si="129">+BW45+BY45+CC45+CE45</f>
        <v>5351.8828670000003</v>
      </c>
      <c r="CX45" s="241">
        <f t="shared" ref="CX45:CX47" si="130">+BX45+BZ45+CD45+CF45</f>
        <v>3269.6459999999997</v>
      </c>
      <c r="CY45" s="245">
        <f t="shared" ref="CY45:CY47" si="131">+CW45+CG45</f>
        <v>6657.1671400000005</v>
      </c>
      <c r="CZ45" s="241">
        <f t="shared" ref="CZ45:CZ47" si="132">+CX45+CH45</f>
        <v>4119.8789999999999</v>
      </c>
      <c r="DA45" s="241">
        <f t="shared" ref="DA45:DA47" si="133">+CY45+CI45+CK45</f>
        <v>22235.559329</v>
      </c>
      <c r="DB45" s="241">
        <f t="shared" ref="DB45:DB47" si="134">+CZ45+CJ45+CL45</f>
        <v>9928.5469999999987</v>
      </c>
      <c r="DC45" s="235">
        <f t="shared" si="15"/>
        <v>24832.283944999999</v>
      </c>
      <c r="DD45" s="235">
        <f t="shared" si="8"/>
        <v>11131.972999999998</v>
      </c>
      <c r="DE45" s="241">
        <f t="shared" ref="DE45:DE47" si="135">+DC45+CO45</f>
        <v>26193.965031</v>
      </c>
      <c r="DF45" s="241">
        <f t="shared" ref="DF45:DF47" si="136">+DD45+CP45</f>
        <v>11929.368999999999</v>
      </c>
      <c r="DG45" s="241">
        <f t="shared" ref="DG45:DG47" si="137">+DE45+CQ45</f>
        <v>28550.229819</v>
      </c>
      <c r="DH45" s="241">
        <f t="shared" ref="DH45:DH47" si="138">+DF45+CR45</f>
        <v>13192.894999999999</v>
      </c>
      <c r="DI45" s="245">
        <f t="shared" ref="DI45:DI47" si="139">+CS45+DG45</f>
        <v>30021.556801999999</v>
      </c>
      <c r="DJ45" s="241">
        <f t="shared" ref="DJ45:DJ47" si="140">DH45+CT45</f>
        <v>14199.517999999998</v>
      </c>
      <c r="DK45" s="305">
        <f t="shared" ref="DK45:DK47" si="141">+DI45+CU45</f>
        <v>32486.868344999999</v>
      </c>
      <c r="DL45" s="305">
        <f t="shared" ref="DL45:DL47" si="142">+DJ45+CV45</f>
        <v>15398.056999999999</v>
      </c>
      <c r="DM45" s="99">
        <v>6417.0117190000001</v>
      </c>
      <c r="DN45" s="99">
        <v>899.01499999999999</v>
      </c>
      <c r="DO45" s="99">
        <v>3161.5210729999999</v>
      </c>
      <c r="DP45" s="99">
        <v>850.32600000000002</v>
      </c>
      <c r="DQ45" s="99">
        <v>1200.5654919999999</v>
      </c>
      <c r="DR45" s="99">
        <v>972.11900000000003</v>
      </c>
      <c r="DS45" s="207">
        <v>1749.865716</v>
      </c>
      <c r="DT45" s="207">
        <v>970.55399999999997</v>
      </c>
      <c r="DU45" s="249">
        <v>1546.209625</v>
      </c>
      <c r="DV45" s="263">
        <v>1182.2619999999999</v>
      </c>
      <c r="DW45" s="212">
        <v>6525.4734129999952</v>
      </c>
      <c r="DX45" s="264">
        <v>1030.9819999999995</v>
      </c>
      <c r="DY45" s="259">
        <v>2579.2317600000001</v>
      </c>
      <c r="DZ45" s="259">
        <v>1486.8219999999999</v>
      </c>
      <c r="EA45" s="260">
        <v>2541.3889450000001</v>
      </c>
      <c r="EB45" s="261">
        <v>1317.0260000000001</v>
      </c>
      <c r="EC45" s="262">
        <v>2567.7579380000002</v>
      </c>
      <c r="ED45" s="261">
        <v>1141.442</v>
      </c>
      <c r="EE45" s="266">
        <v>2413.3557820000001</v>
      </c>
      <c r="EF45" s="267">
        <v>1296.175</v>
      </c>
      <c r="EG45" s="266">
        <v>3080.4578799999999</v>
      </c>
      <c r="EH45" s="267">
        <v>1197.1590000000001</v>
      </c>
      <c r="EI45" s="278">
        <v>2154.8761020000002</v>
      </c>
      <c r="EJ45" s="279">
        <v>1086.623</v>
      </c>
      <c r="EK45" s="99">
        <f t="shared" ref="EK45:EK47" si="143">DM45+DO45+DQ45+DS45+DU45+DW45+DY45+EA45+EC45+EE45+EG45+EI45</f>
        <v>35937.715444999994</v>
      </c>
      <c r="EL45" s="240">
        <f t="shared" ref="EL45:EL47" si="144">DN45+DP45+DR45+DT45+DV45+DX45+DZ45+EB45+ED45+EF45+EH45+EJ45</f>
        <v>13430.504999999997</v>
      </c>
      <c r="EM45" s="303">
        <f t="shared" ref="EM45:EM47" si="145">+DM45+DO45+DQ45+DS45+DU45+DW45+DY45+EA45+EC45+EE45+EG45</f>
        <v>33782.839342999992</v>
      </c>
      <c r="EN45" s="301">
        <f t="shared" ref="EN45:EN47" si="146">+DV45+DN45+DP45+DR45+DT45+DX45+DZ45+EB45+ED45+EF45+EH45</f>
        <v>12343.881999999998</v>
      </c>
      <c r="EO45" s="214">
        <v>2921.0678280000002</v>
      </c>
      <c r="EP45" s="310">
        <v>943.779</v>
      </c>
      <c r="EQ45" s="344">
        <v>3869.2686389999999</v>
      </c>
      <c r="ER45" s="300">
        <v>636.80100000000004</v>
      </c>
      <c r="ES45" s="225">
        <v>4887.9762920000003</v>
      </c>
      <c r="ET45" s="225">
        <v>1087.22</v>
      </c>
      <c r="EU45" s="212">
        <v>6183.1095277331524</v>
      </c>
      <c r="EV45" s="212">
        <v>1044.95</v>
      </c>
      <c r="EW45" s="311">
        <v>1687.1220180999999</v>
      </c>
      <c r="EX45" s="300">
        <v>982.36900000000003</v>
      </c>
      <c r="EY45" s="311">
        <v>5403.6463353599984</v>
      </c>
      <c r="EZ45" s="300">
        <v>1053.338</v>
      </c>
      <c r="FA45" s="311">
        <v>2679.001690696115</v>
      </c>
      <c r="FB45" s="317">
        <v>1407.36</v>
      </c>
      <c r="FC45" s="320">
        <v>4509.4218312301309</v>
      </c>
      <c r="FD45" s="320">
        <v>1138.7249999999999</v>
      </c>
      <c r="FE45" s="327">
        <v>2451.4927822618856</v>
      </c>
      <c r="FF45" s="327">
        <v>1475.3989999999999</v>
      </c>
      <c r="FG45" s="225">
        <v>1575.9267914161549</v>
      </c>
      <c r="FH45" s="225">
        <v>907.91</v>
      </c>
      <c r="FI45" s="212">
        <v>2054.3703799503119</v>
      </c>
      <c r="FJ45" s="225">
        <v>1376.4870000000001</v>
      </c>
      <c r="FK45" s="437">
        <v>13247.915702489303</v>
      </c>
      <c r="FL45" s="327">
        <v>63910.502999999997</v>
      </c>
      <c r="FM45" s="326">
        <f t="shared" ref="FM45:FN47" si="147">+EO45+EQ45+ES45+EU45+EW45+EY45+FA45+FC45+FE45+FG45+FI45+FK45</f>
        <v>51470.319818237054</v>
      </c>
      <c r="FN45" s="301">
        <f t="shared" si="147"/>
        <v>75964.841</v>
      </c>
      <c r="FO45" s="328">
        <v>9785.3752908361803</v>
      </c>
      <c r="FP45" s="274">
        <v>23308.398000000001</v>
      </c>
      <c r="FQ45" s="417">
        <v>10798.790880280076</v>
      </c>
      <c r="FR45" s="95">
        <v>26945.794999999991</v>
      </c>
      <c r="FS45" s="99">
        <v>5336.5799328093917</v>
      </c>
      <c r="FT45" s="95">
        <v>20318.495999999999</v>
      </c>
      <c r="FU45" s="99">
        <v>1977.3805917900004</v>
      </c>
      <c r="FV45" s="95">
        <v>1115.8620000000001</v>
      </c>
      <c r="FW45" s="99">
        <v>5729.7929078499983</v>
      </c>
      <c r="FX45" s="99">
        <v>1383.454</v>
      </c>
      <c r="FY45" s="99">
        <v>4502.8227847200014</v>
      </c>
      <c r="FZ45" s="95">
        <v>1405.1379999999999</v>
      </c>
      <c r="GA45" s="99">
        <v>2225.47655588</v>
      </c>
      <c r="GB45" s="99">
        <v>1470.1630000000002</v>
      </c>
      <c r="GC45" s="99">
        <v>2323.7696447499998</v>
      </c>
      <c r="GD45" s="99">
        <v>1294.174</v>
      </c>
      <c r="GE45" s="99">
        <v>2380.6275572899999</v>
      </c>
      <c r="GF45" s="99">
        <v>1285.385</v>
      </c>
      <c r="GG45" s="99">
        <v>2199.3023190000004</v>
      </c>
      <c r="GH45" s="99">
        <v>1153.4569999999997</v>
      </c>
      <c r="GI45" s="99">
        <v>2949.7124320000003</v>
      </c>
      <c r="GJ45" s="99">
        <v>1249.617</v>
      </c>
      <c r="GK45" s="99">
        <v>2248.1439600000003</v>
      </c>
      <c r="GL45" s="99">
        <v>1456.8500000000001</v>
      </c>
      <c r="GM45" s="414">
        <f t="shared" ref="GM45" si="148">+EO45+EQ45+ES45+EU45+EW45+EY45+FA45+FC45+FE45+FG45+FI45+FK45</f>
        <v>51470.319818237054</v>
      </c>
      <c r="GN45" s="379">
        <f t="shared" ref="GN45" si="149">+EP45+ER45+ET45+EV45+EX45+EZ45+FB45+FD45+FF45+FH45+FJ45+FL45</f>
        <v>75964.841</v>
      </c>
      <c r="GO45" s="379">
        <f t="shared" ref="GO45" si="150">+FO45+FQ45+FS45+FU45+FW45+FY45+GA45+GC45+GE45+GG45+GI45+GK45</f>
        <v>52457.774857205652</v>
      </c>
      <c r="GP45" s="379">
        <f t="shared" ref="GP45" si="151">+FP45+FR45+FT45+FV45+FX45+FZ45+GB45+GD45+GF45+GH45+GJ45+GL45</f>
        <v>82386.788999999975</v>
      </c>
      <c r="GQ45" s="379">
        <v>2342.3574279999998</v>
      </c>
      <c r="GR45" s="379">
        <v>1515.4580000000001</v>
      </c>
      <c r="GS45" s="379">
        <v>3275.1069279999992</v>
      </c>
      <c r="GT45" s="379">
        <v>1452.2549999999999</v>
      </c>
      <c r="GU45" s="379">
        <v>8222.4089440000007</v>
      </c>
      <c r="GV45" s="379">
        <v>1518.7719999999999</v>
      </c>
      <c r="GW45" s="452">
        <v>2137.6892899999998</v>
      </c>
      <c r="GX45" s="452">
        <v>1151.2170000000001</v>
      </c>
      <c r="GY45" s="379">
        <v>1646.459302</v>
      </c>
      <c r="GZ45" s="379">
        <v>965.21</v>
      </c>
      <c r="HA45" s="379">
        <v>13588.554285</v>
      </c>
      <c r="HB45" s="379">
        <v>1386.346</v>
      </c>
      <c r="HC45" s="379">
        <v>4988.8253459999996</v>
      </c>
      <c r="HD45" s="379">
        <v>1539.011</v>
      </c>
      <c r="HE45" s="379">
        <v>2094.9112490000002</v>
      </c>
      <c r="HF45" s="379">
        <v>904.16200000000003</v>
      </c>
      <c r="HG45" s="379">
        <v>2468.4636583591596</v>
      </c>
      <c r="HH45" s="379">
        <v>1400.7150000000001</v>
      </c>
      <c r="HI45" s="379">
        <v>3094.8781300000001</v>
      </c>
      <c r="HJ45" s="379">
        <v>1908.143</v>
      </c>
      <c r="HK45" s="379">
        <v>2250.8786789999999</v>
      </c>
      <c r="HL45" s="379">
        <v>1534.588</v>
      </c>
      <c r="HM45" s="452">
        <v>2589.9899099999998</v>
      </c>
      <c r="HN45" s="379">
        <v>1570.9390000000001</v>
      </c>
      <c r="HO45" s="452">
        <v>1869.1368779999998</v>
      </c>
      <c r="HP45" s="379">
        <v>1231.855</v>
      </c>
      <c r="HQ45" s="379">
        <v>2020.7632629999998</v>
      </c>
      <c r="HR45" s="379">
        <v>1169.8720000000001</v>
      </c>
      <c r="HS45" s="379">
        <v>2101.842337999999</v>
      </c>
      <c r="HT45" s="379">
        <v>1068.0279999999998</v>
      </c>
      <c r="HU45" s="379">
        <v>4074.2844690000011</v>
      </c>
      <c r="HV45" s="379">
        <v>990.52100000000019</v>
      </c>
      <c r="HW45" s="379">
        <v>2417.2698439999999</v>
      </c>
      <c r="HX45" s="379">
        <v>1220.3009999999999</v>
      </c>
      <c r="HY45" s="379">
        <v>2192.8048925303001</v>
      </c>
      <c r="HZ45" s="379">
        <v>1323.7529999999999</v>
      </c>
      <c r="IA45" s="379">
        <v>2895.0920850000002</v>
      </c>
      <c r="IB45" s="379">
        <v>1270.825</v>
      </c>
      <c r="IC45" s="379">
        <v>11031.168939000001</v>
      </c>
      <c r="ID45" s="379">
        <v>1753.0539999999994</v>
      </c>
      <c r="IE45" s="379">
        <v>2587.595714</v>
      </c>
      <c r="IF45" s="379">
        <v>1250.471</v>
      </c>
      <c r="IG45" s="379">
        <v>3883.8685369999998</v>
      </c>
      <c r="IH45" s="379">
        <v>1694.654</v>
      </c>
      <c r="II45" s="379">
        <v>2756.8509789999998</v>
      </c>
      <c r="IJ45" s="379">
        <v>1371.4769999999999</v>
      </c>
      <c r="IK45" s="414">
        <v>3441.8369679999996</v>
      </c>
      <c r="IL45" s="479">
        <v>1644.8889999999999</v>
      </c>
      <c r="IM45" s="479">
        <v>4331.721139000002</v>
      </c>
      <c r="IN45" s="479">
        <v>1539.9270000000004</v>
      </c>
      <c r="IO45" s="479">
        <v>3404.7839049999998</v>
      </c>
      <c r="IP45" s="479">
        <v>1457.002</v>
      </c>
      <c r="IQ45" s="479">
        <v>4724.5806120000007</v>
      </c>
      <c r="IR45" s="479">
        <v>1233.3189999999997</v>
      </c>
      <c r="IS45" s="479">
        <v>2163.1060500000003</v>
      </c>
      <c r="IT45" s="479">
        <v>1113.3319999999999</v>
      </c>
      <c r="IU45" s="479">
        <v>7695.1279939999986</v>
      </c>
      <c r="IV45" s="479">
        <v>2608.1130000000003</v>
      </c>
      <c r="IW45" s="479">
        <v>14684.339289</v>
      </c>
      <c r="IX45" s="479">
        <v>3370.1570000000002</v>
      </c>
      <c r="IY45" s="479">
        <v>13116.905720999999</v>
      </c>
      <c r="IZ45" s="479">
        <v>3049.7829999999994</v>
      </c>
      <c r="JA45" s="479">
        <v>9411.0214780000006</v>
      </c>
      <c r="JB45" s="479">
        <v>3021.0950000000007</v>
      </c>
      <c r="JC45" s="479">
        <v>4490.2309050000003</v>
      </c>
      <c r="JD45" s="479">
        <v>2161.8739999999998</v>
      </c>
      <c r="JE45" s="479">
        <v>6335.0967679999994</v>
      </c>
      <c r="JF45" s="479">
        <v>2238.6469999999995</v>
      </c>
      <c r="JG45" s="479">
        <v>3042.2492350000002</v>
      </c>
      <c r="JH45" s="479">
        <v>1314.4520000000002</v>
      </c>
      <c r="JI45" s="479">
        <v>5359.914323</v>
      </c>
      <c r="JJ45" s="479">
        <v>1629.8879999999997</v>
      </c>
      <c r="JK45" s="479">
        <v>4405.255946000002</v>
      </c>
      <c r="JL45" s="479">
        <v>1696.9949999999999</v>
      </c>
      <c r="JM45" s="479">
        <v>3170.6735659999999</v>
      </c>
      <c r="JN45" s="479">
        <v>1414.8</v>
      </c>
      <c r="JO45" s="479"/>
      <c r="JP45" s="479"/>
      <c r="JQ45" s="479"/>
      <c r="JR45" s="479"/>
      <c r="JS45" s="479"/>
      <c r="JT45" s="479"/>
      <c r="JU45" s="479"/>
      <c r="JV45" s="479"/>
      <c r="JW45" s="479"/>
      <c r="JX45" s="479"/>
      <c r="JY45" s="479"/>
      <c r="JZ45" s="479"/>
      <c r="KA45" s="479"/>
      <c r="KB45" s="479"/>
      <c r="KC45" s="479"/>
      <c r="KD45" s="479"/>
      <c r="KE45" s="479"/>
      <c r="KF45" s="479"/>
      <c r="KG45" s="479"/>
      <c r="KH45" s="479"/>
      <c r="KI45" s="91">
        <f>+IM45+IO45</f>
        <v>7736.5050440000014</v>
      </c>
      <c r="KJ45" s="106">
        <f>+IN45+IP45</f>
        <v>2996.9290000000001</v>
      </c>
      <c r="KK45" s="91">
        <f>+JK45+JM45</f>
        <v>7575.9295120000024</v>
      </c>
      <c r="KL45" s="106">
        <f>+JL45+JN45</f>
        <v>3111.7950000000001</v>
      </c>
      <c r="KO45" s="470"/>
      <c r="KP45" s="173"/>
    </row>
    <row r="46" spans="2:302" x14ac:dyDescent="0.25">
      <c r="B46" s="114" t="s">
        <v>36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4">
        <v>8216.1541880000004</v>
      </c>
      <c r="AL46" s="188">
        <v>2475.7339999999999</v>
      </c>
      <c r="AM46" s="422">
        <v>10104.284739999999</v>
      </c>
      <c r="AN46" s="377">
        <v>2614.8349999999996</v>
      </c>
      <c r="AO46" s="425">
        <v>10317.100233386365</v>
      </c>
      <c r="AP46" s="378">
        <v>2565.9300000000003</v>
      </c>
      <c r="AQ46" s="425">
        <v>29718.631054035664</v>
      </c>
      <c r="AR46" s="378">
        <v>4695.5049999999992</v>
      </c>
      <c r="AS46" s="425">
        <v>37338.861661863193</v>
      </c>
      <c r="AT46" s="378">
        <v>5702.9850000000015</v>
      </c>
      <c r="AU46" s="378">
        <v>32964.087207999997</v>
      </c>
      <c r="AV46" s="378">
        <v>5151.1759999999995</v>
      </c>
      <c r="AW46" s="378">
        <v>39958.013439000002</v>
      </c>
      <c r="AX46" s="378">
        <v>5361.125</v>
      </c>
      <c r="AY46" s="99">
        <v>496.85893599999986</v>
      </c>
      <c r="AZ46" s="99">
        <v>151.31400000000002</v>
      </c>
      <c r="BA46" s="99">
        <v>525.80795499999999</v>
      </c>
      <c r="BB46" s="99">
        <v>150.77100000000002</v>
      </c>
      <c r="BC46" s="99">
        <v>800.89663499999995</v>
      </c>
      <c r="BD46" s="99">
        <v>251.02</v>
      </c>
      <c r="BE46" s="99">
        <v>1097.4925959999996</v>
      </c>
      <c r="BF46" s="99">
        <v>170.77199999999999</v>
      </c>
      <c r="BG46" s="99">
        <v>588.66875800000003</v>
      </c>
      <c r="BH46" s="99">
        <v>188.98500000000001</v>
      </c>
      <c r="BI46" s="99">
        <v>713.63952699999993</v>
      </c>
      <c r="BJ46" s="99">
        <v>127.81699999999999</v>
      </c>
      <c r="BK46" s="99">
        <v>632.12546699999996</v>
      </c>
      <c r="BL46" s="99">
        <v>162.827</v>
      </c>
      <c r="BM46" s="99">
        <v>688.29995899999994</v>
      </c>
      <c r="BN46" s="99">
        <v>157.47299999999998</v>
      </c>
      <c r="BO46" s="99">
        <v>575.38677899999993</v>
      </c>
      <c r="BP46" s="99">
        <v>174.55500000000001</v>
      </c>
      <c r="BQ46" s="99">
        <v>658.75008500000001</v>
      </c>
      <c r="BR46" s="99">
        <v>182.25800000000001</v>
      </c>
      <c r="BS46" s="99">
        <v>239.544982</v>
      </c>
      <c r="BT46" s="99">
        <v>135.25800000000001</v>
      </c>
      <c r="BU46" s="99">
        <v>5825.8598679999996</v>
      </c>
      <c r="BV46" s="99">
        <v>2297.4270000000001</v>
      </c>
      <c r="BW46" s="99">
        <v>568.26977699999998</v>
      </c>
      <c r="BX46" s="99">
        <v>144.51300000000001</v>
      </c>
      <c r="BY46" s="99">
        <v>400.59768400000007</v>
      </c>
      <c r="BZ46" s="99">
        <v>142.87000000000003</v>
      </c>
      <c r="CA46" s="99">
        <f t="shared" ref="CA46:CA47" si="152">+BY46+BW46</f>
        <v>968.86746100000005</v>
      </c>
      <c r="CB46" s="99">
        <f t="shared" ref="CB46:CB47" si="153">+BZ46+BX46</f>
        <v>287.38300000000004</v>
      </c>
      <c r="CC46" s="108">
        <v>664.48000200000001</v>
      </c>
      <c r="CD46" s="108">
        <v>204.226</v>
      </c>
      <c r="CE46" s="108">
        <v>378.61333400000012</v>
      </c>
      <c r="CF46" s="108">
        <v>169.67099999999994</v>
      </c>
      <c r="CG46" s="222">
        <v>784.98389399999996</v>
      </c>
      <c r="CH46" s="176">
        <v>217.649</v>
      </c>
      <c r="CI46" s="108">
        <v>960.95658800000001</v>
      </c>
      <c r="CJ46" s="110">
        <v>246.905</v>
      </c>
      <c r="CK46" s="108">
        <v>702.19570399999998</v>
      </c>
      <c r="CL46" s="108">
        <v>235.61699999999999</v>
      </c>
      <c r="CM46" s="108">
        <v>908.98025199999995</v>
      </c>
      <c r="CN46" s="108">
        <v>217.28299999999999</v>
      </c>
      <c r="CO46" s="207">
        <v>516.04967199999999</v>
      </c>
      <c r="CP46" s="75">
        <v>126.764</v>
      </c>
      <c r="CQ46" s="108">
        <v>697.28619200000003</v>
      </c>
      <c r="CR46" s="108">
        <v>229.14099999999999</v>
      </c>
      <c r="CS46" s="105">
        <v>1097.4082129999999</v>
      </c>
      <c r="CT46" s="105">
        <v>230.15799999999999</v>
      </c>
      <c r="CU46" s="215">
        <v>536.33287600000006</v>
      </c>
      <c r="CV46" s="216">
        <v>310.93700000000001</v>
      </c>
      <c r="CW46" s="105">
        <f t="shared" si="129"/>
        <v>2011.9607970000002</v>
      </c>
      <c r="CX46" s="241">
        <f t="shared" si="130"/>
        <v>661.28</v>
      </c>
      <c r="CY46" s="245">
        <f t="shared" si="131"/>
        <v>2796.9446910000001</v>
      </c>
      <c r="CZ46" s="241">
        <f t="shared" si="132"/>
        <v>878.92899999999997</v>
      </c>
      <c r="DA46" s="241">
        <f t="shared" si="133"/>
        <v>4460.0969830000004</v>
      </c>
      <c r="DB46" s="241">
        <f t="shared" si="134"/>
        <v>1361.451</v>
      </c>
      <c r="DC46" s="235">
        <f t="shared" si="15"/>
        <v>5369.0772350000007</v>
      </c>
      <c r="DD46" s="235">
        <f t="shared" si="8"/>
        <v>1578.7339999999999</v>
      </c>
      <c r="DE46" s="241">
        <f t="shared" si="135"/>
        <v>5885.1269070000008</v>
      </c>
      <c r="DF46" s="241">
        <f t="shared" si="136"/>
        <v>1705.4979999999998</v>
      </c>
      <c r="DG46" s="241">
        <f t="shared" si="137"/>
        <v>6582.4130990000012</v>
      </c>
      <c r="DH46" s="241">
        <f t="shared" si="138"/>
        <v>1934.6389999999999</v>
      </c>
      <c r="DI46" s="245">
        <f t="shared" si="139"/>
        <v>7679.8213120000009</v>
      </c>
      <c r="DJ46" s="241">
        <f t="shared" si="140"/>
        <v>2164.797</v>
      </c>
      <c r="DK46" s="305">
        <f t="shared" si="141"/>
        <v>8216.1541880000004</v>
      </c>
      <c r="DL46" s="305">
        <f t="shared" si="142"/>
        <v>2475.7339999999999</v>
      </c>
      <c r="DM46" s="99">
        <v>1200.892566</v>
      </c>
      <c r="DN46" s="99">
        <v>344.11700000000002</v>
      </c>
      <c r="DO46" s="99">
        <v>593.331997</v>
      </c>
      <c r="DP46" s="99">
        <v>145.75200000000001</v>
      </c>
      <c r="DQ46" s="99">
        <v>617.34870999999998</v>
      </c>
      <c r="DR46" s="99">
        <v>203.828</v>
      </c>
      <c r="DS46" s="207">
        <v>684.09629199999995</v>
      </c>
      <c r="DT46" s="207">
        <v>188.60400000000001</v>
      </c>
      <c r="DU46" s="249">
        <v>844.00343399999997</v>
      </c>
      <c r="DV46" s="263">
        <v>199.96799999999999</v>
      </c>
      <c r="DW46" s="212">
        <v>868.42045300000007</v>
      </c>
      <c r="DX46" s="264">
        <v>240.87600000000003</v>
      </c>
      <c r="DY46" s="259">
        <v>892.98578499999996</v>
      </c>
      <c r="DZ46" s="259">
        <v>227.55</v>
      </c>
      <c r="EA46" s="260">
        <v>1054.5862010000001</v>
      </c>
      <c r="EB46" s="261">
        <v>290.02600000000001</v>
      </c>
      <c r="EC46" s="262">
        <v>1179.936236</v>
      </c>
      <c r="ED46" s="261">
        <v>195.16399999999999</v>
      </c>
      <c r="EE46" s="266">
        <v>963.94827999999995</v>
      </c>
      <c r="EF46" s="267">
        <v>255.02500000000001</v>
      </c>
      <c r="EG46" s="266">
        <v>525.15865099999996</v>
      </c>
      <c r="EH46" s="267">
        <v>139.49</v>
      </c>
      <c r="EI46" s="278">
        <v>679.57613500000002</v>
      </c>
      <c r="EJ46" s="279">
        <v>184.435</v>
      </c>
      <c r="EK46" s="99">
        <f t="shared" si="143"/>
        <v>10104.284739999999</v>
      </c>
      <c r="EL46" s="240">
        <f t="shared" si="144"/>
        <v>2614.8349999999996</v>
      </c>
      <c r="EM46" s="303">
        <f t="shared" si="145"/>
        <v>9424.7086049999998</v>
      </c>
      <c r="EN46" s="301">
        <f t="shared" si="146"/>
        <v>2430.3999999999996</v>
      </c>
      <c r="EO46" s="214">
        <v>1570.9847649999999</v>
      </c>
      <c r="EP46" s="310">
        <v>281.73</v>
      </c>
      <c r="EQ46" s="344">
        <v>784.08055899999999</v>
      </c>
      <c r="ER46" s="300">
        <v>190.38800000000001</v>
      </c>
      <c r="ES46" s="225">
        <v>1316.6073080000001</v>
      </c>
      <c r="ET46" s="225">
        <v>267.77199999999999</v>
      </c>
      <c r="EU46" s="212">
        <v>488.67555599999997</v>
      </c>
      <c r="EV46" s="212">
        <v>162.29400000000001</v>
      </c>
      <c r="EW46" s="311">
        <v>845.55344252999998</v>
      </c>
      <c r="EX46" s="300">
        <v>228.29</v>
      </c>
      <c r="EY46" s="311">
        <v>889.76282710999976</v>
      </c>
      <c r="EZ46" s="300">
        <v>255.273</v>
      </c>
      <c r="FA46" s="311">
        <v>805.01859866128598</v>
      </c>
      <c r="FB46" s="317">
        <v>208.26599999999999</v>
      </c>
      <c r="FC46" s="320">
        <v>685.69149019316683</v>
      </c>
      <c r="FD46" s="320">
        <v>201.23</v>
      </c>
      <c r="FE46" s="327">
        <v>671.876358642323</v>
      </c>
      <c r="FF46" s="327">
        <v>174.327</v>
      </c>
      <c r="FG46" s="225">
        <v>724.84818187792678</v>
      </c>
      <c r="FH46" s="225">
        <v>235.536</v>
      </c>
      <c r="FI46" s="212">
        <v>998.19646579137293</v>
      </c>
      <c r="FJ46" s="225">
        <v>245.08099999999999</v>
      </c>
      <c r="FK46" s="437">
        <v>535.80468058029203</v>
      </c>
      <c r="FL46" s="327">
        <v>115.74299999999999</v>
      </c>
      <c r="FM46" s="326">
        <f t="shared" si="147"/>
        <v>10317.100233386365</v>
      </c>
      <c r="FN46" s="301">
        <f t="shared" si="147"/>
        <v>2565.9300000000003</v>
      </c>
      <c r="FO46" s="415">
        <v>1975.8048661592304</v>
      </c>
      <c r="FP46" s="329">
        <v>341.58100000000002</v>
      </c>
      <c r="FQ46" s="417">
        <v>1208.7380656002799</v>
      </c>
      <c r="FR46" s="95">
        <v>189.06300000000002</v>
      </c>
      <c r="FS46" s="99">
        <v>2561.1736114661562</v>
      </c>
      <c r="FT46" s="95">
        <v>338.93400000000003</v>
      </c>
      <c r="FU46" s="99">
        <v>2763.8171470799994</v>
      </c>
      <c r="FV46" s="95">
        <v>248.09</v>
      </c>
      <c r="FW46" s="99">
        <v>1804.74393747</v>
      </c>
      <c r="FX46" s="99">
        <v>285.8</v>
      </c>
      <c r="FY46" s="99">
        <v>2072.8640259199997</v>
      </c>
      <c r="FZ46" s="95">
        <v>353.02699999999999</v>
      </c>
      <c r="GA46" s="99">
        <v>1741.7454560299996</v>
      </c>
      <c r="GB46" s="99">
        <v>310.36799999999999</v>
      </c>
      <c r="GC46" s="99">
        <v>2195.6915825600004</v>
      </c>
      <c r="GD46" s="99">
        <v>394.64399999999995</v>
      </c>
      <c r="GE46" s="99">
        <v>2691.1968407499999</v>
      </c>
      <c r="GF46" s="99">
        <v>512.65899999999988</v>
      </c>
      <c r="GG46" s="99">
        <v>2607.7473440000003</v>
      </c>
      <c r="GH46" s="99">
        <v>636.80799999999999</v>
      </c>
      <c r="GI46" s="99">
        <v>4350.2574799999993</v>
      </c>
      <c r="GJ46" s="99">
        <v>566.42600000000004</v>
      </c>
      <c r="GK46" s="99">
        <v>3744.8506969999999</v>
      </c>
      <c r="GL46" s="99">
        <v>518.10500000000002</v>
      </c>
      <c r="GM46" s="414">
        <f t="shared" ref="GM46:GM47" si="154">+EO46+EQ46+ES46+EU46+EW46+EY46+FA46+FC46+FE46+FG46+FI46+FK46</f>
        <v>10317.100233386365</v>
      </c>
      <c r="GN46" s="379">
        <f t="shared" ref="GN46:GN47" si="155">+EP46+ER46+ET46+EV46+EX46+EZ46+FB46+FD46+FF46+FH46+FJ46+FL46</f>
        <v>2565.9300000000003</v>
      </c>
      <c r="GO46" s="379">
        <f t="shared" ref="GO46:GO47" si="156">+FO46+FQ46+FS46+FU46+FW46+FY46+GA46+GC46+GE46+GG46+GI46+GK46</f>
        <v>29718.631054035664</v>
      </c>
      <c r="GP46" s="379">
        <f t="shared" ref="GP46:GP47" si="157">+FP46+FR46+FT46+FV46+FX46+FZ46+GB46+GD46+GF46+GH46+GJ46+GL46</f>
        <v>4695.5049999999992</v>
      </c>
      <c r="GQ46" s="379">
        <v>3989.3355089999995</v>
      </c>
      <c r="GR46" s="379">
        <v>593.38700000000017</v>
      </c>
      <c r="GS46" s="379">
        <v>3793.5048420000007</v>
      </c>
      <c r="GT46" s="379">
        <v>817.23900000000003</v>
      </c>
      <c r="GU46" s="379">
        <v>4082.3735900000001</v>
      </c>
      <c r="GV46" s="379">
        <v>776.85900000000004</v>
      </c>
      <c r="GW46" s="452">
        <v>4026.723829</v>
      </c>
      <c r="GX46" s="452">
        <v>619.56500000000005</v>
      </c>
      <c r="GY46" s="379">
        <v>2484.1112389999998</v>
      </c>
      <c r="GZ46" s="379">
        <v>299.53300000000002</v>
      </c>
      <c r="HA46" s="379">
        <v>2975.6812920000002</v>
      </c>
      <c r="HB46" s="379">
        <v>425.68599999999998</v>
      </c>
      <c r="HC46" s="379">
        <v>5380.8229840000004</v>
      </c>
      <c r="HD46" s="379">
        <v>409.983</v>
      </c>
      <c r="HE46" s="379">
        <v>2039.9104150000001</v>
      </c>
      <c r="HF46" s="379">
        <v>296.00400000000002</v>
      </c>
      <c r="HG46" s="379">
        <v>3324.9643322432003</v>
      </c>
      <c r="HH46" s="379">
        <v>421.69199999999995</v>
      </c>
      <c r="HI46" s="379">
        <v>4470.5798189999996</v>
      </c>
      <c r="HJ46" s="379">
        <v>615.30999999999995</v>
      </c>
      <c r="HK46" s="379">
        <v>4345.2355479999997</v>
      </c>
      <c r="HL46" s="379">
        <v>482.22899999999998</v>
      </c>
      <c r="HM46" s="452">
        <v>2100.1568669999997</v>
      </c>
      <c r="HN46" s="379">
        <v>401.76000000000016</v>
      </c>
      <c r="HO46" s="452">
        <v>2455.2011789999997</v>
      </c>
      <c r="HP46" s="379">
        <v>494.95800000000003</v>
      </c>
      <c r="HQ46" s="379">
        <v>4281.565110999999</v>
      </c>
      <c r="HR46" s="379">
        <v>584.11099999999999</v>
      </c>
      <c r="HS46" s="379">
        <v>3704.6561659999998</v>
      </c>
      <c r="HT46" s="379">
        <v>482.21</v>
      </c>
      <c r="HU46" s="379">
        <v>1701.0286150000002</v>
      </c>
      <c r="HV46" s="379">
        <v>325.803</v>
      </c>
      <c r="HW46" s="379">
        <v>2562.2271689999998</v>
      </c>
      <c r="HX46" s="379">
        <v>414.22899999999998</v>
      </c>
      <c r="HY46" s="379">
        <v>2025.200619</v>
      </c>
      <c r="HZ46" s="379">
        <v>380.59800000000001</v>
      </c>
      <c r="IA46" s="379">
        <v>5972.4978060000003</v>
      </c>
      <c r="IB46" s="379">
        <v>566.16399999999999</v>
      </c>
      <c r="IC46" s="379">
        <v>2874.4650079999992</v>
      </c>
      <c r="ID46" s="379">
        <v>507.29599999999999</v>
      </c>
      <c r="IE46" s="379">
        <v>2349.6734389999992</v>
      </c>
      <c r="IF46" s="379">
        <v>325.66399999999999</v>
      </c>
      <c r="IG46" s="379">
        <v>1689.7862079999998</v>
      </c>
      <c r="IH46" s="379">
        <v>342.45999999999992</v>
      </c>
      <c r="II46" s="379">
        <v>1772.4906530000003</v>
      </c>
      <c r="IJ46" s="379">
        <v>390.40899999999999</v>
      </c>
      <c r="IK46" s="414">
        <v>1575.2952349999998</v>
      </c>
      <c r="IL46" s="479">
        <v>337.274</v>
      </c>
      <c r="IM46" s="479">
        <v>1652.0113769999996</v>
      </c>
      <c r="IN46" s="479">
        <v>389.79899999999998</v>
      </c>
      <c r="IO46" s="479">
        <v>3936.600672</v>
      </c>
      <c r="IP46" s="479">
        <v>595.81799999999998</v>
      </c>
      <c r="IQ46" s="479">
        <v>5774.3258340000029</v>
      </c>
      <c r="IR46" s="479">
        <v>399.54600000000005</v>
      </c>
      <c r="IS46" s="479">
        <v>2915.009329</v>
      </c>
      <c r="IT46" s="479">
        <v>415.09</v>
      </c>
      <c r="IU46" s="479">
        <v>2660.7838110000002</v>
      </c>
      <c r="IV46" s="479">
        <v>438.54199999999997</v>
      </c>
      <c r="IW46" s="479">
        <v>3572.1290640000002</v>
      </c>
      <c r="IX46" s="479">
        <v>407.31099999999998</v>
      </c>
      <c r="IY46" s="479">
        <v>2434.7365000000004</v>
      </c>
      <c r="IZ46" s="479">
        <v>393.55300000000005</v>
      </c>
      <c r="JA46" s="479">
        <v>3551.0559230000003</v>
      </c>
      <c r="JB46" s="479">
        <v>568.24499999999989</v>
      </c>
      <c r="JC46" s="479">
        <v>3083.4614529999994</v>
      </c>
      <c r="JD46" s="479">
        <v>470.02600000000001</v>
      </c>
      <c r="JE46" s="479">
        <v>3460.9756050000001</v>
      </c>
      <c r="JF46" s="479">
        <v>403.06900000000002</v>
      </c>
      <c r="JG46" s="479">
        <v>2717.0491130000005</v>
      </c>
      <c r="JH46" s="479">
        <v>461.02800000000002</v>
      </c>
      <c r="JI46" s="479">
        <v>4199.8747579999999</v>
      </c>
      <c r="JJ46" s="479">
        <v>419.09800000000001</v>
      </c>
      <c r="JK46" s="479">
        <v>2510.9859540000002</v>
      </c>
      <c r="JL46" s="479">
        <v>443.78299999999996</v>
      </c>
      <c r="JM46" s="479">
        <v>3997.0220909999998</v>
      </c>
      <c r="JN46" s="479">
        <v>673.55700000000002</v>
      </c>
      <c r="JO46" s="479"/>
      <c r="JP46" s="479"/>
      <c r="JQ46" s="479"/>
      <c r="JR46" s="479"/>
      <c r="JS46" s="479"/>
      <c r="JT46" s="479"/>
      <c r="JU46" s="479"/>
      <c r="JV46" s="479"/>
      <c r="JW46" s="479"/>
      <c r="JX46" s="479"/>
      <c r="JY46" s="479"/>
      <c r="JZ46" s="479"/>
      <c r="KA46" s="479"/>
      <c r="KB46" s="479"/>
      <c r="KC46" s="479"/>
      <c r="KD46" s="479"/>
      <c r="KE46" s="479"/>
      <c r="KF46" s="479"/>
      <c r="KG46" s="479"/>
      <c r="KH46" s="479"/>
      <c r="KI46" s="91">
        <f t="shared" ref="KI46:KI47" si="158">+IM46+IO46</f>
        <v>5588.6120489999994</v>
      </c>
      <c r="KJ46" s="106">
        <f t="shared" ref="KJ46:KJ47" si="159">+IN46+IP46</f>
        <v>985.61699999999996</v>
      </c>
      <c r="KK46" s="91">
        <f t="shared" ref="KK46:KK47" si="160">+JK46+JM46</f>
        <v>6508.0080450000005</v>
      </c>
      <c r="KL46" s="106">
        <f t="shared" ref="KL46:KL47" si="161">+JL46+JN46</f>
        <v>1117.3399999999999</v>
      </c>
      <c r="KO46" s="470"/>
      <c r="KP46" s="173"/>
    </row>
    <row r="47" spans="2:302" x14ac:dyDescent="0.25">
      <c r="B47" s="114" t="s">
        <v>37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4">
        <v>73011.375855730003</v>
      </c>
      <c r="AL47" s="188">
        <v>28086.606999999996</v>
      </c>
      <c r="AM47" s="422">
        <v>89104.730347000019</v>
      </c>
      <c r="AN47" s="377">
        <v>22816.757999999998</v>
      </c>
      <c r="AO47" s="425">
        <v>78320.568048947913</v>
      </c>
      <c r="AP47" s="378">
        <v>21023.561999999998</v>
      </c>
      <c r="AQ47" s="425">
        <v>107841.19905842644</v>
      </c>
      <c r="AR47" s="378">
        <v>33382.38700000001</v>
      </c>
      <c r="AS47" s="425">
        <v>104454.22439288729</v>
      </c>
      <c r="AT47" s="378">
        <v>26764.068999999985</v>
      </c>
      <c r="AU47" s="378">
        <v>118068.95066199999</v>
      </c>
      <c r="AV47" s="378">
        <v>32048.535000000007</v>
      </c>
      <c r="AW47" s="378">
        <v>126980.09601300002</v>
      </c>
      <c r="AX47" s="378">
        <v>35158.441000000013</v>
      </c>
      <c r="AY47" s="99">
        <v>1787.2880700000003</v>
      </c>
      <c r="AZ47" s="99">
        <v>818.60499999999979</v>
      </c>
      <c r="BA47" s="99">
        <v>2312.645414000001</v>
      </c>
      <c r="BB47" s="99">
        <v>873.17199999999968</v>
      </c>
      <c r="BC47" s="99">
        <v>2747.8943780000009</v>
      </c>
      <c r="BD47" s="99">
        <v>1232.715999999999</v>
      </c>
      <c r="BE47" s="99">
        <v>1683.2930399999998</v>
      </c>
      <c r="BF47" s="99">
        <v>1073.6909999999998</v>
      </c>
      <c r="BG47" s="99">
        <v>3995.7616670000016</v>
      </c>
      <c r="BH47" s="99">
        <v>1056.9069999999995</v>
      </c>
      <c r="BI47" s="99">
        <v>2617.4463560000004</v>
      </c>
      <c r="BJ47" s="99">
        <v>1107.0919999999999</v>
      </c>
      <c r="BK47" s="99">
        <v>2156.7784800000004</v>
      </c>
      <c r="BL47" s="99">
        <v>1083.3449999999987</v>
      </c>
      <c r="BM47" s="99">
        <v>4123.268003000002</v>
      </c>
      <c r="BN47" s="99">
        <v>1459.7099999999989</v>
      </c>
      <c r="BO47" s="99">
        <v>3143.5981820000002</v>
      </c>
      <c r="BP47" s="99">
        <v>1549.5519999999985</v>
      </c>
      <c r="BQ47" s="99">
        <v>4613.8482830000003</v>
      </c>
      <c r="BR47" s="99">
        <v>1683.405</v>
      </c>
      <c r="BS47" s="99">
        <v>8561.4313760000005</v>
      </c>
      <c r="BT47" s="99">
        <v>1060.633</v>
      </c>
      <c r="BU47" s="99">
        <v>7491.0592930000003</v>
      </c>
      <c r="BV47" s="99">
        <v>1431.693</v>
      </c>
      <c r="BW47" s="99">
        <v>4666.5283099999997</v>
      </c>
      <c r="BX47" s="99">
        <v>3419.9389999999999</v>
      </c>
      <c r="BY47" s="99">
        <v>4856.7605050000002</v>
      </c>
      <c r="BZ47" s="99">
        <v>2683.5790000000002</v>
      </c>
      <c r="CA47" s="99">
        <f t="shared" si="152"/>
        <v>9523.2888149999999</v>
      </c>
      <c r="CB47" s="99">
        <f t="shared" si="153"/>
        <v>6103.518</v>
      </c>
      <c r="CC47" s="108">
        <v>4646.4939869999998</v>
      </c>
      <c r="CD47" s="108">
        <v>3389.8649999999998</v>
      </c>
      <c r="CE47" s="108">
        <v>3192.6837130000004</v>
      </c>
      <c r="CF47" s="108">
        <v>1664.2009999999991</v>
      </c>
      <c r="CG47" s="222">
        <v>5623.5175829999998</v>
      </c>
      <c r="CH47" s="176">
        <v>2079.4899999999998</v>
      </c>
      <c r="CI47" s="108">
        <v>4339.1383699999997</v>
      </c>
      <c r="CJ47" s="110">
        <v>1697.444</v>
      </c>
      <c r="CK47" s="108">
        <v>4220.3342990000001</v>
      </c>
      <c r="CL47" s="108">
        <v>1372.2059999999999</v>
      </c>
      <c r="CM47" s="108">
        <v>5044.9711770000004</v>
      </c>
      <c r="CN47" s="108">
        <v>2102.0790000000002</v>
      </c>
      <c r="CO47" s="207">
        <v>6169.250583</v>
      </c>
      <c r="CP47" s="75">
        <v>1786.3710000000001</v>
      </c>
      <c r="CQ47" s="108">
        <v>11856.686427000001</v>
      </c>
      <c r="CR47" s="108">
        <v>2710.4079999999999</v>
      </c>
      <c r="CS47" s="105">
        <v>7253.0008049999997</v>
      </c>
      <c r="CT47" s="105">
        <v>1834.068</v>
      </c>
      <c r="CU47" s="215">
        <v>11142.01009673</v>
      </c>
      <c r="CV47" s="216">
        <v>3346.9569999999999</v>
      </c>
      <c r="CW47" s="105">
        <f t="shared" si="129"/>
        <v>17362.466515</v>
      </c>
      <c r="CX47" s="241">
        <f t="shared" si="130"/>
        <v>11157.583999999999</v>
      </c>
      <c r="CY47" s="245">
        <f t="shared" si="131"/>
        <v>22985.984098000001</v>
      </c>
      <c r="CZ47" s="241">
        <f t="shared" si="132"/>
        <v>13237.073999999999</v>
      </c>
      <c r="DA47" s="241">
        <f t="shared" si="133"/>
        <v>31545.456767000003</v>
      </c>
      <c r="DB47" s="241">
        <f t="shared" si="134"/>
        <v>16306.723999999998</v>
      </c>
      <c r="DC47" s="235">
        <f t="shared" si="15"/>
        <v>36590.427944000003</v>
      </c>
      <c r="DD47" s="235">
        <f t="shared" si="8"/>
        <v>18408.803</v>
      </c>
      <c r="DE47" s="241">
        <f t="shared" si="135"/>
        <v>42759.678527000004</v>
      </c>
      <c r="DF47" s="241">
        <f t="shared" si="136"/>
        <v>20195.173999999999</v>
      </c>
      <c r="DG47" s="241">
        <f t="shared" si="137"/>
        <v>54616.364954000004</v>
      </c>
      <c r="DH47" s="241">
        <f t="shared" si="138"/>
        <v>22905.581999999999</v>
      </c>
      <c r="DI47" s="245">
        <f t="shared" si="139"/>
        <v>61869.365759000008</v>
      </c>
      <c r="DJ47" s="241">
        <f t="shared" si="140"/>
        <v>24739.649999999998</v>
      </c>
      <c r="DK47" s="305">
        <f t="shared" si="141"/>
        <v>73011.375855730003</v>
      </c>
      <c r="DL47" s="305">
        <f t="shared" si="142"/>
        <v>28086.606999999996</v>
      </c>
      <c r="DM47" s="99">
        <v>6868.4583419999999</v>
      </c>
      <c r="DN47" s="99">
        <v>1836.9680000000001</v>
      </c>
      <c r="DO47" s="99">
        <v>7845.3410690000001</v>
      </c>
      <c r="DP47" s="99">
        <v>1906.9469999999999</v>
      </c>
      <c r="DQ47" s="99">
        <v>3105.912194</v>
      </c>
      <c r="DR47" s="99">
        <v>1703.662</v>
      </c>
      <c r="DS47" s="207">
        <v>5088.9431809999996</v>
      </c>
      <c r="DT47" s="207">
        <v>1496.8520000000001</v>
      </c>
      <c r="DU47" s="249">
        <v>7340.8385939999998</v>
      </c>
      <c r="DV47" s="263">
        <v>1689.588</v>
      </c>
      <c r="DW47" s="212">
        <v>7967.0845850000005</v>
      </c>
      <c r="DX47" s="264">
        <v>2076.0189999999984</v>
      </c>
      <c r="DY47" s="259">
        <v>12450.265667</v>
      </c>
      <c r="DZ47" s="259">
        <v>2156.1410000000001</v>
      </c>
      <c r="EA47" s="260">
        <v>8141.9198630000001</v>
      </c>
      <c r="EB47" s="261">
        <v>1901.979</v>
      </c>
      <c r="EC47" s="262">
        <v>6434.5147070000003</v>
      </c>
      <c r="ED47" s="261">
        <v>1925.954</v>
      </c>
      <c r="EE47" s="266">
        <v>7519.0903900000003</v>
      </c>
      <c r="EF47" s="267">
        <v>2267.9250000000002</v>
      </c>
      <c r="EG47" s="266">
        <v>9491.7131549999995</v>
      </c>
      <c r="EH47" s="267">
        <v>2147.0030000000002</v>
      </c>
      <c r="EI47" s="278">
        <v>6850.6486000000004</v>
      </c>
      <c r="EJ47" s="279">
        <v>1707.72</v>
      </c>
      <c r="EK47" s="99">
        <f t="shared" si="143"/>
        <v>89104.730347000019</v>
      </c>
      <c r="EL47" s="240">
        <f t="shared" si="144"/>
        <v>22816.757999999998</v>
      </c>
      <c r="EM47" s="303">
        <f t="shared" si="145"/>
        <v>82254.081747000018</v>
      </c>
      <c r="EN47" s="301">
        <f t="shared" si="146"/>
        <v>21109.037999999997</v>
      </c>
      <c r="EO47" s="214">
        <v>7799.666158</v>
      </c>
      <c r="EP47" s="310">
        <v>1864.08</v>
      </c>
      <c r="EQ47" s="344">
        <v>7046.3745250000002</v>
      </c>
      <c r="ER47" s="300">
        <v>1443.338</v>
      </c>
      <c r="ES47" s="225">
        <v>6489.9287119999999</v>
      </c>
      <c r="ET47" s="225">
        <v>1578.93</v>
      </c>
      <c r="EU47" s="212">
        <v>9920.1302300000007</v>
      </c>
      <c r="EV47" s="212">
        <v>2003.1990000000001</v>
      </c>
      <c r="EW47" s="311">
        <v>6801.8311644699907</v>
      </c>
      <c r="EX47" s="300">
        <v>1557.029</v>
      </c>
      <c r="EY47" s="311">
        <v>7876.6786145600017</v>
      </c>
      <c r="EZ47" s="300">
        <v>1858.7850000000001</v>
      </c>
      <c r="FA47" s="311">
        <v>5706.741184501946</v>
      </c>
      <c r="FB47" s="317">
        <v>1763.3749999999993</v>
      </c>
      <c r="FC47" s="320">
        <v>5819.8972570976048</v>
      </c>
      <c r="FD47" s="320">
        <v>2127.5839999999998</v>
      </c>
      <c r="FE47" s="327">
        <v>5188.5475484254848</v>
      </c>
      <c r="FF47" s="327">
        <v>1883.5450000000001</v>
      </c>
      <c r="FG47" s="225">
        <v>5674.5498690980376</v>
      </c>
      <c r="FH47" s="225">
        <v>1857.2909999999999</v>
      </c>
      <c r="FI47" s="212">
        <v>4755.7303721411954</v>
      </c>
      <c r="FJ47" s="225">
        <v>1401.5509999999999</v>
      </c>
      <c r="FK47" s="437">
        <v>5240.492413653662</v>
      </c>
      <c r="FL47" s="327">
        <v>1684.855</v>
      </c>
      <c r="FM47" s="326">
        <f t="shared" si="147"/>
        <v>78320.568048947913</v>
      </c>
      <c r="FN47" s="301">
        <f t="shared" si="147"/>
        <v>21023.561999999998</v>
      </c>
      <c r="FO47" s="416">
        <v>6794.3203118111478</v>
      </c>
      <c r="FP47" s="330">
        <v>1695.5099999999993</v>
      </c>
      <c r="FQ47" s="417">
        <v>10044.405053860022</v>
      </c>
      <c r="FR47" s="95">
        <v>2221.0760000000005</v>
      </c>
      <c r="FS47" s="99">
        <v>6929.2205553452659</v>
      </c>
      <c r="FT47" s="95">
        <v>1963.1590000000001</v>
      </c>
      <c r="FU47" s="99">
        <v>9070.1519259400029</v>
      </c>
      <c r="FV47" s="95">
        <v>1968.7339999999999</v>
      </c>
      <c r="FW47" s="99">
        <v>8677.4185716900047</v>
      </c>
      <c r="FX47" s="99">
        <v>2557.4659999999999</v>
      </c>
      <c r="FY47" s="99">
        <v>10966.754979910007</v>
      </c>
      <c r="FZ47" s="95">
        <v>2645.2179999999998</v>
      </c>
      <c r="GA47" s="99">
        <v>11852.129286600002</v>
      </c>
      <c r="GB47" s="99">
        <v>4494.1699999999964</v>
      </c>
      <c r="GC47" s="99">
        <v>6876.304543770003</v>
      </c>
      <c r="GD47" s="99">
        <v>2916.2050000000004</v>
      </c>
      <c r="GE47" s="99">
        <v>9967.0175245000028</v>
      </c>
      <c r="GF47" s="99">
        <v>3671.3200000000056</v>
      </c>
      <c r="GG47" s="99">
        <v>7418.9389829999973</v>
      </c>
      <c r="GH47" s="99">
        <v>3075.7809999999999</v>
      </c>
      <c r="GI47" s="99">
        <v>10152.120295999992</v>
      </c>
      <c r="GJ47" s="99">
        <v>3150.3060000000028</v>
      </c>
      <c r="GK47" s="99">
        <v>9092.4170259999901</v>
      </c>
      <c r="GL47" s="99">
        <v>3023.4420000000009</v>
      </c>
      <c r="GM47" s="414">
        <f t="shared" si="154"/>
        <v>78320.568048947913</v>
      </c>
      <c r="GN47" s="379">
        <f t="shared" si="155"/>
        <v>21023.561999999998</v>
      </c>
      <c r="GO47" s="379">
        <f t="shared" si="156"/>
        <v>107841.19905842644</v>
      </c>
      <c r="GP47" s="379">
        <f t="shared" si="157"/>
        <v>33382.38700000001</v>
      </c>
      <c r="GQ47" s="379">
        <v>7654.8167930000018</v>
      </c>
      <c r="GR47" s="379">
        <v>2757.3060000000005</v>
      </c>
      <c r="GS47" s="379">
        <v>8656.3311419999973</v>
      </c>
      <c r="GT47" s="379">
        <v>2644.3480000000009</v>
      </c>
      <c r="GU47" s="379">
        <v>7416.2184189999998</v>
      </c>
      <c r="GV47" s="379">
        <v>2443.335</v>
      </c>
      <c r="GW47" s="452">
        <v>7180.0856999999996</v>
      </c>
      <c r="GX47" s="452">
        <v>2010.3530000000001</v>
      </c>
      <c r="GY47" s="379">
        <v>8292.6246480000009</v>
      </c>
      <c r="GZ47" s="379">
        <v>1300.6300000000001</v>
      </c>
      <c r="HA47" s="379">
        <v>16696.551803999999</v>
      </c>
      <c r="HB47" s="379">
        <v>1698.7660000000001</v>
      </c>
      <c r="HC47" s="379">
        <v>13468.379408999999</v>
      </c>
      <c r="HD47" s="379">
        <v>2016.346</v>
      </c>
      <c r="HE47" s="379">
        <v>10497.388761</v>
      </c>
      <c r="HF47" s="379">
        <v>2685.174</v>
      </c>
      <c r="HG47" s="379">
        <v>7097.6876515192935</v>
      </c>
      <c r="HH47" s="379">
        <v>2717.7879999999991</v>
      </c>
      <c r="HI47" s="379">
        <v>7546.6991420000004</v>
      </c>
      <c r="HJ47" s="379">
        <v>3059.7710000000002</v>
      </c>
      <c r="HK47" s="379">
        <v>8388.7766510000001</v>
      </c>
      <c r="HL47" s="379">
        <v>2409.2089999999998</v>
      </c>
      <c r="HM47" s="452">
        <v>5954.7185569999911</v>
      </c>
      <c r="HN47" s="379">
        <v>2180.9590000000003</v>
      </c>
      <c r="HO47" s="452">
        <v>6737.8973100000021</v>
      </c>
      <c r="HP47" s="379">
        <v>2208.7629999999999</v>
      </c>
      <c r="HQ47" s="379">
        <v>6900.0748780000004</v>
      </c>
      <c r="HR47" s="379">
        <v>2180.7979999999984</v>
      </c>
      <c r="HS47" s="379">
        <v>7271.9379640000088</v>
      </c>
      <c r="HT47" s="379">
        <v>2837.9910000000036</v>
      </c>
      <c r="HU47" s="379">
        <v>13780.612511999998</v>
      </c>
      <c r="HV47" s="379">
        <v>2106.2330000000002</v>
      </c>
      <c r="HW47" s="379">
        <v>7927.7309729999997</v>
      </c>
      <c r="HX47" s="379">
        <v>2627.3040000000001</v>
      </c>
      <c r="HY47" s="379">
        <v>8904.5270400000009</v>
      </c>
      <c r="HZ47" s="379">
        <v>2910.0630000000001</v>
      </c>
      <c r="IA47" s="379">
        <v>6152.596074</v>
      </c>
      <c r="IB47" s="379">
        <v>2270.9970000000021</v>
      </c>
      <c r="IC47" s="379">
        <v>18242.901363000008</v>
      </c>
      <c r="ID47" s="379">
        <v>3051.3280000000018</v>
      </c>
      <c r="IE47" s="379">
        <v>10541.014119999998</v>
      </c>
      <c r="IF47" s="379">
        <v>3198.0069999999973</v>
      </c>
      <c r="IG47" s="379">
        <v>8880.3162429999993</v>
      </c>
      <c r="IH47" s="379">
        <v>3275.0340000000028</v>
      </c>
      <c r="II47" s="379">
        <v>14931.315266999989</v>
      </c>
      <c r="IJ47" s="379">
        <v>2772.907999999999</v>
      </c>
      <c r="IK47" s="414">
        <v>7798.0269179999977</v>
      </c>
      <c r="IL47" s="479">
        <v>2609.1089999999999</v>
      </c>
      <c r="IM47" s="479">
        <v>9195.9177309999977</v>
      </c>
      <c r="IN47" s="479">
        <v>2572.2159999999981</v>
      </c>
      <c r="IO47" s="479">
        <v>6690.3611559999908</v>
      </c>
      <c r="IP47" s="479">
        <v>2481.0420000000022</v>
      </c>
      <c r="IQ47" s="479">
        <v>13824.070401999996</v>
      </c>
      <c r="IR47" s="479">
        <v>2344.7940000000031</v>
      </c>
      <c r="IS47" s="479">
        <v>8754.0603300000002</v>
      </c>
      <c r="IT47" s="479">
        <v>2219.2510000000007</v>
      </c>
      <c r="IU47" s="479">
        <v>7485.7986679999931</v>
      </c>
      <c r="IV47" s="479">
        <v>2660.6820000000039</v>
      </c>
      <c r="IW47" s="479">
        <v>13471.973695000001</v>
      </c>
      <c r="IX47" s="479">
        <v>3810.3009999999999</v>
      </c>
      <c r="IY47" s="479">
        <v>12797.239239999992</v>
      </c>
      <c r="IZ47" s="479">
        <v>3500.5627500000014</v>
      </c>
      <c r="JA47" s="479">
        <v>15533.242247000007</v>
      </c>
      <c r="JB47" s="479">
        <v>4099.7581000000018</v>
      </c>
      <c r="JC47" s="479">
        <v>12012.044950000009</v>
      </c>
      <c r="JD47" s="479">
        <v>3491.2741500000006</v>
      </c>
      <c r="JE47" s="479">
        <v>8928.9845820000191</v>
      </c>
      <c r="JF47" s="479">
        <v>2852.3440000000001</v>
      </c>
      <c r="JG47" s="479">
        <v>8393.0901539999995</v>
      </c>
      <c r="JH47" s="479">
        <v>2508.5600000000022</v>
      </c>
      <c r="JI47" s="479">
        <v>9893.3128580000048</v>
      </c>
      <c r="JJ47" s="479">
        <v>2617.6560000000013</v>
      </c>
      <c r="JK47" s="479">
        <v>8453.5628899999974</v>
      </c>
      <c r="JL47" s="479">
        <v>2384.6019999999994</v>
      </c>
      <c r="JM47" s="479">
        <v>7219.4580839999999</v>
      </c>
      <c r="JN47" s="479">
        <v>2667.7779999999998</v>
      </c>
      <c r="JO47" s="479"/>
      <c r="JP47" s="479"/>
      <c r="JQ47" s="479"/>
      <c r="JR47" s="479"/>
      <c r="JS47" s="479"/>
      <c r="JT47" s="479"/>
      <c r="JU47" s="479"/>
      <c r="JV47" s="479"/>
      <c r="JW47" s="479"/>
      <c r="JX47" s="479"/>
      <c r="JY47" s="479"/>
      <c r="JZ47" s="479"/>
      <c r="KA47" s="479"/>
      <c r="KB47" s="479"/>
      <c r="KC47" s="479"/>
      <c r="KD47" s="479"/>
      <c r="KE47" s="479"/>
      <c r="KF47" s="479"/>
      <c r="KG47" s="479"/>
      <c r="KH47" s="479"/>
      <c r="KI47" s="91">
        <f t="shared" si="158"/>
        <v>15886.278886999989</v>
      </c>
      <c r="KJ47" s="106">
        <f t="shared" si="159"/>
        <v>5053.2579999999998</v>
      </c>
      <c r="KK47" s="91">
        <f t="shared" si="160"/>
        <v>15673.020973999997</v>
      </c>
      <c r="KL47" s="106">
        <f t="shared" si="161"/>
        <v>5052.3799999999992</v>
      </c>
      <c r="KO47" s="470"/>
      <c r="KP47" s="173"/>
    </row>
    <row r="48" spans="2:302" x14ac:dyDescent="0.25">
      <c r="B48" s="74"/>
      <c r="C48" s="11"/>
      <c r="D48" s="12"/>
      <c r="E48" s="135"/>
      <c r="F48" s="77"/>
      <c r="G48" s="458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5"/>
      <c r="AN48" s="377"/>
      <c r="AO48" s="422"/>
      <c r="AP48" s="378"/>
      <c r="AQ48" s="425"/>
      <c r="AR48" s="378"/>
      <c r="AS48" s="378"/>
      <c r="AT48" s="378"/>
      <c r="AU48" s="378"/>
      <c r="AV48" s="378"/>
      <c r="AW48" s="378"/>
      <c r="AX48" s="378"/>
      <c r="AY48" s="10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1"/>
      <c r="BU48" s="190"/>
      <c r="BV48" s="191"/>
      <c r="BW48" s="87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179"/>
      <c r="CL48" s="179"/>
      <c r="CM48" s="179"/>
      <c r="CN48" s="179"/>
      <c r="CO48" s="179"/>
      <c r="CP48" s="179"/>
      <c r="CQ48" s="82"/>
      <c r="CR48" s="82"/>
      <c r="CS48" s="86"/>
      <c r="CT48" s="82"/>
      <c r="CU48" s="179"/>
      <c r="CV48" s="217"/>
      <c r="CW48" s="86"/>
      <c r="CX48" s="235"/>
      <c r="CY48" s="244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75"/>
      <c r="DN48" s="221"/>
      <c r="DO48" s="75"/>
      <c r="DP48" s="221"/>
      <c r="DQ48" s="75"/>
      <c r="DR48" s="221"/>
      <c r="DS48" s="75"/>
      <c r="DT48" s="221"/>
      <c r="DU48" s="207"/>
      <c r="DV48" s="252"/>
      <c r="DW48" s="207"/>
      <c r="DX48" s="252"/>
      <c r="DY48" s="207"/>
      <c r="DZ48" s="221"/>
      <c r="EA48" s="207"/>
      <c r="EB48" s="252"/>
      <c r="EC48" s="207"/>
      <c r="ED48" s="221"/>
      <c r="EE48" s="75"/>
      <c r="EF48" s="237"/>
      <c r="EG48" s="274"/>
      <c r="EH48" s="237"/>
      <c r="EI48" s="237"/>
      <c r="EJ48" s="237"/>
      <c r="EK48" s="75"/>
      <c r="EL48" s="237"/>
      <c r="EM48" s="302"/>
      <c r="EN48" s="239"/>
      <c r="EO48" s="75"/>
      <c r="EP48" s="274"/>
      <c r="EQ48" s="343"/>
      <c r="ER48" s="274"/>
      <c r="ES48" s="274"/>
      <c r="ET48" s="234"/>
      <c r="EU48" s="274"/>
      <c r="EV48" s="274"/>
      <c r="EW48" s="274"/>
      <c r="EX48" s="274"/>
      <c r="EY48" s="274"/>
      <c r="EZ48" s="274"/>
      <c r="FA48" s="274"/>
      <c r="FB48" s="234"/>
      <c r="FC48" s="274"/>
      <c r="FD48" s="274"/>
      <c r="FE48" s="274"/>
      <c r="FF48" s="274"/>
      <c r="FG48" s="274"/>
      <c r="FH48" s="234"/>
      <c r="FI48" s="274"/>
      <c r="FJ48" s="234"/>
      <c r="FK48" s="234"/>
      <c r="FL48" s="274"/>
      <c r="FM48" s="287"/>
      <c r="FN48" s="239"/>
      <c r="FO48" s="239"/>
      <c r="FP48" s="239"/>
      <c r="FQ48" s="417"/>
      <c r="FR48" s="95"/>
      <c r="FS48" s="99"/>
      <c r="FT48" s="95"/>
      <c r="FU48" s="99"/>
      <c r="FV48" s="95"/>
      <c r="FW48" s="99"/>
      <c r="FX48" s="99"/>
      <c r="FY48" s="99"/>
      <c r="FZ48" s="95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411"/>
      <c r="GN48" s="373"/>
      <c r="GO48" s="373"/>
      <c r="GP48" s="373"/>
      <c r="GQ48" s="373"/>
      <c r="GR48" s="373"/>
      <c r="GS48" s="373"/>
      <c r="GT48" s="373"/>
      <c r="GU48" s="373"/>
      <c r="GV48" s="373"/>
      <c r="GW48" s="373"/>
      <c r="GX48" s="373"/>
      <c r="GY48" s="373"/>
      <c r="GZ48" s="373"/>
      <c r="HA48" s="373"/>
      <c r="HB48" s="373"/>
      <c r="HC48" s="373"/>
      <c r="HD48" s="373"/>
      <c r="HE48" s="373"/>
      <c r="HF48" s="373"/>
      <c r="HG48" s="373"/>
      <c r="HH48" s="373"/>
      <c r="HI48" s="373"/>
      <c r="HJ48" s="373"/>
      <c r="HK48" s="373"/>
      <c r="HL48" s="373"/>
      <c r="HM48" s="207"/>
      <c r="HN48" s="373"/>
      <c r="HO48" s="207"/>
      <c r="HP48" s="373"/>
      <c r="HQ48" s="373"/>
      <c r="HR48" s="373"/>
      <c r="HS48" s="373"/>
      <c r="HT48" s="373"/>
      <c r="HU48" s="373"/>
      <c r="HV48" s="373"/>
      <c r="HW48" s="373"/>
      <c r="HX48" s="373"/>
      <c r="HY48" s="373"/>
      <c r="HZ48" s="373"/>
      <c r="IA48" s="373"/>
      <c r="IB48" s="373"/>
      <c r="IC48" s="373"/>
      <c r="ID48" s="373"/>
      <c r="IE48" s="373"/>
      <c r="IF48" s="373"/>
      <c r="IG48" s="373"/>
      <c r="IH48" s="373"/>
      <c r="II48" s="373"/>
      <c r="IJ48" s="373"/>
      <c r="IK48" s="328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274"/>
      <c r="JJ48" s="274"/>
      <c r="JK48" s="274"/>
      <c r="JL48" s="274"/>
      <c r="JM48" s="274"/>
      <c r="JN48" s="274"/>
      <c r="JO48" s="274"/>
      <c r="JP48" s="274"/>
      <c r="JQ48" s="274"/>
      <c r="JR48" s="274"/>
      <c r="JS48" s="274"/>
      <c r="JT48" s="274"/>
      <c r="JU48" s="274"/>
      <c r="JV48" s="274"/>
      <c r="JW48" s="274"/>
      <c r="JX48" s="274"/>
      <c r="JY48" s="274"/>
      <c r="JZ48" s="274"/>
      <c r="KA48" s="274"/>
      <c r="KB48" s="274"/>
      <c r="KC48" s="274"/>
      <c r="KD48" s="274"/>
      <c r="KE48" s="274"/>
      <c r="KF48" s="274"/>
      <c r="KG48" s="274"/>
      <c r="KH48" s="274"/>
      <c r="KI48" s="91"/>
      <c r="KJ48" s="106"/>
      <c r="KK48" s="91"/>
      <c r="KL48" s="106"/>
      <c r="KO48" s="470"/>
      <c r="KP48" s="173"/>
    </row>
    <row r="49" spans="2:302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1">
        <f t="shared" ref="AG49:CD49" si="162">SUM(AG51:AG53)</f>
        <v>89654.2</v>
      </c>
      <c r="AH49" s="374">
        <f t="shared" si="162"/>
        <v>45084.647597567629</v>
      </c>
      <c r="AI49" s="421">
        <f t="shared" si="162"/>
        <v>91530.089553999991</v>
      </c>
      <c r="AJ49" s="374">
        <f t="shared" si="162"/>
        <v>58819.41</v>
      </c>
      <c r="AK49" s="421">
        <f t="shared" si="162"/>
        <v>153420.89686045999</v>
      </c>
      <c r="AL49" s="374">
        <f t="shared" si="162"/>
        <v>116092.51699999999</v>
      </c>
      <c r="AM49" s="421">
        <f t="shared" si="162"/>
        <v>207468.95242445258</v>
      </c>
      <c r="AN49" s="421">
        <f t="shared" si="162"/>
        <v>151673.73199999999</v>
      </c>
      <c r="AO49" s="421">
        <f t="shared" si="162"/>
        <v>256538.12205581073</v>
      </c>
      <c r="AP49" s="446">
        <f t="shared" si="162"/>
        <v>153046.26300000001</v>
      </c>
      <c r="AQ49" s="421">
        <f t="shared" si="162"/>
        <v>219455.19206661006</v>
      </c>
      <c r="AR49" s="446">
        <f t="shared" si="162"/>
        <v>117840.88300000003</v>
      </c>
      <c r="AS49" s="421">
        <f t="shared" si="162"/>
        <v>223226.89997095597</v>
      </c>
      <c r="AT49" s="446">
        <f t="shared" si="162"/>
        <v>118582.57100000003</v>
      </c>
      <c r="AU49" s="421">
        <f t="shared" si="162"/>
        <v>231588.21185399999</v>
      </c>
      <c r="AV49" s="446">
        <f t="shared" si="162"/>
        <v>124909.766</v>
      </c>
      <c r="AW49" s="421">
        <f t="shared" si="162"/>
        <v>293912.29225650005</v>
      </c>
      <c r="AX49" s="446">
        <f t="shared" si="162"/>
        <v>174205.53941699996</v>
      </c>
      <c r="AY49" s="421">
        <f t="shared" si="162"/>
        <v>7210.304142</v>
      </c>
      <c r="AZ49" s="421">
        <f t="shared" si="162"/>
        <v>1553.1500000000003</v>
      </c>
      <c r="BA49" s="421">
        <f t="shared" si="162"/>
        <v>5874.4655359999988</v>
      </c>
      <c r="BB49" s="421">
        <f t="shared" si="162"/>
        <v>2114.0140000000001</v>
      </c>
      <c r="BC49" s="421">
        <f t="shared" si="162"/>
        <v>5153.8035450000007</v>
      </c>
      <c r="BD49" s="421">
        <f t="shared" si="162"/>
        <v>2251.4299999999994</v>
      </c>
      <c r="BE49" s="421">
        <f t="shared" si="162"/>
        <v>5509.0636840000006</v>
      </c>
      <c r="BF49" s="421">
        <f t="shared" si="162"/>
        <v>2036.62</v>
      </c>
      <c r="BG49" s="421">
        <f t="shared" si="162"/>
        <v>4983.785812000001</v>
      </c>
      <c r="BH49" s="421">
        <f t="shared" si="162"/>
        <v>3019.8169999999996</v>
      </c>
      <c r="BI49" s="421">
        <f t="shared" si="162"/>
        <v>5027.0497149999992</v>
      </c>
      <c r="BJ49" s="421">
        <f t="shared" si="162"/>
        <v>3527.576</v>
      </c>
      <c r="BK49" s="421">
        <f t="shared" si="162"/>
        <v>6328.4333539999989</v>
      </c>
      <c r="BL49" s="421">
        <f t="shared" si="162"/>
        <v>4460.5200000000004</v>
      </c>
      <c r="BM49" s="421">
        <f t="shared" si="162"/>
        <v>13040.848427000001</v>
      </c>
      <c r="BN49" s="421">
        <f t="shared" si="162"/>
        <v>6641.2520000000022</v>
      </c>
      <c r="BO49" s="421">
        <f t="shared" si="162"/>
        <v>9811.8398419999994</v>
      </c>
      <c r="BP49" s="421">
        <f t="shared" si="162"/>
        <v>6507.9250000000047</v>
      </c>
      <c r="BQ49" s="421">
        <f t="shared" si="162"/>
        <v>15628.876833</v>
      </c>
      <c r="BR49" s="421">
        <f t="shared" si="162"/>
        <v>6893.893</v>
      </c>
      <c r="BS49" s="421">
        <f t="shared" si="162"/>
        <v>6565.394112</v>
      </c>
      <c r="BT49" s="421">
        <f t="shared" si="162"/>
        <v>7843.4269999999997</v>
      </c>
      <c r="BU49" s="421">
        <f t="shared" si="162"/>
        <v>6169.8324130000001</v>
      </c>
      <c r="BV49" s="421">
        <f t="shared" si="162"/>
        <v>11682.786000000009</v>
      </c>
      <c r="BW49" s="421">
        <f t="shared" si="162"/>
        <v>11402.156373</v>
      </c>
      <c r="BX49" s="421">
        <f t="shared" si="162"/>
        <v>8087.2039999999997</v>
      </c>
      <c r="BY49" s="421">
        <f t="shared" si="162"/>
        <v>9413.5273219999999</v>
      </c>
      <c r="BZ49" s="421">
        <f t="shared" si="162"/>
        <v>9392.9250000000011</v>
      </c>
      <c r="CA49" s="421">
        <f t="shared" si="162"/>
        <v>20815.683695</v>
      </c>
      <c r="CB49" s="421">
        <f t="shared" si="162"/>
        <v>17480.129000000001</v>
      </c>
      <c r="CC49" s="421">
        <f t="shared" si="162"/>
        <v>10286.129313000001</v>
      </c>
      <c r="CD49" s="421">
        <f t="shared" si="162"/>
        <v>9799.0560000000005</v>
      </c>
      <c r="CE49" s="421">
        <f t="shared" ref="CE49:EP49" si="163">SUM(CE51:CE53)</f>
        <v>11450.890272999997</v>
      </c>
      <c r="CF49" s="421">
        <f t="shared" si="163"/>
        <v>10616.732</v>
      </c>
      <c r="CG49" s="421">
        <f t="shared" si="163"/>
        <v>9517.446093999999</v>
      </c>
      <c r="CH49" s="421">
        <f t="shared" si="163"/>
        <v>7349.6640000000007</v>
      </c>
      <c r="CI49" s="421">
        <f t="shared" si="163"/>
        <v>12394.9735</v>
      </c>
      <c r="CJ49" s="421">
        <f t="shared" si="163"/>
        <v>8238.9570000000003</v>
      </c>
      <c r="CK49" s="421">
        <f t="shared" si="163"/>
        <v>11935.384591000002</v>
      </c>
      <c r="CL49" s="421">
        <f t="shared" si="163"/>
        <v>10184.555</v>
      </c>
      <c r="CM49" s="421">
        <f t="shared" si="163"/>
        <v>18351.627281000001</v>
      </c>
      <c r="CN49" s="421">
        <f t="shared" si="163"/>
        <v>11245.389000000001</v>
      </c>
      <c r="CO49" s="421">
        <f t="shared" si="163"/>
        <v>11823.578085000001</v>
      </c>
      <c r="CP49" s="421">
        <f t="shared" si="163"/>
        <v>8672.1630000000005</v>
      </c>
      <c r="CQ49" s="421">
        <f t="shared" si="163"/>
        <v>17537.469013000002</v>
      </c>
      <c r="CR49" s="421">
        <f t="shared" si="163"/>
        <v>11053.896000000001</v>
      </c>
      <c r="CS49" s="421">
        <f t="shared" si="163"/>
        <v>12842.659247</v>
      </c>
      <c r="CT49" s="421">
        <f t="shared" si="163"/>
        <v>9960.2489999999998</v>
      </c>
      <c r="CU49" s="421">
        <f t="shared" si="163"/>
        <v>16465.055768459999</v>
      </c>
      <c r="CV49" s="421">
        <f t="shared" si="163"/>
        <v>11491.627</v>
      </c>
      <c r="CW49" s="421">
        <f t="shared" si="163"/>
        <v>42552.703280999995</v>
      </c>
      <c r="CX49" s="421">
        <f t="shared" si="163"/>
        <v>37895.917000000001</v>
      </c>
      <c r="CY49" s="421">
        <f t="shared" si="163"/>
        <v>52070.149374999994</v>
      </c>
      <c r="CZ49" s="421">
        <f t="shared" si="163"/>
        <v>45245.580999999998</v>
      </c>
      <c r="DA49" s="421">
        <f t="shared" si="163"/>
        <v>76400.50746600001</v>
      </c>
      <c r="DB49" s="421">
        <f t="shared" si="163"/>
        <v>63669.092999999993</v>
      </c>
      <c r="DC49" s="421">
        <f t="shared" si="163"/>
        <v>94752.134747000004</v>
      </c>
      <c r="DD49" s="421">
        <f t="shared" si="163"/>
        <v>74914.482000000004</v>
      </c>
      <c r="DE49" s="421">
        <f t="shared" si="163"/>
        <v>106575.712832</v>
      </c>
      <c r="DF49" s="421">
        <f t="shared" si="163"/>
        <v>83586.64499999999</v>
      </c>
      <c r="DG49" s="421">
        <f t="shared" si="163"/>
        <v>124113.18184500001</v>
      </c>
      <c r="DH49" s="421">
        <f t="shared" si="163"/>
        <v>94640.540999999997</v>
      </c>
      <c r="DI49" s="421">
        <f t="shared" si="163"/>
        <v>136955.84109200002</v>
      </c>
      <c r="DJ49" s="421">
        <f t="shared" si="163"/>
        <v>104600.79</v>
      </c>
      <c r="DK49" s="421">
        <f t="shared" si="163"/>
        <v>153420.89686045999</v>
      </c>
      <c r="DL49" s="421">
        <f t="shared" si="163"/>
        <v>116092.41699999999</v>
      </c>
      <c r="DM49" s="421">
        <f t="shared" si="163"/>
        <v>17423.520081452596</v>
      </c>
      <c r="DN49" s="421">
        <f t="shared" si="163"/>
        <v>9916.8469999999998</v>
      </c>
      <c r="DO49" s="421">
        <f t="shared" si="163"/>
        <v>20109.188731000002</v>
      </c>
      <c r="DP49" s="421">
        <f t="shared" si="163"/>
        <v>9875.0369999999984</v>
      </c>
      <c r="DQ49" s="421">
        <f t="shared" si="163"/>
        <v>9054.9483309999996</v>
      </c>
      <c r="DR49" s="421">
        <f t="shared" si="163"/>
        <v>9724.3570000000018</v>
      </c>
      <c r="DS49" s="421">
        <f t="shared" si="163"/>
        <v>16739.846798999999</v>
      </c>
      <c r="DT49" s="421">
        <f t="shared" si="163"/>
        <v>8257.9619999999995</v>
      </c>
      <c r="DU49" s="421">
        <f t="shared" si="163"/>
        <v>14432.674010999999</v>
      </c>
      <c r="DV49" s="421">
        <f t="shared" si="163"/>
        <v>11826.245999999999</v>
      </c>
      <c r="DW49" s="421">
        <f t="shared" si="163"/>
        <v>17718.997350999998</v>
      </c>
      <c r="DX49" s="421">
        <f t="shared" si="163"/>
        <v>13162.749</v>
      </c>
      <c r="DY49" s="421">
        <f t="shared" si="163"/>
        <v>22753.074110000001</v>
      </c>
      <c r="DZ49" s="421">
        <f t="shared" si="163"/>
        <v>12191.638999999999</v>
      </c>
      <c r="EA49" s="421">
        <f t="shared" si="163"/>
        <v>21621.076437</v>
      </c>
      <c r="EB49" s="421">
        <f t="shared" si="163"/>
        <v>14826.357</v>
      </c>
      <c r="EC49" s="421">
        <f t="shared" si="163"/>
        <v>12499.953131</v>
      </c>
      <c r="ED49" s="421">
        <f t="shared" si="163"/>
        <v>10275.200999999999</v>
      </c>
      <c r="EE49" s="421">
        <f t="shared" si="163"/>
        <v>18875.559555</v>
      </c>
      <c r="EF49" s="421">
        <f t="shared" si="163"/>
        <v>15290.623</v>
      </c>
      <c r="EG49" s="421">
        <f t="shared" si="163"/>
        <v>19539.892941999999</v>
      </c>
      <c r="EH49" s="421">
        <f t="shared" si="163"/>
        <v>18927.065999999999</v>
      </c>
      <c r="EI49" s="421">
        <f t="shared" si="163"/>
        <v>16700.220945000001</v>
      </c>
      <c r="EJ49" s="421">
        <f t="shared" si="163"/>
        <v>17399.648000000001</v>
      </c>
      <c r="EK49" s="421">
        <f t="shared" si="163"/>
        <v>207468.95242445258</v>
      </c>
      <c r="EL49" s="421">
        <f t="shared" si="163"/>
        <v>151673.73199999999</v>
      </c>
      <c r="EM49" s="421">
        <f t="shared" si="163"/>
        <v>190768.73147945257</v>
      </c>
      <c r="EN49" s="421">
        <f t="shared" si="163"/>
        <v>134274.084</v>
      </c>
      <c r="EO49" s="421">
        <f t="shared" si="163"/>
        <v>18900.807692999999</v>
      </c>
      <c r="EP49" s="421">
        <f t="shared" si="163"/>
        <v>12910.886999999999</v>
      </c>
      <c r="EQ49" s="421">
        <f t="shared" ref="EQ49:HB49" si="164">SUM(EQ51:EQ53)</f>
        <v>15891.332446</v>
      </c>
      <c r="ER49" s="421">
        <f t="shared" si="164"/>
        <v>10687.225999999999</v>
      </c>
      <c r="ES49" s="421">
        <f t="shared" si="164"/>
        <v>16825.982059999998</v>
      </c>
      <c r="ET49" s="421">
        <f t="shared" si="164"/>
        <v>12034.242999999999</v>
      </c>
      <c r="EU49" s="421">
        <f t="shared" si="164"/>
        <v>23070.665921834883</v>
      </c>
      <c r="EV49" s="421">
        <f t="shared" si="164"/>
        <v>17449.397000000001</v>
      </c>
      <c r="EW49" s="421">
        <f t="shared" si="164"/>
        <v>33481.538417710006</v>
      </c>
      <c r="EX49" s="421">
        <f t="shared" si="164"/>
        <v>13386.195</v>
      </c>
      <c r="EY49" s="421">
        <f t="shared" si="164"/>
        <v>31338.310151330003</v>
      </c>
      <c r="EZ49" s="421">
        <f t="shared" si="164"/>
        <v>12511.498000000001</v>
      </c>
      <c r="FA49" s="421">
        <f t="shared" si="164"/>
        <v>16027.821809337769</v>
      </c>
      <c r="FB49" s="421">
        <f t="shared" si="164"/>
        <v>10226.273000000003</v>
      </c>
      <c r="FC49" s="421">
        <f t="shared" si="164"/>
        <v>15633.947109352739</v>
      </c>
      <c r="FD49" s="421">
        <f t="shared" si="164"/>
        <v>12619.187</v>
      </c>
      <c r="FE49" s="421">
        <f t="shared" si="164"/>
        <v>20616.931102732913</v>
      </c>
      <c r="FF49" s="421">
        <f t="shared" si="164"/>
        <v>10490.356</v>
      </c>
      <c r="FG49" s="421">
        <f t="shared" si="164"/>
        <v>17711.568247880241</v>
      </c>
      <c r="FH49" s="421">
        <f t="shared" si="164"/>
        <v>9993.7800000000007</v>
      </c>
      <c r="FI49" s="421">
        <f t="shared" si="164"/>
        <v>17162.168307154494</v>
      </c>
      <c r="FJ49" s="421">
        <f t="shared" si="164"/>
        <v>12833.228999999999</v>
      </c>
      <c r="FK49" s="421">
        <f t="shared" si="164"/>
        <v>29877.048789477696</v>
      </c>
      <c r="FL49" s="421">
        <f t="shared" si="164"/>
        <v>17903.991999999998</v>
      </c>
      <c r="FM49" s="421">
        <f t="shared" si="164"/>
        <v>256538.12205581073</v>
      </c>
      <c r="FN49" s="421">
        <f t="shared" si="164"/>
        <v>153046.26300000001</v>
      </c>
      <c r="FO49" s="421">
        <f t="shared" si="164"/>
        <v>15573.883631394725</v>
      </c>
      <c r="FP49" s="421">
        <f t="shared" si="164"/>
        <v>8602.6110000000026</v>
      </c>
      <c r="FQ49" s="421">
        <f t="shared" si="164"/>
        <v>16980.361980003174</v>
      </c>
      <c r="FR49" s="421">
        <f t="shared" si="164"/>
        <v>7279.0550000000021</v>
      </c>
      <c r="FS49" s="421">
        <f t="shared" si="164"/>
        <v>13503.554462832166</v>
      </c>
      <c r="FT49" s="421">
        <f t="shared" si="164"/>
        <v>11292.708000000001</v>
      </c>
      <c r="FU49" s="421">
        <f t="shared" si="164"/>
        <v>15483.570027259993</v>
      </c>
      <c r="FV49" s="421">
        <f t="shared" si="164"/>
        <v>9930.9579999999987</v>
      </c>
      <c r="FW49" s="421">
        <f t="shared" si="164"/>
        <v>17868.949452579996</v>
      </c>
      <c r="FX49" s="421">
        <f t="shared" si="164"/>
        <v>8730.4940000000024</v>
      </c>
      <c r="FY49" s="421">
        <f t="shared" si="164"/>
        <v>15411.416331410001</v>
      </c>
      <c r="FZ49" s="421">
        <f t="shared" si="164"/>
        <v>10302.854000000001</v>
      </c>
      <c r="GA49" s="421">
        <f t="shared" si="164"/>
        <v>23140.753041739998</v>
      </c>
      <c r="GB49" s="421">
        <f t="shared" si="164"/>
        <v>9085.3159999999989</v>
      </c>
      <c r="GC49" s="421">
        <f t="shared" si="164"/>
        <v>15258.87829784</v>
      </c>
      <c r="GD49" s="421">
        <f t="shared" si="164"/>
        <v>8171.0410000000011</v>
      </c>
      <c r="GE49" s="421">
        <f t="shared" si="164"/>
        <v>19979.650175550003</v>
      </c>
      <c r="GF49" s="421">
        <f t="shared" si="164"/>
        <v>9107.6160000000054</v>
      </c>
      <c r="GG49" s="421">
        <f t="shared" si="164"/>
        <v>26691.625053000003</v>
      </c>
      <c r="GH49" s="421">
        <f t="shared" si="164"/>
        <v>10779.574000000001</v>
      </c>
      <c r="GI49" s="421">
        <f t="shared" si="164"/>
        <v>15841.218500000001</v>
      </c>
      <c r="GJ49" s="421">
        <f t="shared" si="164"/>
        <v>11340.169</v>
      </c>
      <c r="GK49" s="421">
        <f t="shared" si="164"/>
        <v>23721.331112999997</v>
      </c>
      <c r="GL49" s="421">
        <f t="shared" si="164"/>
        <v>13218.487000000006</v>
      </c>
      <c r="GM49" s="421">
        <f t="shared" si="164"/>
        <v>256538.12205581073</v>
      </c>
      <c r="GN49" s="421">
        <f t="shared" si="164"/>
        <v>153046.26300000001</v>
      </c>
      <c r="GO49" s="421">
        <f t="shared" si="164"/>
        <v>219455.19206661006</v>
      </c>
      <c r="GP49" s="421">
        <f t="shared" si="164"/>
        <v>117840.88300000003</v>
      </c>
      <c r="GQ49" s="421">
        <f t="shared" si="164"/>
        <v>17066.723935000002</v>
      </c>
      <c r="GR49" s="446">
        <f t="shared" si="164"/>
        <v>11504.547000000002</v>
      </c>
      <c r="GS49" s="421">
        <f t="shared" si="164"/>
        <v>17203.772453999994</v>
      </c>
      <c r="GT49" s="421">
        <f t="shared" si="164"/>
        <v>9575.3420000000006</v>
      </c>
      <c r="GU49" s="421">
        <f t="shared" si="164"/>
        <v>22048.229466000001</v>
      </c>
      <c r="GV49" s="421">
        <f t="shared" si="164"/>
        <v>9787.9660000000003</v>
      </c>
      <c r="GW49" s="421">
        <f t="shared" si="164"/>
        <v>17767.837414000001</v>
      </c>
      <c r="GX49" s="421">
        <f t="shared" si="164"/>
        <v>10813.991</v>
      </c>
      <c r="GY49" s="421">
        <f t="shared" si="164"/>
        <v>14757.344600999999</v>
      </c>
      <c r="GZ49" s="421">
        <f t="shared" si="164"/>
        <v>6985.2479999999996</v>
      </c>
      <c r="HA49" s="421">
        <f t="shared" si="164"/>
        <v>23431.108230999998</v>
      </c>
      <c r="HB49" s="421">
        <f t="shared" si="164"/>
        <v>9746.7199999999993</v>
      </c>
      <c r="HC49" s="421">
        <f t="shared" ref="HC49:JN49" si="165">SUM(HC51:HC53)</f>
        <v>19283.972188</v>
      </c>
      <c r="HD49" s="421">
        <f t="shared" si="165"/>
        <v>7167.6419999999998</v>
      </c>
      <c r="HE49" s="421">
        <f t="shared" si="165"/>
        <v>29350.405033000003</v>
      </c>
      <c r="HF49" s="421">
        <f t="shared" si="165"/>
        <v>9593.527</v>
      </c>
      <c r="HG49" s="421">
        <f t="shared" si="165"/>
        <v>15163.07194070997</v>
      </c>
      <c r="HH49" s="421">
        <f t="shared" si="165"/>
        <v>10503.145999999999</v>
      </c>
      <c r="HI49" s="421">
        <f t="shared" si="165"/>
        <v>14366.481903</v>
      </c>
      <c r="HJ49" s="421">
        <f t="shared" si="165"/>
        <v>8938.2380000000012</v>
      </c>
      <c r="HK49" s="421">
        <f t="shared" si="165"/>
        <v>20760.902975000001</v>
      </c>
      <c r="HL49" s="421">
        <f t="shared" si="165"/>
        <v>11237.438</v>
      </c>
      <c r="HM49" s="421">
        <f t="shared" si="165"/>
        <v>16117.195477000001</v>
      </c>
      <c r="HN49" s="421">
        <f t="shared" si="165"/>
        <v>14136.360000000002</v>
      </c>
      <c r="HO49" s="421">
        <f t="shared" si="165"/>
        <v>18748.536855999999</v>
      </c>
      <c r="HP49" s="446">
        <f t="shared" si="165"/>
        <v>9959.6190000000006</v>
      </c>
      <c r="HQ49" s="421">
        <f t="shared" si="165"/>
        <v>14683.222715</v>
      </c>
      <c r="HR49" s="446">
        <f t="shared" si="165"/>
        <v>10416.329000000005</v>
      </c>
      <c r="HS49" s="421">
        <f t="shared" si="165"/>
        <v>12914.746859999997</v>
      </c>
      <c r="HT49" s="446">
        <f t="shared" si="165"/>
        <v>8301.0900000000038</v>
      </c>
      <c r="HU49" s="421">
        <f t="shared" si="165"/>
        <v>17912.693724000004</v>
      </c>
      <c r="HV49" s="446">
        <f t="shared" si="165"/>
        <v>10714.94</v>
      </c>
      <c r="HW49" s="421">
        <f t="shared" si="165"/>
        <v>25560.944310000003</v>
      </c>
      <c r="HX49" s="446">
        <f t="shared" si="165"/>
        <v>11021.919000000002</v>
      </c>
      <c r="HY49" s="421">
        <f t="shared" si="165"/>
        <v>20256.141115000002</v>
      </c>
      <c r="HZ49" s="446">
        <f t="shared" si="165"/>
        <v>12601.41</v>
      </c>
      <c r="IA49" s="421">
        <f t="shared" si="165"/>
        <v>18352.107332</v>
      </c>
      <c r="IB49" s="446">
        <f t="shared" si="165"/>
        <v>7876.771999999999</v>
      </c>
      <c r="IC49" s="421">
        <f t="shared" si="165"/>
        <v>22918.237218000006</v>
      </c>
      <c r="ID49" s="446">
        <f t="shared" si="165"/>
        <v>11616.432999999999</v>
      </c>
      <c r="IE49" s="421">
        <f t="shared" si="165"/>
        <v>32919.903887999993</v>
      </c>
      <c r="IF49" s="446">
        <f t="shared" si="165"/>
        <v>14970.350999999999</v>
      </c>
      <c r="IG49" s="421">
        <f t="shared" si="165"/>
        <v>17918.641043000003</v>
      </c>
      <c r="IH49" s="446">
        <f t="shared" si="165"/>
        <v>9633.9320000000007</v>
      </c>
      <c r="II49" s="421">
        <f t="shared" si="165"/>
        <v>15689.852114999998</v>
      </c>
      <c r="IJ49" s="446">
        <f t="shared" si="165"/>
        <v>8314.5270000000019</v>
      </c>
      <c r="IK49" s="421">
        <f t="shared" si="165"/>
        <v>13713.184677999998</v>
      </c>
      <c r="IL49" s="446">
        <f t="shared" si="165"/>
        <v>9482.4440000000031</v>
      </c>
      <c r="IM49" s="421">
        <f t="shared" si="165"/>
        <v>16688.21229800002</v>
      </c>
      <c r="IN49" s="446">
        <f t="shared" si="165"/>
        <v>10548.585417000002</v>
      </c>
      <c r="IO49" s="421">
        <f t="shared" si="165"/>
        <v>15827.208848</v>
      </c>
      <c r="IP49" s="446">
        <f t="shared" si="165"/>
        <v>11920.576999999997</v>
      </c>
      <c r="IQ49" s="421">
        <f t="shared" si="165"/>
        <v>28875.601310999995</v>
      </c>
      <c r="IR49" s="446">
        <f t="shared" si="165"/>
        <v>14100.883999999995</v>
      </c>
      <c r="IS49" s="421">
        <f t="shared" si="165"/>
        <v>26478.828990000002</v>
      </c>
      <c r="IT49" s="446">
        <f t="shared" si="165"/>
        <v>9521.4069999999992</v>
      </c>
      <c r="IU49" s="421">
        <f t="shared" si="165"/>
        <v>33826.821953999999</v>
      </c>
      <c r="IV49" s="446">
        <f t="shared" si="165"/>
        <v>15638.463000000002</v>
      </c>
      <c r="IW49" s="421">
        <f t="shared" si="165"/>
        <v>21841.977712</v>
      </c>
      <c r="IX49" s="446">
        <f t="shared" si="165"/>
        <v>8711.2939999999999</v>
      </c>
      <c r="IY49" s="421">
        <f t="shared" si="165"/>
        <v>15598.956444000003</v>
      </c>
      <c r="IZ49" s="446">
        <f t="shared" si="165"/>
        <v>11945.746999999996</v>
      </c>
      <c r="JA49" s="421">
        <f t="shared" si="165"/>
        <v>23095.638053000002</v>
      </c>
      <c r="JB49" s="446">
        <f t="shared" si="165"/>
        <v>12979.786999999997</v>
      </c>
      <c r="JC49" s="421">
        <f t="shared" si="165"/>
        <v>39838.649772499994</v>
      </c>
      <c r="JD49" s="446">
        <f t="shared" si="165"/>
        <v>14841.499999999996</v>
      </c>
      <c r="JE49" s="421">
        <f t="shared" si="165"/>
        <v>28871.471275000022</v>
      </c>
      <c r="JF49" s="446">
        <f t="shared" si="165"/>
        <v>24650.43599999998</v>
      </c>
      <c r="JG49" s="421">
        <f t="shared" si="165"/>
        <v>20848.942101999997</v>
      </c>
      <c r="JH49" s="446">
        <f t="shared" si="165"/>
        <v>21830.856000000014</v>
      </c>
      <c r="JI49" s="421">
        <f t="shared" si="165"/>
        <v>22119.983496999997</v>
      </c>
      <c r="JJ49" s="446">
        <f t="shared" si="165"/>
        <v>17516.003000000012</v>
      </c>
      <c r="JK49" s="421">
        <f t="shared" si="165"/>
        <v>25770.088863999998</v>
      </c>
      <c r="JL49" s="446">
        <f t="shared" si="165"/>
        <v>16575.606999999996</v>
      </c>
      <c r="JM49" s="421">
        <f t="shared" si="165"/>
        <v>24145.255981999999</v>
      </c>
      <c r="JN49" s="446">
        <f t="shared" si="165"/>
        <v>19030.852999999999</v>
      </c>
      <c r="JO49" s="421">
        <f t="shared" ref="JO49:KL49" si="166">SUM(JO51:JO53)</f>
        <v>0</v>
      </c>
      <c r="JP49" s="446">
        <f t="shared" si="166"/>
        <v>0</v>
      </c>
      <c r="JQ49" s="421">
        <f t="shared" si="166"/>
        <v>0</v>
      </c>
      <c r="JR49" s="446">
        <f t="shared" si="166"/>
        <v>0</v>
      </c>
      <c r="JS49" s="421">
        <f t="shared" si="166"/>
        <v>0</v>
      </c>
      <c r="JT49" s="446">
        <f t="shared" si="166"/>
        <v>0</v>
      </c>
      <c r="JU49" s="421">
        <f t="shared" si="166"/>
        <v>0</v>
      </c>
      <c r="JV49" s="446">
        <f t="shared" si="166"/>
        <v>0</v>
      </c>
      <c r="JW49" s="421">
        <f t="shared" si="166"/>
        <v>0</v>
      </c>
      <c r="JX49" s="446">
        <f t="shared" si="166"/>
        <v>0</v>
      </c>
      <c r="JY49" s="421">
        <f t="shared" si="166"/>
        <v>0</v>
      </c>
      <c r="JZ49" s="446">
        <f t="shared" si="166"/>
        <v>0</v>
      </c>
      <c r="KA49" s="421">
        <f t="shared" si="166"/>
        <v>0</v>
      </c>
      <c r="KB49" s="446">
        <f t="shared" si="166"/>
        <v>0</v>
      </c>
      <c r="KC49" s="421">
        <f t="shared" si="166"/>
        <v>0</v>
      </c>
      <c r="KD49" s="446">
        <f t="shared" si="166"/>
        <v>0</v>
      </c>
      <c r="KE49" s="421">
        <f t="shared" si="166"/>
        <v>0</v>
      </c>
      <c r="KF49" s="446">
        <f t="shared" si="166"/>
        <v>0</v>
      </c>
      <c r="KG49" s="421">
        <f t="shared" si="166"/>
        <v>0</v>
      </c>
      <c r="KH49" s="446">
        <f t="shared" si="166"/>
        <v>0</v>
      </c>
      <c r="KI49" s="421">
        <f t="shared" si="166"/>
        <v>32515.421146000019</v>
      </c>
      <c r="KJ49" s="446">
        <f t="shared" si="166"/>
        <v>22469.162417</v>
      </c>
      <c r="KK49" s="421">
        <f t="shared" si="166"/>
        <v>49915.344846000007</v>
      </c>
      <c r="KL49" s="446">
        <f t="shared" si="166"/>
        <v>35606.459999999992</v>
      </c>
      <c r="KO49" s="469"/>
      <c r="KP49" s="473"/>
    </row>
    <row r="50" spans="2:302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2"/>
      <c r="AN50" s="377"/>
      <c r="AO50" s="422"/>
      <c r="AP50" s="378"/>
      <c r="AQ50" s="425"/>
      <c r="AR50" s="378"/>
      <c r="AS50" s="378"/>
      <c r="AT50" s="378"/>
      <c r="AU50" s="378"/>
      <c r="AV50" s="378"/>
      <c r="AW50" s="378"/>
      <c r="AX50" s="378"/>
      <c r="AY50" s="11"/>
      <c r="AZ50" s="199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90"/>
      <c r="BT50" s="191"/>
      <c r="BU50" s="190"/>
      <c r="BV50" s="191"/>
      <c r="BW50" s="87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179"/>
      <c r="CL50" s="179"/>
      <c r="CM50" s="179"/>
      <c r="CN50" s="179"/>
      <c r="CO50" s="179"/>
      <c r="CP50" s="179"/>
      <c r="CQ50" s="82"/>
      <c r="CR50" s="82"/>
      <c r="CS50" s="86"/>
      <c r="CT50" s="82"/>
      <c r="CU50" s="179"/>
      <c r="CV50" s="179"/>
      <c r="CW50" s="86"/>
      <c r="CX50" s="235"/>
      <c r="CY50" s="244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108"/>
      <c r="DN50" s="221"/>
      <c r="DO50" s="108"/>
      <c r="DP50" s="221"/>
      <c r="DQ50" s="108"/>
      <c r="DR50" s="221"/>
      <c r="DS50" s="108"/>
      <c r="DT50" s="221"/>
      <c r="DU50" s="207"/>
      <c r="DV50" s="252"/>
      <c r="DW50" s="207"/>
      <c r="DX50" s="252"/>
      <c r="DY50" s="207"/>
      <c r="DZ50" s="221"/>
      <c r="EA50" s="207"/>
      <c r="EB50" s="252"/>
      <c r="EC50" s="207"/>
      <c r="ED50" s="221"/>
      <c r="EE50" s="108"/>
      <c r="EF50" s="237"/>
      <c r="EG50" s="274"/>
      <c r="EH50" s="237"/>
      <c r="EI50" s="237"/>
      <c r="EJ50" s="237"/>
      <c r="EK50" s="108"/>
      <c r="EL50" s="237"/>
      <c r="EM50" s="302"/>
      <c r="EN50" s="239"/>
      <c r="EO50" s="108"/>
      <c r="EP50" s="274"/>
      <c r="EQ50" s="346"/>
      <c r="ER50" s="274"/>
      <c r="ES50" s="274"/>
      <c r="ET50" s="234"/>
      <c r="EU50" s="274"/>
      <c r="EV50" s="274"/>
      <c r="EW50" s="274"/>
      <c r="EX50" s="274"/>
      <c r="EY50" s="274"/>
      <c r="EZ50" s="274"/>
      <c r="FA50" s="274"/>
      <c r="FB50" s="234"/>
      <c r="FC50" s="274"/>
      <c r="FD50" s="274"/>
      <c r="FE50" s="274"/>
      <c r="FF50" s="274"/>
      <c r="FG50" s="274"/>
      <c r="FH50" s="234"/>
      <c r="FI50" s="274"/>
      <c r="FJ50" s="232"/>
      <c r="FK50" s="234"/>
      <c r="FL50" s="274"/>
      <c r="FM50" s="287"/>
      <c r="FN50" s="239"/>
      <c r="FO50" s="239"/>
      <c r="FP50" s="239"/>
      <c r="FQ50" s="417"/>
      <c r="FR50" s="95"/>
      <c r="FS50" s="99"/>
      <c r="FT50" s="95"/>
      <c r="FU50" s="99"/>
      <c r="FV50" s="95"/>
      <c r="FW50" s="99"/>
      <c r="FX50" s="99"/>
      <c r="FY50" s="99"/>
      <c r="FZ50" s="95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411"/>
      <c r="GN50" s="373"/>
      <c r="GO50" s="373"/>
      <c r="GP50" s="373"/>
      <c r="GQ50" s="373"/>
      <c r="GR50" s="373"/>
      <c r="GS50" s="373"/>
      <c r="GT50" s="373"/>
      <c r="GU50" s="373"/>
      <c r="GV50" s="373"/>
      <c r="GW50" s="373"/>
      <c r="GX50" s="373"/>
      <c r="GY50" s="373"/>
      <c r="GZ50" s="373"/>
      <c r="HA50" s="373"/>
      <c r="HB50" s="373"/>
      <c r="HC50" s="373"/>
      <c r="HD50" s="373"/>
      <c r="HE50" s="373"/>
      <c r="HF50" s="373"/>
      <c r="HG50" s="373"/>
      <c r="HH50" s="373"/>
      <c r="HI50" s="373"/>
      <c r="HJ50" s="373"/>
      <c r="HK50" s="373"/>
      <c r="HL50" s="373"/>
      <c r="HM50" s="207"/>
      <c r="HN50" s="373"/>
      <c r="HO50" s="207"/>
      <c r="HP50" s="373"/>
      <c r="HQ50" s="373"/>
      <c r="HR50" s="373"/>
      <c r="HS50" s="373"/>
      <c r="HT50" s="373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  <c r="IF50" s="373"/>
      <c r="IG50" s="373"/>
      <c r="IH50" s="373"/>
      <c r="II50" s="373"/>
      <c r="IJ50" s="373"/>
      <c r="IK50" s="328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274"/>
      <c r="JJ50" s="274"/>
      <c r="JK50" s="274"/>
      <c r="JL50" s="274"/>
      <c r="JM50" s="274"/>
      <c r="JN50" s="274"/>
      <c r="JO50" s="274"/>
      <c r="JP50" s="274"/>
      <c r="JQ50" s="274"/>
      <c r="JR50" s="274"/>
      <c r="JS50" s="274"/>
      <c r="JT50" s="274"/>
      <c r="JU50" s="274"/>
      <c r="JV50" s="274"/>
      <c r="JW50" s="274"/>
      <c r="JX50" s="274"/>
      <c r="JY50" s="274"/>
      <c r="JZ50" s="274"/>
      <c r="KA50" s="274"/>
      <c r="KB50" s="274"/>
      <c r="KC50" s="274"/>
      <c r="KD50" s="274"/>
      <c r="KE50" s="274"/>
      <c r="KF50" s="274"/>
      <c r="KG50" s="274"/>
      <c r="KH50" s="274"/>
      <c r="KI50" s="82"/>
      <c r="KJ50" s="84"/>
      <c r="KK50" s="82"/>
      <c r="KL50" s="84"/>
      <c r="KO50" s="470"/>
      <c r="KP50" s="173"/>
    </row>
    <row r="51" spans="2:302" x14ac:dyDescent="0.25">
      <c r="B51" s="114" t="s">
        <v>38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6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2">
        <v>91170.479308452588</v>
      </c>
      <c r="AN51" s="377">
        <v>134626.79499999998</v>
      </c>
      <c r="AO51" s="425">
        <v>128936.87937208588</v>
      </c>
      <c r="AP51" s="378">
        <v>133697.95499999999</v>
      </c>
      <c r="AQ51" s="425">
        <v>92694.755114150714</v>
      </c>
      <c r="AR51" s="378">
        <v>103490.61200000002</v>
      </c>
      <c r="AS51" s="425">
        <v>89014.703013224673</v>
      </c>
      <c r="AT51" s="378">
        <v>102665.43300000003</v>
      </c>
      <c r="AU51" s="378">
        <v>113954.77009900002</v>
      </c>
      <c r="AV51" s="378">
        <v>108935.178</v>
      </c>
      <c r="AW51" s="378">
        <v>158084.38971600001</v>
      </c>
      <c r="AX51" s="378">
        <v>157320.35841699998</v>
      </c>
      <c r="AY51" s="99">
        <v>857.18950799999993</v>
      </c>
      <c r="AZ51" s="99">
        <v>869.05000000000018</v>
      </c>
      <c r="BA51" s="99">
        <v>812.81364699999983</v>
      </c>
      <c r="BB51" s="99">
        <v>1062.5890000000002</v>
      </c>
      <c r="BC51" s="99">
        <v>1044.8010260000001</v>
      </c>
      <c r="BD51" s="99">
        <v>1237.0489999999998</v>
      </c>
      <c r="BE51" s="99">
        <v>1544.4265979999996</v>
      </c>
      <c r="BF51" s="99">
        <v>1487.4309999999998</v>
      </c>
      <c r="BG51" s="99">
        <v>2170.5962890000005</v>
      </c>
      <c r="BH51" s="99">
        <v>2358.415</v>
      </c>
      <c r="BI51" s="99">
        <v>2215.2037349999996</v>
      </c>
      <c r="BJ51" s="99">
        <v>2764.482</v>
      </c>
      <c r="BK51" s="99">
        <v>2238.7334849999997</v>
      </c>
      <c r="BL51" s="99">
        <v>3225.944</v>
      </c>
      <c r="BM51" s="99">
        <v>2229.7810150000005</v>
      </c>
      <c r="BN51" s="99">
        <v>5204.7440000000024</v>
      </c>
      <c r="BO51" s="99">
        <v>1769.1644279999996</v>
      </c>
      <c r="BP51" s="99">
        <v>5059.9610000000048</v>
      </c>
      <c r="BQ51" s="99">
        <v>10101.598295</v>
      </c>
      <c r="BR51" s="99">
        <v>5050.3879999999999</v>
      </c>
      <c r="BS51" s="99">
        <v>4301.4135340000003</v>
      </c>
      <c r="BT51" s="99">
        <v>6121.1379999999999</v>
      </c>
      <c r="BU51" s="99">
        <v>2424.2765369999997</v>
      </c>
      <c r="BV51" s="99">
        <v>9316.4609999999993</v>
      </c>
      <c r="BW51" s="99">
        <v>6610.7180660000004</v>
      </c>
      <c r="BX51" s="99">
        <v>7315.8429999999998</v>
      </c>
      <c r="BY51" s="99">
        <v>3677.8022140000003</v>
      </c>
      <c r="BZ51" s="99">
        <v>8171.9990000000007</v>
      </c>
      <c r="CA51" s="99">
        <f>+BY51+BW51</f>
        <v>10288.520280000001</v>
      </c>
      <c r="CB51" s="99">
        <f>+BZ51+BX51</f>
        <v>15487.842000000001</v>
      </c>
      <c r="CC51" s="108">
        <v>5488.5275409999995</v>
      </c>
      <c r="CD51" s="108">
        <v>8917.1470000000008</v>
      </c>
      <c r="CE51" s="108">
        <v>5729.0768209999987</v>
      </c>
      <c r="CF51" s="108">
        <v>9735.5210000000006</v>
      </c>
      <c r="CG51" s="222">
        <v>3466.7139050000001</v>
      </c>
      <c r="CH51" s="176">
        <v>6265.91</v>
      </c>
      <c r="CI51" s="108">
        <v>3955.2145</v>
      </c>
      <c r="CJ51" s="110">
        <v>6886</v>
      </c>
      <c r="CK51" s="108">
        <v>6180.1330230000003</v>
      </c>
      <c r="CL51" s="108">
        <v>9169.5300000000007</v>
      </c>
      <c r="CM51" s="108">
        <v>5278.450503</v>
      </c>
      <c r="CN51" s="108">
        <v>9391.8880000000008</v>
      </c>
      <c r="CO51" s="207">
        <v>3516.9304379999999</v>
      </c>
      <c r="CP51" s="207">
        <v>7256.03</v>
      </c>
      <c r="CQ51" s="108">
        <v>4561.5942320000004</v>
      </c>
      <c r="CR51" s="108">
        <v>9604.116</v>
      </c>
      <c r="CS51" s="108">
        <v>5071.0525459999999</v>
      </c>
      <c r="CT51" s="108">
        <v>8826.5120000000006</v>
      </c>
      <c r="CU51" s="215">
        <v>6872.4498984699994</v>
      </c>
      <c r="CV51" s="216">
        <v>9885.65</v>
      </c>
      <c r="CW51" s="105">
        <f t="shared" ref="CW51:CW53" si="167">+BW51+BY51+CC51+CE51</f>
        <v>21506.124641999999</v>
      </c>
      <c r="CX51" s="241">
        <f t="shared" ref="CX51:CX53" si="168">+BX51+BZ51+CD51+CF51</f>
        <v>34140.51</v>
      </c>
      <c r="CY51" s="245">
        <f t="shared" ref="CY51:CY53" si="169">+CW51+CG51</f>
        <v>24972.838546999999</v>
      </c>
      <c r="CZ51" s="241">
        <f t="shared" ref="CZ51:CZ53" si="170">+CX51+CH51</f>
        <v>40406.42</v>
      </c>
      <c r="DA51" s="241">
        <f t="shared" ref="DA51:DA53" si="171">+CY51+CI51+CK51</f>
        <v>35108.186070000003</v>
      </c>
      <c r="DB51" s="241">
        <f t="shared" ref="DB51:DB53" si="172">+CZ51+CJ51+CL51</f>
        <v>56461.95</v>
      </c>
      <c r="DC51" s="235">
        <f t="shared" si="15"/>
        <v>40386.636573000003</v>
      </c>
      <c r="DD51" s="235">
        <f t="shared" si="8"/>
        <v>65853.838000000003</v>
      </c>
      <c r="DE51" s="241">
        <f t="shared" ref="DE51:DE53" si="173">+DC51+CO51</f>
        <v>43903.567011000006</v>
      </c>
      <c r="DF51" s="241">
        <f t="shared" ref="DF51:DF53" si="174">+DD51+CP51</f>
        <v>73109.868000000002</v>
      </c>
      <c r="DG51" s="241">
        <f t="shared" ref="DG51:DG53" si="175">+DE51+CQ51</f>
        <v>48465.16124300001</v>
      </c>
      <c r="DH51" s="241">
        <f t="shared" ref="DH51:DH53" si="176">+DF51+CR51</f>
        <v>82713.983999999997</v>
      </c>
      <c r="DI51" s="245">
        <f t="shared" ref="DI51:DI53" si="177">+CS51+DG51</f>
        <v>53536.213789000009</v>
      </c>
      <c r="DJ51" s="241">
        <f t="shared" ref="DJ51:DJ53" si="178">DH51+CT51</f>
        <v>91540.495999999999</v>
      </c>
      <c r="DK51" s="241">
        <f t="shared" ref="DK51:DK53" si="179">+DI51+CU51</f>
        <v>60408.663687470005</v>
      </c>
      <c r="DL51" s="241">
        <f t="shared" ref="DL51:DL53" si="180">+DJ51+CV51</f>
        <v>101426.14599999999</v>
      </c>
      <c r="DM51" s="99">
        <v>4835.3072474525979</v>
      </c>
      <c r="DN51" s="99">
        <v>8453.9189999999999</v>
      </c>
      <c r="DO51" s="99">
        <v>7054.711268</v>
      </c>
      <c r="DP51" s="99">
        <v>8646.3119999999999</v>
      </c>
      <c r="DQ51" s="99">
        <v>4932.4702420000003</v>
      </c>
      <c r="DR51" s="99">
        <v>8770.3430000000008</v>
      </c>
      <c r="DS51" s="207">
        <v>4856.2194760000002</v>
      </c>
      <c r="DT51" s="207">
        <v>6666.5680000000002</v>
      </c>
      <c r="DU51" s="249">
        <v>5529.3789859999997</v>
      </c>
      <c r="DV51" s="263">
        <v>10664.111999999999</v>
      </c>
      <c r="DW51" s="212">
        <v>6868.7722519999998</v>
      </c>
      <c r="DX51" s="264">
        <v>11610.114000000001</v>
      </c>
      <c r="DY51" s="259">
        <v>6145.0869949999997</v>
      </c>
      <c r="DZ51" s="259">
        <v>10468.356</v>
      </c>
      <c r="EA51" s="260">
        <v>10110.320569</v>
      </c>
      <c r="EB51" s="261">
        <v>11846.298000000001</v>
      </c>
      <c r="EC51" s="262">
        <v>6330.0592260000003</v>
      </c>
      <c r="ED51" s="261">
        <v>9047.6849999999995</v>
      </c>
      <c r="EE51" s="266">
        <v>12190.879487</v>
      </c>
      <c r="EF51" s="267">
        <v>14019.668</v>
      </c>
      <c r="EG51" s="276">
        <v>12549.281497</v>
      </c>
      <c r="EH51" s="277">
        <v>18176.999</v>
      </c>
      <c r="EI51" s="278">
        <v>9767.9920629999997</v>
      </c>
      <c r="EJ51" s="279">
        <v>16256.421</v>
      </c>
      <c r="EK51" s="99">
        <f t="shared" ref="EK51:EK53" si="181">DM51+DO51+DQ51+DS51+DU51+DW51+DY51+EA51+EC51+EE51+EG51+EI51</f>
        <v>91170.479308452588</v>
      </c>
      <c r="EL51" s="240">
        <f t="shared" ref="EL51:EL53" si="182">DN51+DP51+DR51+DT51+DV51+DX51+DZ51+EB51+ED51+EF51+EH51+EJ51</f>
        <v>134626.79499999998</v>
      </c>
      <c r="EM51" s="303">
        <f t="shared" ref="EM51:EM53" si="183">+DM51+DO51+DQ51+DS51+DU51+DW51+DY51+EA51+EC51+EE51+EG51</f>
        <v>81402.48724545259</v>
      </c>
      <c r="EN51" s="301">
        <f t="shared" ref="EN51:EN53" si="184">+DV51+DN51+DP51+DR51+DT51+DX51+DZ51+EB51+ED51+EF51+EH51</f>
        <v>118370.374</v>
      </c>
      <c r="EO51" s="214">
        <v>10571.636511999999</v>
      </c>
      <c r="EP51" s="310">
        <v>10906.897999999999</v>
      </c>
      <c r="EQ51" s="344">
        <v>7491.1399920000003</v>
      </c>
      <c r="ER51" s="300">
        <v>9786.4189999999999</v>
      </c>
      <c r="ES51" s="225">
        <v>7893.9069090000003</v>
      </c>
      <c r="ET51" s="225">
        <v>10849.594999999999</v>
      </c>
      <c r="EU51" s="212">
        <v>12166.801482999999</v>
      </c>
      <c r="EV51" s="212">
        <v>15820.281999999999</v>
      </c>
      <c r="EW51" s="311">
        <v>23348.338405820003</v>
      </c>
      <c r="EX51" s="300">
        <v>11870.272000000001</v>
      </c>
      <c r="EY51" s="311">
        <v>23236.68403575</v>
      </c>
      <c r="EZ51" s="300">
        <v>10760.805</v>
      </c>
      <c r="FA51" s="311">
        <v>5951.1186305700876</v>
      </c>
      <c r="FB51" s="317">
        <v>8063.9500000000025</v>
      </c>
      <c r="FC51" s="320">
        <v>8067.9073072120773</v>
      </c>
      <c r="FD51" s="320">
        <v>10071.234</v>
      </c>
      <c r="FE51" s="327">
        <v>6332.5853496436866</v>
      </c>
      <c r="FF51" s="327">
        <v>8458.34</v>
      </c>
      <c r="FG51" s="225">
        <v>5251.3515540021872</v>
      </c>
      <c r="FH51" s="225">
        <v>8768.2960000000003</v>
      </c>
      <c r="FI51" s="212">
        <v>8030.8171333485216</v>
      </c>
      <c r="FJ51" s="225">
        <v>11767.42</v>
      </c>
      <c r="FK51" s="437">
        <v>10594.592059739311</v>
      </c>
      <c r="FL51" s="327">
        <v>16574.444</v>
      </c>
      <c r="FM51" s="326">
        <f t="shared" ref="FM51:FN53" si="185">+EO51+EQ51+ES51+EU51+EW51+EY51+FA51+FC51+FE51+FG51+FI51+FK51</f>
        <v>128936.87937208588</v>
      </c>
      <c r="FN51" s="301">
        <f t="shared" si="185"/>
        <v>133697.95499999999</v>
      </c>
      <c r="FO51" s="328">
        <v>7417.2649844976886</v>
      </c>
      <c r="FP51" s="274">
        <v>7752.1380000000017</v>
      </c>
      <c r="FQ51" s="417">
        <v>7030.7587688622789</v>
      </c>
      <c r="FR51" s="95">
        <v>6197.5120000000024</v>
      </c>
      <c r="FS51" s="99">
        <v>8160.5049944907414</v>
      </c>
      <c r="FT51" s="95">
        <v>10492.659</v>
      </c>
      <c r="FU51" s="99">
        <v>7654.5244602299972</v>
      </c>
      <c r="FV51" s="95">
        <v>9008.1329999999998</v>
      </c>
      <c r="FW51" s="99">
        <v>5577.9769859299977</v>
      </c>
      <c r="FX51" s="99">
        <v>7681.9270000000015</v>
      </c>
      <c r="FY51" s="99">
        <v>7098.0460924100025</v>
      </c>
      <c r="FZ51" s="95">
        <v>8827.3780000000006</v>
      </c>
      <c r="GA51" s="99">
        <v>6757.1997256099976</v>
      </c>
      <c r="GB51" s="99">
        <v>7999.1239999999998</v>
      </c>
      <c r="GC51" s="99">
        <v>4701.2029138799999</v>
      </c>
      <c r="GD51" s="99">
        <v>6118.1990000000005</v>
      </c>
      <c r="GE51" s="99">
        <v>8418.4146262400027</v>
      </c>
      <c r="GF51" s="99">
        <v>7583.2470000000048</v>
      </c>
      <c r="GG51" s="99">
        <v>8928.7802820000052</v>
      </c>
      <c r="GH51" s="99">
        <v>9422.2470000000012</v>
      </c>
      <c r="GI51" s="99">
        <v>7909.4418830000004</v>
      </c>
      <c r="GJ51" s="99">
        <v>10341.319</v>
      </c>
      <c r="GK51" s="99">
        <v>13040.639396999997</v>
      </c>
      <c r="GL51" s="99">
        <v>12066.729000000005</v>
      </c>
      <c r="GM51" s="414">
        <f t="shared" ref="GM51" si="186">+EO51+EQ51+ES51+EU51+EW51+EY51+FA51+FC51+FE51+FG51+FI51+FK51</f>
        <v>128936.87937208588</v>
      </c>
      <c r="GN51" s="379">
        <f t="shared" ref="GN51" si="187">+EP51+ER51+ET51+EV51+EX51+EZ51+FB51+FD51+FF51+FH51+FJ51+FL51</f>
        <v>133697.95499999999</v>
      </c>
      <c r="GO51" s="379">
        <f t="shared" ref="GO51" si="188">+FO51+FQ51+FS51+FU51+FW51+FY51+GA51+GC51+GE51+GG51+GI51+GK51</f>
        <v>92694.755114150714</v>
      </c>
      <c r="GP51" s="379">
        <f t="shared" ref="GP51" si="189">+FP51+FR51+FT51+FV51+FX51+FZ51+GB51+GD51+GF51+GH51+GJ51+GL51</f>
        <v>103490.61200000002</v>
      </c>
      <c r="GQ51" s="379">
        <v>6906.3573800000013</v>
      </c>
      <c r="GR51" s="379">
        <v>10056.497000000001</v>
      </c>
      <c r="GS51" s="379">
        <v>5903.0550099999964</v>
      </c>
      <c r="GT51" s="379">
        <v>8465.2620000000006</v>
      </c>
      <c r="GU51" s="379">
        <v>8287.7550520000004</v>
      </c>
      <c r="GV51" s="379">
        <v>8413.6489999999994</v>
      </c>
      <c r="GW51" s="452">
        <v>6257.0648449999999</v>
      </c>
      <c r="GX51" s="452">
        <v>9771.8970000000008</v>
      </c>
      <c r="GY51" s="379">
        <v>7319.6829669999997</v>
      </c>
      <c r="GZ51" s="379">
        <v>6180.1790000000001</v>
      </c>
      <c r="HA51" s="379">
        <v>11359.487698999999</v>
      </c>
      <c r="HB51" s="379">
        <v>8558.2479999999996</v>
      </c>
      <c r="HC51" s="379">
        <v>6848.415148</v>
      </c>
      <c r="HD51" s="379">
        <v>5865.8389999999999</v>
      </c>
      <c r="HE51" s="379">
        <v>7715.6300140000003</v>
      </c>
      <c r="HF51" s="379">
        <v>7171.5709999999999</v>
      </c>
      <c r="HG51" s="379">
        <v>6567.3561691206596</v>
      </c>
      <c r="HH51" s="379">
        <v>8936.1449999999986</v>
      </c>
      <c r="HI51" s="379">
        <v>6897.6170240000001</v>
      </c>
      <c r="HJ51" s="379">
        <v>7781.8370000000004</v>
      </c>
      <c r="HK51" s="379">
        <v>7632.1599290000004</v>
      </c>
      <c r="HL51" s="379">
        <v>9732.0859999999993</v>
      </c>
      <c r="HM51" s="452">
        <v>9242.2847020000008</v>
      </c>
      <c r="HN51" s="379">
        <v>12910.891000000003</v>
      </c>
      <c r="HO51" s="452">
        <v>6808.1601850000006</v>
      </c>
      <c r="HP51" s="379">
        <v>8744.86</v>
      </c>
      <c r="HQ51" s="379">
        <v>7164.5461679999999</v>
      </c>
      <c r="HR51" s="379">
        <v>9579.9090000000051</v>
      </c>
      <c r="HS51" s="379">
        <v>7186.9322079999984</v>
      </c>
      <c r="HT51" s="379">
        <v>7382.9340000000029</v>
      </c>
      <c r="HU51" s="379">
        <v>10428.604278000006</v>
      </c>
      <c r="HV51" s="379">
        <v>9632.594000000001</v>
      </c>
      <c r="HW51" s="379">
        <v>12191.054695999999</v>
      </c>
      <c r="HX51" s="379">
        <v>9806.7610000000004</v>
      </c>
      <c r="HY51" s="379">
        <v>10975.346206</v>
      </c>
      <c r="HZ51" s="379">
        <v>11562.742</v>
      </c>
      <c r="IA51" s="379">
        <v>7214.3997489999974</v>
      </c>
      <c r="IB51" s="379">
        <v>5924.3709999999992</v>
      </c>
      <c r="IC51" s="379">
        <v>12760.068702000004</v>
      </c>
      <c r="ID51" s="379">
        <v>9857.42</v>
      </c>
      <c r="IE51" s="379">
        <v>11955.089927999999</v>
      </c>
      <c r="IF51" s="379">
        <v>12606.260999999999</v>
      </c>
      <c r="IG51" s="379">
        <v>10117.383213000003</v>
      </c>
      <c r="IH51" s="379">
        <v>8429.0480000000007</v>
      </c>
      <c r="II51" s="379">
        <v>7748.594646999999</v>
      </c>
      <c r="IJ51" s="379">
        <v>6899.8900000000012</v>
      </c>
      <c r="IK51" s="414">
        <v>9404.5901189999968</v>
      </c>
      <c r="IL51" s="479">
        <v>8508.3880000000026</v>
      </c>
      <c r="IM51" s="479">
        <v>7380.7684650000201</v>
      </c>
      <c r="IN51" s="479">
        <v>9510.576417000002</v>
      </c>
      <c r="IO51" s="479">
        <v>9653.8928330000017</v>
      </c>
      <c r="IP51" s="479">
        <v>10908.146999999999</v>
      </c>
      <c r="IQ51" s="479">
        <v>17093.566127999999</v>
      </c>
      <c r="IR51" s="479">
        <v>13197.974999999995</v>
      </c>
      <c r="IS51" s="479">
        <v>11183.247772000001</v>
      </c>
      <c r="IT51" s="479">
        <v>8190.7019999999993</v>
      </c>
      <c r="IU51" s="479">
        <v>18593.529395999998</v>
      </c>
      <c r="IV51" s="479">
        <v>14514.811000000002</v>
      </c>
      <c r="IW51" s="479">
        <v>9265.6088240000008</v>
      </c>
      <c r="IX51" s="479">
        <v>7468.0259999999998</v>
      </c>
      <c r="IY51" s="479">
        <v>9767.9332800000029</v>
      </c>
      <c r="IZ51" s="479">
        <v>10243.375999999997</v>
      </c>
      <c r="JA51" s="479">
        <v>9722.9760330000008</v>
      </c>
      <c r="JB51" s="479">
        <v>10401.777999999997</v>
      </c>
      <c r="JC51" s="479">
        <v>16947.937683999993</v>
      </c>
      <c r="JD51" s="479">
        <v>12467.190999999997</v>
      </c>
      <c r="JE51" s="479">
        <v>22725.85272700002</v>
      </c>
      <c r="JF51" s="479">
        <v>23531.622999999978</v>
      </c>
      <c r="JG51" s="479">
        <v>14223.298712000002</v>
      </c>
      <c r="JH51" s="479">
        <v>20547.345000000012</v>
      </c>
      <c r="JI51" s="479">
        <v>11525.777861999997</v>
      </c>
      <c r="JJ51" s="479">
        <v>16338.808000000012</v>
      </c>
      <c r="JK51" s="479">
        <v>13466.683780999996</v>
      </c>
      <c r="JL51" s="479">
        <v>15213.011999999997</v>
      </c>
      <c r="JM51" s="479">
        <v>17956.399528000002</v>
      </c>
      <c r="JN51" s="479">
        <v>18022.440999999999</v>
      </c>
      <c r="JO51" s="479"/>
      <c r="JP51" s="479"/>
      <c r="JQ51" s="479"/>
      <c r="JR51" s="479"/>
      <c r="JS51" s="479"/>
      <c r="JT51" s="479"/>
      <c r="JU51" s="479"/>
      <c r="JV51" s="479"/>
      <c r="JW51" s="479"/>
      <c r="JX51" s="479"/>
      <c r="JY51" s="479"/>
      <c r="JZ51" s="479"/>
      <c r="KA51" s="479"/>
      <c r="KB51" s="479"/>
      <c r="KC51" s="479"/>
      <c r="KD51" s="479"/>
      <c r="KE51" s="479"/>
      <c r="KF51" s="479"/>
      <c r="KG51" s="479"/>
      <c r="KH51" s="479"/>
      <c r="KI51" s="91">
        <f>+IM51+IO51</f>
        <v>17034.661298000021</v>
      </c>
      <c r="KJ51" s="106">
        <f>+IN51+IP51</f>
        <v>20418.723417000001</v>
      </c>
      <c r="KK51" s="91">
        <f>+JK51+JM51</f>
        <v>31423.083308999998</v>
      </c>
      <c r="KL51" s="106">
        <f>+JL51+JN51</f>
        <v>33235.452999999994</v>
      </c>
      <c r="KO51" s="470"/>
      <c r="KP51" s="173"/>
    </row>
    <row r="52" spans="2:302" x14ac:dyDescent="0.25">
      <c r="B52" s="114" t="s">
        <v>39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6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2">
        <v>74528.931251999995</v>
      </c>
      <c r="AN52" s="377">
        <v>3527.3130000000001</v>
      </c>
      <c r="AO52" s="425">
        <v>90069.258195051982</v>
      </c>
      <c r="AP52" s="378">
        <v>4226.2460000000001</v>
      </c>
      <c r="AQ52" s="425">
        <v>102112.70627246045</v>
      </c>
      <c r="AR52" s="378">
        <v>4707</v>
      </c>
      <c r="AS52" s="425">
        <v>102594.92809426799</v>
      </c>
      <c r="AT52" s="378">
        <v>4636.3280000000004</v>
      </c>
      <c r="AU52" s="378">
        <v>90121.912924999982</v>
      </c>
      <c r="AV52" s="378">
        <v>4346.6869999999999</v>
      </c>
      <c r="AW52" s="378">
        <v>106809.72641300001</v>
      </c>
      <c r="AX52" s="378">
        <v>4358.1640000000007</v>
      </c>
      <c r="AY52" s="99">
        <v>4595.3146340000003</v>
      </c>
      <c r="AZ52" s="99">
        <v>225.97800000000001</v>
      </c>
      <c r="BA52" s="99">
        <v>4088.7518889999997</v>
      </c>
      <c r="BB52" s="99">
        <v>483.67500000000001</v>
      </c>
      <c r="BC52" s="99">
        <v>3465.0577639999997</v>
      </c>
      <c r="BD52" s="99">
        <v>413.77299999999997</v>
      </c>
      <c r="BE52" s="99">
        <v>3350.8475230000004</v>
      </c>
      <c r="BF52" s="99">
        <v>240.44199999999998</v>
      </c>
      <c r="BG52" s="99">
        <v>2164.2500870000008</v>
      </c>
      <c r="BH52" s="99">
        <v>187.03899999999999</v>
      </c>
      <c r="BI52" s="99">
        <v>2003.1633099999999</v>
      </c>
      <c r="BJ52" s="99">
        <v>231.203</v>
      </c>
      <c r="BK52" s="99">
        <v>2528.7998689999999</v>
      </c>
      <c r="BL52" s="99">
        <v>325.67200000000003</v>
      </c>
      <c r="BM52" s="99">
        <v>9392.1954590000005</v>
      </c>
      <c r="BN52" s="99">
        <v>418.47300000000001</v>
      </c>
      <c r="BO52" s="99">
        <v>6275.4791840000007</v>
      </c>
      <c r="BP52" s="99">
        <v>282.19599999999997</v>
      </c>
      <c r="BQ52" s="99">
        <v>3458.710971</v>
      </c>
      <c r="BR52" s="99">
        <v>493.75400000000002</v>
      </c>
      <c r="BS52" s="99">
        <v>703.78057799999999</v>
      </c>
      <c r="BT52" s="99">
        <v>210.089</v>
      </c>
      <c r="BU52" s="99">
        <v>1154.948046</v>
      </c>
      <c r="BV52" s="99">
        <v>272.10399999999998</v>
      </c>
      <c r="BW52" s="99">
        <v>3693.2975900000001</v>
      </c>
      <c r="BX52" s="99">
        <v>301.21499999999997</v>
      </c>
      <c r="BY52" s="99">
        <v>3838.9093510000002</v>
      </c>
      <c r="BZ52" s="99">
        <v>247.07099999999997</v>
      </c>
      <c r="CA52" s="99">
        <f t="shared" ref="CA52:CA53" si="190">+BY52+BW52</f>
        <v>7532.2069410000004</v>
      </c>
      <c r="CB52" s="99">
        <f t="shared" ref="CB52:CB53" si="191">+BZ52+BX52</f>
        <v>548.28599999999994</v>
      </c>
      <c r="CC52" s="108">
        <v>2178.0898630000011</v>
      </c>
      <c r="CD52" s="108">
        <v>111.76099999999997</v>
      </c>
      <c r="CE52" s="108">
        <v>2902.3343949999999</v>
      </c>
      <c r="CF52" s="108">
        <v>240.15999999999997</v>
      </c>
      <c r="CG52" s="222">
        <v>4016.3468320000002</v>
      </c>
      <c r="CH52" s="176">
        <v>205.34100000000001</v>
      </c>
      <c r="CI52" s="108">
        <v>6549.3649999999998</v>
      </c>
      <c r="CJ52" s="110">
        <v>188.95699999999999</v>
      </c>
      <c r="CK52" s="108">
        <v>4070.1099640000002</v>
      </c>
      <c r="CL52" s="108">
        <v>194.87700000000001</v>
      </c>
      <c r="CM52" s="108">
        <v>10005.668061</v>
      </c>
      <c r="CN52" s="108">
        <v>343.53399999999999</v>
      </c>
      <c r="CO52" s="207">
        <v>5404.3232230000003</v>
      </c>
      <c r="CP52" s="207">
        <v>243.15100000000001</v>
      </c>
      <c r="CQ52" s="108">
        <v>11198.318542999999</v>
      </c>
      <c r="CR52" s="108">
        <v>507.447</v>
      </c>
      <c r="CS52" s="108">
        <v>5552.6430769999997</v>
      </c>
      <c r="CT52" s="108">
        <v>354.625</v>
      </c>
      <c r="CU52" s="215">
        <v>5852.2988949999999</v>
      </c>
      <c r="CV52" s="216">
        <v>253.23099999999999</v>
      </c>
      <c r="CW52" s="105">
        <f t="shared" si="167"/>
        <v>12612.631199000001</v>
      </c>
      <c r="CX52" s="241">
        <f t="shared" si="168"/>
        <v>900.20699999999988</v>
      </c>
      <c r="CY52" s="245">
        <f t="shared" si="169"/>
        <v>16628.978031000002</v>
      </c>
      <c r="CZ52" s="241">
        <f t="shared" si="170"/>
        <v>1105.5479999999998</v>
      </c>
      <c r="DA52" s="241">
        <f t="shared" si="171"/>
        <v>27248.452995000003</v>
      </c>
      <c r="DB52" s="241">
        <f t="shared" si="172"/>
        <v>1489.3819999999996</v>
      </c>
      <c r="DC52" s="235">
        <f t="shared" si="15"/>
        <v>37254.121056000004</v>
      </c>
      <c r="DD52" s="235">
        <f t="shared" si="8"/>
        <v>1832.9159999999997</v>
      </c>
      <c r="DE52" s="241">
        <f t="shared" si="173"/>
        <v>42658.444279000003</v>
      </c>
      <c r="DF52" s="241">
        <f t="shared" si="174"/>
        <v>2076.0669999999996</v>
      </c>
      <c r="DG52" s="241">
        <f t="shared" si="175"/>
        <v>53856.762822000004</v>
      </c>
      <c r="DH52" s="241">
        <f t="shared" si="176"/>
        <v>2583.5139999999997</v>
      </c>
      <c r="DI52" s="245">
        <f t="shared" si="177"/>
        <v>59409.405899000005</v>
      </c>
      <c r="DJ52" s="241">
        <f t="shared" si="178"/>
        <v>2938.1389999999997</v>
      </c>
      <c r="DK52" s="241">
        <f t="shared" si="179"/>
        <v>65261.704794000005</v>
      </c>
      <c r="DL52" s="241">
        <f t="shared" si="180"/>
        <v>3191.37</v>
      </c>
      <c r="DM52" s="99">
        <v>6525.7565409999997</v>
      </c>
      <c r="DN52" s="99">
        <v>405.572</v>
      </c>
      <c r="DO52" s="99">
        <v>8344.5005199999996</v>
      </c>
      <c r="DP52" s="99">
        <v>243.613</v>
      </c>
      <c r="DQ52" s="99">
        <v>2176.9672569999998</v>
      </c>
      <c r="DR52" s="99">
        <v>111.68</v>
      </c>
      <c r="DS52" s="207">
        <v>8437.1608109999997</v>
      </c>
      <c r="DT52" s="207">
        <v>415.41300000000001</v>
      </c>
      <c r="DU52" s="249">
        <v>4830.1328299999996</v>
      </c>
      <c r="DV52" s="263">
        <v>286.161</v>
      </c>
      <c r="DW52" s="212">
        <v>8451.5521059999974</v>
      </c>
      <c r="DX52" s="264">
        <v>497.42499999999995</v>
      </c>
      <c r="DY52" s="259">
        <v>13901.445831000001</v>
      </c>
      <c r="DZ52" s="259">
        <v>436.15800000000002</v>
      </c>
      <c r="EA52" s="260">
        <v>5645.2276449999999</v>
      </c>
      <c r="EB52" s="261">
        <v>375.82100000000003</v>
      </c>
      <c r="EC52" s="262">
        <v>3308.4477879999999</v>
      </c>
      <c r="ED52" s="261">
        <v>232.90899999999999</v>
      </c>
      <c r="EE52" s="266">
        <v>4115.2756280000003</v>
      </c>
      <c r="EF52" s="267">
        <v>133.79300000000001</v>
      </c>
      <c r="EG52" s="276">
        <v>4975.7849109999997</v>
      </c>
      <c r="EH52" s="277">
        <v>149.79499999999999</v>
      </c>
      <c r="EI52" s="278">
        <v>3816.679384</v>
      </c>
      <c r="EJ52" s="279">
        <v>238.97300000000001</v>
      </c>
      <c r="EK52" s="99">
        <f t="shared" si="181"/>
        <v>74528.931251999995</v>
      </c>
      <c r="EL52" s="240">
        <f t="shared" si="182"/>
        <v>3527.3130000000001</v>
      </c>
      <c r="EM52" s="303">
        <f t="shared" si="183"/>
        <v>70712.251867999992</v>
      </c>
      <c r="EN52" s="301">
        <f t="shared" si="184"/>
        <v>3288.34</v>
      </c>
      <c r="EO52" s="214">
        <v>4534.3021429999999</v>
      </c>
      <c r="EP52" s="310">
        <v>201.56299999999999</v>
      </c>
      <c r="EQ52" s="344">
        <v>5478.4678320000003</v>
      </c>
      <c r="ER52" s="300">
        <v>92.293000000000006</v>
      </c>
      <c r="ES52" s="225">
        <v>6491.5466299999998</v>
      </c>
      <c r="ET52" s="225">
        <v>137.83500000000001</v>
      </c>
      <c r="EU52" s="212">
        <v>7892.5434195348835</v>
      </c>
      <c r="EV52" s="212">
        <v>489.84</v>
      </c>
      <c r="EW52" s="311">
        <v>6948.55620757</v>
      </c>
      <c r="EX52" s="300">
        <v>418.15</v>
      </c>
      <c r="EY52" s="311">
        <v>5630.0403709399998</v>
      </c>
      <c r="EZ52" s="300">
        <v>642.20100000000002</v>
      </c>
      <c r="FA52" s="311">
        <v>4885.0792251041521</v>
      </c>
      <c r="FB52" s="317">
        <v>278.38600000000002</v>
      </c>
      <c r="FC52" s="320">
        <v>2827.7034152945726</v>
      </c>
      <c r="FD52" s="320">
        <v>153.41</v>
      </c>
      <c r="FE52" s="327">
        <v>11120.947305927231</v>
      </c>
      <c r="FF52" s="327">
        <v>509.05399999999997</v>
      </c>
      <c r="FG52" s="225">
        <v>10404.780099445543</v>
      </c>
      <c r="FH52" s="225">
        <v>427.02600000000001</v>
      </c>
      <c r="FI52" s="212">
        <v>6601.8406364517305</v>
      </c>
      <c r="FJ52" s="225">
        <v>244.80799999999999</v>
      </c>
      <c r="FK52" s="437">
        <v>17253.450909783875</v>
      </c>
      <c r="FL52" s="327">
        <v>631.67999999999995</v>
      </c>
      <c r="FM52" s="326">
        <f t="shared" si="185"/>
        <v>90069.258195051982</v>
      </c>
      <c r="FN52" s="301">
        <f t="shared" si="185"/>
        <v>4226.2460000000001</v>
      </c>
      <c r="FO52" s="328">
        <v>6543.6660046485149</v>
      </c>
      <c r="FP52" s="274">
        <v>332.077</v>
      </c>
      <c r="FQ52" s="417">
        <v>7650.3543372417244</v>
      </c>
      <c r="FR52" s="95">
        <v>320.00600000000003</v>
      </c>
      <c r="FS52" s="99">
        <v>3757.9819868202071</v>
      </c>
      <c r="FT52" s="95">
        <v>199.261</v>
      </c>
      <c r="FU52" s="99">
        <v>6522.9217704799967</v>
      </c>
      <c r="FV52" s="95">
        <v>328.62099999999998</v>
      </c>
      <c r="FW52" s="99">
        <v>10558.466927019999</v>
      </c>
      <c r="FX52" s="99">
        <v>421.75600000000003</v>
      </c>
      <c r="FY52" s="99">
        <v>6037.4089819399978</v>
      </c>
      <c r="FZ52" s="95">
        <v>463.21499999999997</v>
      </c>
      <c r="GA52" s="99">
        <v>14708.381765730001</v>
      </c>
      <c r="GB52" s="99">
        <v>475.14799999999997</v>
      </c>
      <c r="GC52" s="99">
        <v>7060.780027329999</v>
      </c>
      <c r="GD52" s="99">
        <v>494.62700000000007</v>
      </c>
      <c r="GE52" s="99">
        <v>8237.6625262499983</v>
      </c>
      <c r="GF52" s="99">
        <v>359.48</v>
      </c>
      <c r="GG52" s="99">
        <v>15813.779932000001</v>
      </c>
      <c r="GH52" s="99">
        <v>452.233</v>
      </c>
      <c r="GI52" s="99">
        <v>6173.5595499999999</v>
      </c>
      <c r="GJ52" s="99">
        <v>382.71499999999992</v>
      </c>
      <c r="GK52" s="99">
        <v>9047.7424630000005</v>
      </c>
      <c r="GL52" s="99">
        <v>477.86100000000005</v>
      </c>
      <c r="GM52" s="414">
        <f t="shared" ref="GM52:GM53" si="192">+EO52+EQ52+ES52+EU52+EW52+EY52+FA52+FC52+FE52+FG52+FI52+FK52</f>
        <v>90069.258195051982</v>
      </c>
      <c r="GN52" s="379">
        <f t="shared" ref="GN52:GN53" si="193">+EP52+ER52+ET52+EV52+EX52+EZ52+FB52+FD52+FF52+FH52+FJ52+FL52</f>
        <v>4226.2460000000001</v>
      </c>
      <c r="GO52" s="379">
        <f t="shared" ref="GO52:GO53" si="194">+FO52+FQ52+FS52+FU52+FW52+FY52+GA52+GC52+GE52+GG52+GI52+GK52</f>
        <v>102112.70627246045</v>
      </c>
      <c r="GP52" s="379">
        <f t="shared" ref="GP52:GP53" si="195">+FP52+FR52+FT52+FV52+FX52+FZ52+GB52+GD52+GF52+GH52+GJ52+GL52</f>
        <v>4707</v>
      </c>
      <c r="GQ52" s="379">
        <v>7000.0608249999996</v>
      </c>
      <c r="GR52" s="379">
        <v>437.29599999999994</v>
      </c>
      <c r="GS52" s="379">
        <v>9591.1875459999992</v>
      </c>
      <c r="GT52" s="379">
        <v>523.39400000000001</v>
      </c>
      <c r="GU52" s="379">
        <v>11244.480331999999</v>
      </c>
      <c r="GV52" s="379">
        <v>468.55700000000002</v>
      </c>
      <c r="GW52" s="452">
        <v>9482.9643030000007</v>
      </c>
      <c r="GX52" s="452">
        <v>309.03500000000003</v>
      </c>
      <c r="GY52" s="379">
        <v>5302.3573079999996</v>
      </c>
      <c r="GZ52" s="379">
        <v>306.14999999999998</v>
      </c>
      <c r="HA52" s="379">
        <v>9370.5026249999992</v>
      </c>
      <c r="HB52" s="379">
        <v>420.608</v>
      </c>
      <c r="HC52" s="379">
        <v>10109.224962</v>
      </c>
      <c r="HD52" s="379">
        <v>528.13099999999997</v>
      </c>
      <c r="HE52" s="379">
        <v>17511.353911999999</v>
      </c>
      <c r="HF52" s="379">
        <v>569.52099999999996</v>
      </c>
      <c r="HG52" s="379">
        <v>5535.3838394680006</v>
      </c>
      <c r="HH52" s="379">
        <v>160.316</v>
      </c>
      <c r="HI52" s="379">
        <v>5358.1705199999997</v>
      </c>
      <c r="HJ52" s="379">
        <v>318.97899999999998</v>
      </c>
      <c r="HK52" s="379">
        <v>9055.363421</v>
      </c>
      <c r="HL52" s="379">
        <v>190.197</v>
      </c>
      <c r="HM52" s="452">
        <v>4756.7194839999993</v>
      </c>
      <c r="HN52" s="379">
        <v>505.80200000000002</v>
      </c>
      <c r="HO52" s="452">
        <v>10335.720568999999</v>
      </c>
      <c r="HP52" s="379">
        <v>503.31299999999999</v>
      </c>
      <c r="HQ52" s="379">
        <v>5735.303903</v>
      </c>
      <c r="HR52" s="379">
        <v>230.38499999999999</v>
      </c>
      <c r="HS52" s="379">
        <v>4194.9679479999995</v>
      </c>
      <c r="HT52" s="379">
        <v>261.28500000000003</v>
      </c>
      <c r="HU52" s="379">
        <v>5686.8395039999996</v>
      </c>
      <c r="HV52" s="379">
        <v>369.21199999999999</v>
      </c>
      <c r="HW52" s="379">
        <v>11212.134764</v>
      </c>
      <c r="HX52" s="379">
        <v>356.16500000000002</v>
      </c>
      <c r="HY52" s="379">
        <v>7260.399864</v>
      </c>
      <c r="HZ52" s="379">
        <v>223.744</v>
      </c>
      <c r="IA52" s="379">
        <v>8021.2377800000004</v>
      </c>
      <c r="IB52" s="379">
        <v>654.67499999999995</v>
      </c>
      <c r="IC52" s="379">
        <v>7314.2706680000001</v>
      </c>
      <c r="ID52" s="379">
        <v>325.93399999999997</v>
      </c>
      <c r="IE52" s="379">
        <v>17244.564766</v>
      </c>
      <c r="IF52" s="379">
        <v>620.12800000000004</v>
      </c>
      <c r="IG52" s="379">
        <v>5309.7528320000001</v>
      </c>
      <c r="IH52" s="379">
        <v>195.28399999999999</v>
      </c>
      <c r="II52" s="379">
        <v>5375.0717869999999</v>
      </c>
      <c r="IJ52" s="379">
        <v>424.84500000000003</v>
      </c>
      <c r="IK52" s="414">
        <v>2431.6485399999997</v>
      </c>
      <c r="IL52" s="479">
        <v>181.71700000000001</v>
      </c>
      <c r="IM52" s="479">
        <v>7572.8194889999986</v>
      </c>
      <c r="IN52" s="479">
        <v>352.19499999999999</v>
      </c>
      <c r="IO52" s="479">
        <v>4714.0490129999998</v>
      </c>
      <c r="IP52" s="479">
        <v>375.46099999999996</v>
      </c>
      <c r="IQ52" s="479">
        <v>9900.0060329999997</v>
      </c>
      <c r="IR52" s="479">
        <v>271.887</v>
      </c>
      <c r="IS52" s="479">
        <v>13392.896069</v>
      </c>
      <c r="IT52" s="479">
        <v>397.10199999999998</v>
      </c>
      <c r="IU52" s="479">
        <v>13639.048115000001</v>
      </c>
      <c r="IV52" s="479">
        <v>294.83100000000002</v>
      </c>
      <c r="IW52" s="479">
        <v>10072.29701</v>
      </c>
      <c r="IX52" s="479">
        <v>317.03300000000002</v>
      </c>
      <c r="IY52" s="479">
        <v>3072.5256119999995</v>
      </c>
      <c r="IZ52" s="479">
        <v>436.13100000000009</v>
      </c>
      <c r="JA52" s="479">
        <v>8593.4731570000004</v>
      </c>
      <c r="JB52" s="479">
        <v>408.87199999999996</v>
      </c>
      <c r="JC52" s="479">
        <v>18797.399627000003</v>
      </c>
      <c r="JD52" s="479">
        <v>336.108</v>
      </c>
      <c r="JE52" s="479">
        <v>4088.3310059999994</v>
      </c>
      <c r="JF52" s="479">
        <v>206.50800000000004</v>
      </c>
      <c r="JG52" s="479">
        <v>4147.1593539999976</v>
      </c>
      <c r="JH52" s="479">
        <v>407.07899999999989</v>
      </c>
      <c r="JI52" s="479">
        <v>8819.7219280000008</v>
      </c>
      <c r="JJ52" s="479">
        <v>554.95699999999999</v>
      </c>
      <c r="JK52" s="479">
        <v>9864.3553650000031</v>
      </c>
      <c r="JL52" s="479">
        <v>418.41200000000003</v>
      </c>
      <c r="JM52" s="479">
        <v>4296.1199239999996</v>
      </c>
      <c r="JN52" s="479">
        <v>244.839</v>
      </c>
      <c r="JO52" s="479"/>
      <c r="JP52" s="479"/>
      <c r="JQ52" s="479"/>
      <c r="JR52" s="479"/>
      <c r="JS52" s="479"/>
      <c r="JT52" s="479"/>
      <c r="JU52" s="479"/>
      <c r="JV52" s="479"/>
      <c r="JW52" s="479"/>
      <c r="JX52" s="479"/>
      <c r="JY52" s="479"/>
      <c r="JZ52" s="479"/>
      <c r="KA52" s="479"/>
      <c r="KB52" s="479"/>
      <c r="KC52" s="479"/>
      <c r="KD52" s="479"/>
      <c r="KE52" s="479"/>
      <c r="KF52" s="479"/>
      <c r="KG52" s="479"/>
      <c r="KH52" s="479"/>
      <c r="KI52" s="91">
        <f t="shared" ref="KI52:KI53" si="196">+IM52+IO52</f>
        <v>12286.868501999998</v>
      </c>
      <c r="KJ52" s="106">
        <f t="shared" ref="KJ52:KJ53" si="197">+IN52+IP52</f>
        <v>727.65599999999995</v>
      </c>
      <c r="KK52" s="91">
        <f t="shared" ref="KK52:KK53" si="198">+JK52+JM52</f>
        <v>14160.475289000002</v>
      </c>
      <c r="KL52" s="106">
        <f t="shared" ref="KL52:KL53" si="199">+JL52+JN52</f>
        <v>663.25099999999998</v>
      </c>
      <c r="KO52" s="470"/>
      <c r="KP52" s="173"/>
    </row>
    <row r="53" spans="2:302" x14ac:dyDescent="0.25">
      <c r="B53" s="114" t="s">
        <v>40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6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2">
        <v>41769.541863999999</v>
      </c>
      <c r="AN53" s="377">
        <v>13519.624000000002</v>
      </c>
      <c r="AO53" s="422">
        <v>37531.984488672875</v>
      </c>
      <c r="AP53" s="378">
        <v>15122.062</v>
      </c>
      <c r="AQ53" s="425">
        <v>24647.730679998913</v>
      </c>
      <c r="AR53" s="378">
        <v>9643.2710000000006</v>
      </c>
      <c r="AS53" s="425">
        <v>31617.268863463309</v>
      </c>
      <c r="AT53" s="378">
        <v>11280.810000000005</v>
      </c>
      <c r="AU53" s="378">
        <v>27511.528829999996</v>
      </c>
      <c r="AV53" s="378">
        <v>11627.901</v>
      </c>
      <c r="AW53" s="378">
        <v>29018.176127500003</v>
      </c>
      <c r="AX53" s="378">
        <v>12527.017</v>
      </c>
      <c r="AY53" s="99">
        <v>1757.8</v>
      </c>
      <c r="AZ53" s="99">
        <v>458.12200000000001</v>
      </c>
      <c r="BA53" s="99">
        <v>972.9</v>
      </c>
      <c r="BB53" s="99">
        <v>567.75</v>
      </c>
      <c r="BC53" s="99">
        <v>643.94475500000033</v>
      </c>
      <c r="BD53" s="99">
        <v>600.60799999999995</v>
      </c>
      <c r="BE53" s="99">
        <v>613.78956299999993</v>
      </c>
      <c r="BF53" s="99">
        <v>308.74700000000001</v>
      </c>
      <c r="BG53" s="99">
        <v>648.939436</v>
      </c>
      <c r="BH53" s="99">
        <v>474.363</v>
      </c>
      <c r="BI53" s="99">
        <v>808.68267000000003</v>
      </c>
      <c r="BJ53" s="99">
        <v>531.89099999999996</v>
      </c>
      <c r="BK53" s="99">
        <v>1560.9</v>
      </c>
      <c r="BL53" s="99">
        <v>908.904</v>
      </c>
      <c r="BM53" s="99">
        <v>1418.8719529999998</v>
      </c>
      <c r="BN53" s="99">
        <v>1018.035</v>
      </c>
      <c r="BO53" s="99">
        <v>1767.19623</v>
      </c>
      <c r="BP53" s="99">
        <v>1165.768</v>
      </c>
      <c r="BQ53" s="99">
        <v>2068.5675670000001</v>
      </c>
      <c r="BR53" s="99">
        <v>1349.751</v>
      </c>
      <c r="BS53" s="99">
        <v>1560.1999999999998</v>
      </c>
      <c r="BT53" s="99">
        <v>1512.2</v>
      </c>
      <c r="BU53" s="99">
        <v>2590.6078299999999</v>
      </c>
      <c r="BV53" s="99">
        <v>2094.22100000001</v>
      </c>
      <c r="BW53" s="99">
        <f>1098.137717+0.003</f>
        <v>1098.140717</v>
      </c>
      <c r="BX53" s="99">
        <v>470.14600000000002</v>
      </c>
      <c r="BY53" s="99">
        <f>1896.812757+0.003</f>
        <v>1896.8157569999998</v>
      </c>
      <c r="BZ53" s="99">
        <v>973.85500000000002</v>
      </c>
      <c r="CA53" s="99">
        <f t="shared" si="190"/>
        <v>2994.9564739999996</v>
      </c>
      <c r="CB53" s="99">
        <f t="shared" si="191"/>
        <v>1444.001</v>
      </c>
      <c r="CC53" s="108">
        <f>2619.506909+0.005</f>
        <v>2619.5119090000003</v>
      </c>
      <c r="CD53" s="108">
        <v>770.14799999999991</v>
      </c>
      <c r="CE53" s="108">
        <v>2819.4790569999996</v>
      </c>
      <c r="CF53" s="108">
        <v>641.05099999999993</v>
      </c>
      <c r="CG53" s="222">
        <v>2034.3853570000001</v>
      </c>
      <c r="CH53" s="176">
        <v>878.41300000000001</v>
      </c>
      <c r="CI53" s="108">
        <f>1890.39+0.004</f>
        <v>1890.394</v>
      </c>
      <c r="CJ53" s="110">
        <v>1164</v>
      </c>
      <c r="CK53" s="108">
        <v>1685.1416039999999</v>
      </c>
      <c r="CL53" s="108">
        <v>820.14800000000002</v>
      </c>
      <c r="CM53" s="108">
        <f>3067.508717</f>
        <v>3067.5087170000002</v>
      </c>
      <c r="CN53" s="108">
        <v>1509.9670000000001</v>
      </c>
      <c r="CO53" s="207">
        <f>2902.313424+0.011</f>
        <v>2902.3244239999999</v>
      </c>
      <c r="CP53" s="207">
        <v>1172.982</v>
      </c>
      <c r="CQ53" s="108">
        <f>1777.517238+0.039</f>
        <v>1777.5562379999999</v>
      </c>
      <c r="CR53" s="108">
        <v>942.33299999999997</v>
      </c>
      <c r="CS53" s="108">
        <f>2218.964624-0.001</f>
        <v>2218.963624</v>
      </c>
      <c r="CT53" s="108">
        <v>779.11199999999997</v>
      </c>
      <c r="CU53" s="215">
        <v>3740.3069749899996</v>
      </c>
      <c r="CV53" s="216">
        <v>1352.7460000000001</v>
      </c>
      <c r="CW53" s="105">
        <f t="shared" si="167"/>
        <v>8433.9474399999999</v>
      </c>
      <c r="CX53" s="241">
        <f t="shared" si="168"/>
        <v>2855.2</v>
      </c>
      <c r="CY53" s="245">
        <f t="shared" si="169"/>
        <v>10468.332796999999</v>
      </c>
      <c r="CZ53" s="241">
        <f t="shared" si="170"/>
        <v>3733.6129999999998</v>
      </c>
      <c r="DA53" s="241">
        <f t="shared" si="171"/>
        <v>14043.868401</v>
      </c>
      <c r="DB53" s="241">
        <f t="shared" si="172"/>
        <v>5717.7609999999995</v>
      </c>
      <c r="DC53" s="235">
        <f t="shared" si="15"/>
        <v>17111.377118</v>
      </c>
      <c r="DD53" s="235">
        <f t="shared" si="8"/>
        <v>7227.7279999999992</v>
      </c>
      <c r="DE53" s="241">
        <f t="shared" si="173"/>
        <v>20013.701541999999</v>
      </c>
      <c r="DF53" s="241">
        <f t="shared" si="174"/>
        <v>8400.7099999999991</v>
      </c>
      <c r="DG53" s="241">
        <f t="shared" si="175"/>
        <v>21791.25778</v>
      </c>
      <c r="DH53" s="241">
        <f t="shared" si="176"/>
        <v>9343.0429999999997</v>
      </c>
      <c r="DI53" s="245">
        <f t="shared" si="177"/>
        <v>24010.221404</v>
      </c>
      <c r="DJ53" s="241">
        <f t="shared" si="178"/>
        <v>10122.154999999999</v>
      </c>
      <c r="DK53" s="241">
        <f t="shared" si="179"/>
        <v>27750.528378989999</v>
      </c>
      <c r="DL53" s="241">
        <f t="shared" si="180"/>
        <v>11474.900999999998</v>
      </c>
      <c r="DM53" s="99">
        <f>6018.256293+44.2</f>
        <v>6062.4562930000002</v>
      </c>
      <c r="DN53" s="99">
        <f>1045.356+12</f>
        <v>1057.356</v>
      </c>
      <c r="DO53" s="99">
        <v>4709.9769429999997</v>
      </c>
      <c r="DP53" s="99">
        <v>985.11199999999997</v>
      </c>
      <c r="DQ53" s="99">
        <v>1945.5108319999999</v>
      </c>
      <c r="DR53" s="99">
        <v>842.33399999999995</v>
      </c>
      <c r="DS53" s="207">
        <v>3446.466512</v>
      </c>
      <c r="DT53" s="207">
        <v>1175.981</v>
      </c>
      <c r="DU53" s="249">
        <v>4073.1621949999999</v>
      </c>
      <c r="DV53" s="263">
        <v>875.97299999999996</v>
      </c>
      <c r="DW53" s="212">
        <v>2398.6729929999988</v>
      </c>
      <c r="DX53" s="264">
        <v>1055.21</v>
      </c>
      <c r="DY53" s="259">
        <v>2706.5412839999999</v>
      </c>
      <c r="DZ53" s="259">
        <v>1287.125</v>
      </c>
      <c r="EA53" s="260">
        <v>5865.5282230000003</v>
      </c>
      <c r="EB53" s="261">
        <v>2604.2379999999998</v>
      </c>
      <c r="EC53" s="262">
        <v>2861.446117</v>
      </c>
      <c r="ED53" s="261">
        <v>994.60699999999997</v>
      </c>
      <c r="EE53" s="266">
        <v>2569.4044399999998</v>
      </c>
      <c r="EF53" s="267">
        <v>1137.162</v>
      </c>
      <c r="EG53" s="276">
        <v>2014.826534</v>
      </c>
      <c r="EH53" s="277">
        <v>600.27200000000005</v>
      </c>
      <c r="EI53" s="278">
        <v>3115.5494979999999</v>
      </c>
      <c r="EJ53" s="279">
        <v>904.25400000000002</v>
      </c>
      <c r="EK53" s="99">
        <f t="shared" si="181"/>
        <v>41769.541863999999</v>
      </c>
      <c r="EL53" s="240">
        <f t="shared" si="182"/>
        <v>13519.624000000002</v>
      </c>
      <c r="EM53" s="303">
        <f t="shared" si="183"/>
        <v>38653.992365999999</v>
      </c>
      <c r="EN53" s="301">
        <f t="shared" si="184"/>
        <v>12615.37</v>
      </c>
      <c r="EO53" s="214">
        <v>3794.8690379999998</v>
      </c>
      <c r="EP53" s="310">
        <v>1802.4260000000002</v>
      </c>
      <c r="EQ53" s="344">
        <v>2921.7246220000002</v>
      </c>
      <c r="ER53" s="300">
        <v>808.51400000000001</v>
      </c>
      <c r="ES53" s="225">
        <v>2440.5285209999997</v>
      </c>
      <c r="ET53" s="225">
        <v>1046.8129999999999</v>
      </c>
      <c r="EU53" s="212">
        <v>3011.3210193</v>
      </c>
      <c r="EV53" s="212">
        <v>1139.2750000000001</v>
      </c>
      <c r="EW53" s="311">
        <v>3184.643804320001</v>
      </c>
      <c r="EX53" s="300">
        <v>1097.7729999999999</v>
      </c>
      <c r="EY53" s="311">
        <v>2471.5857446399996</v>
      </c>
      <c r="EZ53" s="300">
        <v>1108.492</v>
      </c>
      <c r="FA53" s="311">
        <v>5191.6239536635303</v>
      </c>
      <c r="FB53" s="317">
        <v>1883.9369999999999</v>
      </c>
      <c r="FC53" s="320">
        <v>4738.3363868460901</v>
      </c>
      <c r="FD53" s="320">
        <v>2394.5430000000001</v>
      </c>
      <c r="FE53" s="327">
        <v>3163.3984471619965</v>
      </c>
      <c r="FF53" s="327">
        <v>1522.962</v>
      </c>
      <c r="FG53" s="225">
        <v>2055.4365944325091</v>
      </c>
      <c r="FH53" s="225">
        <v>798.45799999999997</v>
      </c>
      <c r="FI53" s="212">
        <v>2529.5105373542419</v>
      </c>
      <c r="FJ53" s="225">
        <v>821.00099999999998</v>
      </c>
      <c r="FK53" s="437">
        <v>2029.0058199545099</v>
      </c>
      <c r="FL53" s="327">
        <v>697.86800000000005</v>
      </c>
      <c r="FM53" s="326">
        <f t="shared" si="185"/>
        <v>37531.984488672875</v>
      </c>
      <c r="FN53" s="301">
        <f t="shared" si="185"/>
        <v>15122.062</v>
      </c>
      <c r="FO53" s="328">
        <v>1612.9526422485217</v>
      </c>
      <c r="FP53" s="274">
        <v>518.39600000000007</v>
      </c>
      <c r="FQ53" s="417">
        <v>2299.2488738991719</v>
      </c>
      <c r="FR53" s="95">
        <v>761.53699999999981</v>
      </c>
      <c r="FS53" s="99">
        <v>1585.0674815212162</v>
      </c>
      <c r="FT53" s="95">
        <v>600.78800000000001</v>
      </c>
      <c r="FU53" s="99">
        <v>1306.12379655</v>
      </c>
      <c r="FV53" s="95">
        <v>594.20399999999995</v>
      </c>
      <c r="FW53" s="99">
        <v>1732.5055396300004</v>
      </c>
      <c r="FX53" s="99">
        <v>626.81099999999992</v>
      </c>
      <c r="FY53" s="99">
        <v>2275.9612570599998</v>
      </c>
      <c r="FZ53" s="95">
        <v>1012.261</v>
      </c>
      <c r="GA53" s="99">
        <v>1675.1715504000003</v>
      </c>
      <c r="GB53" s="99">
        <v>611.04399999999964</v>
      </c>
      <c r="GC53" s="99">
        <v>3496.8953566300006</v>
      </c>
      <c r="GD53" s="99">
        <v>1558.2149999999999</v>
      </c>
      <c r="GE53" s="99">
        <v>3323.5730230600011</v>
      </c>
      <c r="GF53" s="99">
        <v>1164.8890000000004</v>
      </c>
      <c r="GG53" s="99">
        <v>1949.0648390000006</v>
      </c>
      <c r="GH53" s="99">
        <v>905.09400000000005</v>
      </c>
      <c r="GI53" s="99">
        <v>1758.2170670000003</v>
      </c>
      <c r="GJ53" s="99">
        <v>616.13500000000033</v>
      </c>
      <c r="GK53" s="99">
        <v>1632.9492530000005</v>
      </c>
      <c r="GL53" s="99">
        <v>673.8970000000005</v>
      </c>
      <c r="GM53" s="414">
        <f t="shared" si="192"/>
        <v>37531.984488672875</v>
      </c>
      <c r="GN53" s="379">
        <f t="shared" si="193"/>
        <v>15122.062</v>
      </c>
      <c r="GO53" s="379">
        <f t="shared" si="194"/>
        <v>24647.730679998913</v>
      </c>
      <c r="GP53" s="379">
        <f t="shared" si="195"/>
        <v>9643.2710000000006</v>
      </c>
      <c r="GQ53" s="379">
        <v>3160.3057300000009</v>
      </c>
      <c r="GR53" s="379">
        <v>1010.754</v>
      </c>
      <c r="GS53" s="379">
        <v>1709.529898</v>
      </c>
      <c r="GT53" s="379">
        <v>586.68599999999992</v>
      </c>
      <c r="GU53" s="379">
        <v>2515.9940820000002</v>
      </c>
      <c r="GV53" s="379">
        <v>905.76</v>
      </c>
      <c r="GW53" s="452">
        <v>2027.808266</v>
      </c>
      <c r="GX53" s="452">
        <v>733.05899999999997</v>
      </c>
      <c r="GY53" s="379">
        <v>2135.3043259999999</v>
      </c>
      <c r="GZ53" s="379">
        <v>498.91899999999998</v>
      </c>
      <c r="HA53" s="379">
        <v>2701.1179069999998</v>
      </c>
      <c r="HB53" s="379">
        <v>767.86400000000003</v>
      </c>
      <c r="HC53" s="379">
        <v>2326.3320779999999</v>
      </c>
      <c r="HD53" s="379">
        <v>773.67200000000003</v>
      </c>
      <c r="HE53" s="379">
        <v>4123.4211070000001</v>
      </c>
      <c r="HF53" s="379">
        <v>1852.4349999999999</v>
      </c>
      <c r="HG53" s="379">
        <v>3060.3319321213098</v>
      </c>
      <c r="HH53" s="379">
        <v>1406.6849999999997</v>
      </c>
      <c r="HI53" s="379">
        <v>2110.6943590000001</v>
      </c>
      <c r="HJ53" s="379">
        <v>837.42200000000003</v>
      </c>
      <c r="HK53" s="379">
        <v>4073.379625</v>
      </c>
      <c r="HL53" s="379">
        <v>1315.155</v>
      </c>
      <c r="HM53" s="452">
        <v>2118.1912910000005</v>
      </c>
      <c r="HN53" s="379">
        <v>719.66699999999969</v>
      </c>
      <c r="HO53" s="452">
        <v>1604.6561020000001</v>
      </c>
      <c r="HP53" s="379">
        <v>711.44600000000003</v>
      </c>
      <c r="HQ53" s="379">
        <v>1783.3726439999998</v>
      </c>
      <c r="HR53" s="379">
        <v>606.03500000000008</v>
      </c>
      <c r="HS53" s="379">
        <v>1532.8467040000003</v>
      </c>
      <c r="HT53" s="379">
        <v>656.87100000000009</v>
      </c>
      <c r="HU53" s="379">
        <v>1797.2499419999999</v>
      </c>
      <c r="HV53" s="379">
        <v>713.13400000000001</v>
      </c>
      <c r="HW53" s="379">
        <v>2157.7548499999998</v>
      </c>
      <c r="HX53" s="379">
        <v>858.99300000000005</v>
      </c>
      <c r="HY53" s="379">
        <v>2020.395045</v>
      </c>
      <c r="HZ53" s="379">
        <v>814.92399999999998</v>
      </c>
      <c r="IA53" s="379">
        <v>3116.4698030000004</v>
      </c>
      <c r="IB53" s="379">
        <v>1297.7260000000001</v>
      </c>
      <c r="IC53" s="379">
        <v>2843.8978479999996</v>
      </c>
      <c r="ID53" s="379">
        <v>1433.0789999999993</v>
      </c>
      <c r="IE53" s="379">
        <v>3720.2491939999995</v>
      </c>
      <c r="IF53" s="379">
        <v>1743.962</v>
      </c>
      <c r="IG53" s="379">
        <v>2491.5049980000003</v>
      </c>
      <c r="IH53" s="379">
        <v>1009.5999999999999</v>
      </c>
      <c r="II53" s="379">
        <v>2566.1856809999995</v>
      </c>
      <c r="IJ53" s="379">
        <v>989.79199999999969</v>
      </c>
      <c r="IK53" s="414">
        <v>1876.946019</v>
      </c>
      <c r="IL53" s="479">
        <v>792.33899999999983</v>
      </c>
      <c r="IM53" s="479">
        <v>1734.6243440000001</v>
      </c>
      <c r="IN53" s="479">
        <v>685.81399999999974</v>
      </c>
      <c r="IO53" s="479">
        <v>1459.2670019999994</v>
      </c>
      <c r="IP53" s="479">
        <v>636.96899999999982</v>
      </c>
      <c r="IQ53" s="479">
        <v>1882.0291499999998</v>
      </c>
      <c r="IR53" s="479">
        <v>631.02199999999971</v>
      </c>
      <c r="IS53" s="479">
        <v>1902.6851490000001</v>
      </c>
      <c r="IT53" s="479">
        <v>933.60299999999984</v>
      </c>
      <c r="IU53" s="479">
        <v>1594.2444430000007</v>
      </c>
      <c r="IV53" s="479">
        <v>828.82100000000014</v>
      </c>
      <c r="IW53" s="479">
        <v>2504.0718780000002</v>
      </c>
      <c r="IX53" s="479">
        <v>926.23500000000001</v>
      </c>
      <c r="IY53" s="479">
        <v>2758.4975520000007</v>
      </c>
      <c r="IZ53" s="479">
        <v>1266.2399999999998</v>
      </c>
      <c r="JA53" s="479">
        <v>4779.1888630000012</v>
      </c>
      <c r="JB53" s="479">
        <v>2169.1370000000006</v>
      </c>
      <c r="JC53" s="479">
        <v>4093.3124614999997</v>
      </c>
      <c r="JD53" s="479">
        <v>2038.2009999999993</v>
      </c>
      <c r="JE53" s="479">
        <v>2057.2875420000005</v>
      </c>
      <c r="JF53" s="479">
        <v>912.30499999999961</v>
      </c>
      <c r="JG53" s="479">
        <v>2478.4840359999989</v>
      </c>
      <c r="JH53" s="479">
        <v>876.43200000000013</v>
      </c>
      <c r="JI53" s="479">
        <v>1774.4837069999996</v>
      </c>
      <c r="JJ53" s="479">
        <v>622.23799999999994</v>
      </c>
      <c r="JK53" s="479">
        <v>2439.0497180000002</v>
      </c>
      <c r="JL53" s="479">
        <v>944.18300000000011</v>
      </c>
      <c r="JM53" s="479">
        <v>1892.7365299999999</v>
      </c>
      <c r="JN53" s="479">
        <v>763.57299999999998</v>
      </c>
      <c r="JO53" s="479"/>
      <c r="JP53" s="479"/>
      <c r="JQ53" s="479"/>
      <c r="JR53" s="479"/>
      <c r="JS53" s="479"/>
      <c r="JT53" s="479"/>
      <c r="JU53" s="479"/>
      <c r="JV53" s="479"/>
      <c r="JW53" s="479"/>
      <c r="JX53" s="479"/>
      <c r="JY53" s="479"/>
      <c r="JZ53" s="479"/>
      <c r="KA53" s="479"/>
      <c r="KB53" s="479"/>
      <c r="KC53" s="479"/>
      <c r="KD53" s="479"/>
      <c r="KE53" s="479"/>
      <c r="KF53" s="479"/>
      <c r="KG53" s="479"/>
      <c r="KH53" s="479"/>
      <c r="KI53" s="91">
        <f t="shared" si="196"/>
        <v>3193.8913459999994</v>
      </c>
      <c r="KJ53" s="106">
        <f t="shared" si="197"/>
        <v>1322.7829999999994</v>
      </c>
      <c r="KK53" s="91">
        <f t="shared" si="198"/>
        <v>4331.7862480000003</v>
      </c>
      <c r="KL53" s="106">
        <f t="shared" si="199"/>
        <v>1707.7560000000001</v>
      </c>
      <c r="KO53" s="470"/>
      <c r="KP53" s="173"/>
    </row>
    <row r="54" spans="2:302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1"/>
      <c r="AJ54" s="98"/>
      <c r="AK54" s="435"/>
      <c r="AL54" s="155"/>
      <c r="AM54" s="419"/>
      <c r="AN54" s="374"/>
      <c r="AO54" s="427"/>
      <c r="AP54" s="374"/>
      <c r="AQ54" s="455"/>
      <c r="AR54" s="447"/>
      <c r="AS54" s="447"/>
      <c r="AT54" s="447"/>
      <c r="AU54" s="447"/>
      <c r="AV54" s="447"/>
      <c r="AW54" s="447"/>
      <c r="AX54" s="447"/>
      <c r="AY54" s="97"/>
      <c r="AZ54" s="188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91"/>
      <c r="BU54" s="190"/>
      <c r="BV54" s="191"/>
      <c r="BW54" s="87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179"/>
      <c r="CL54" s="179"/>
      <c r="CM54" s="179"/>
      <c r="CN54" s="179"/>
      <c r="CO54" s="179"/>
      <c r="CP54" s="179"/>
      <c r="CQ54" s="82"/>
      <c r="CR54" s="82"/>
      <c r="CS54" s="86"/>
      <c r="CT54" s="82"/>
      <c r="CU54" s="179"/>
      <c r="CV54" s="179"/>
      <c r="CW54" s="82"/>
      <c r="CX54" s="242"/>
      <c r="CY54" s="360"/>
      <c r="CZ54" s="242"/>
      <c r="DA54" s="235"/>
      <c r="DB54" s="235"/>
      <c r="DC54" s="235"/>
      <c r="DD54" s="242"/>
      <c r="DE54" s="235"/>
      <c r="DF54" s="242"/>
      <c r="DG54" s="242"/>
      <c r="DH54" s="242"/>
      <c r="DI54" s="242"/>
      <c r="DJ54" s="242"/>
      <c r="DK54" s="242"/>
      <c r="DL54" s="242"/>
      <c r="DM54" s="75"/>
      <c r="DN54" s="221"/>
      <c r="DO54" s="75"/>
      <c r="DP54" s="221"/>
      <c r="DQ54" s="75"/>
      <c r="DR54" s="221"/>
      <c r="DS54" s="75"/>
      <c r="DT54" s="221"/>
      <c r="DU54" s="207"/>
      <c r="DV54" s="252"/>
      <c r="DW54" s="207"/>
      <c r="DX54" s="252"/>
      <c r="DY54" s="207"/>
      <c r="DZ54" s="221"/>
      <c r="EA54" s="207"/>
      <c r="EB54" s="252"/>
      <c r="EC54" s="207"/>
      <c r="ED54" s="221"/>
      <c r="EE54" s="75"/>
      <c r="EF54" s="237"/>
      <c r="EG54" s="274"/>
      <c r="EH54" s="237"/>
      <c r="EI54" s="237"/>
      <c r="EJ54" s="237"/>
      <c r="EK54" s="75"/>
      <c r="EL54" s="237"/>
      <c r="EM54" s="303"/>
      <c r="EN54" s="301"/>
      <c r="EO54" s="75"/>
      <c r="EP54" s="274"/>
      <c r="EQ54" s="343"/>
      <c r="ER54" s="274"/>
      <c r="ES54" s="274"/>
      <c r="ET54" s="234"/>
      <c r="EU54" s="274"/>
      <c r="EV54" s="274"/>
      <c r="EW54" s="274"/>
      <c r="EX54" s="274"/>
      <c r="EY54" s="274"/>
      <c r="EZ54" s="300"/>
      <c r="FA54" s="274"/>
      <c r="FB54" s="317"/>
      <c r="FC54" s="300"/>
      <c r="FD54" s="300"/>
      <c r="FE54" s="300"/>
      <c r="FF54" s="300"/>
      <c r="FG54" s="300"/>
      <c r="FH54" s="300"/>
      <c r="FI54" s="300"/>
      <c r="FJ54" s="317"/>
      <c r="FK54" s="317"/>
      <c r="FL54" s="300"/>
      <c r="FM54" s="287"/>
      <c r="FN54" s="239"/>
      <c r="FO54" s="239"/>
      <c r="FP54" s="239"/>
      <c r="FQ54" s="417"/>
      <c r="FR54" s="95"/>
      <c r="FS54" s="99"/>
      <c r="FT54" s="95"/>
      <c r="FU54" s="99"/>
      <c r="FV54" s="95"/>
      <c r="FW54" s="99"/>
      <c r="FX54" s="99"/>
      <c r="FY54" s="99"/>
      <c r="FZ54" s="95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24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328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274"/>
      <c r="JJ54" s="274"/>
      <c r="JK54" s="274"/>
      <c r="JL54" s="274"/>
      <c r="JM54" s="274"/>
      <c r="JN54" s="274"/>
      <c r="JO54" s="274"/>
      <c r="JP54" s="274"/>
      <c r="JQ54" s="274"/>
      <c r="JR54" s="274"/>
      <c r="JS54" s="274"/>
      <c r="JT54" s="274"/>
      <c r="JU54" s="274"/>
      <c r="JV54" s="274"/>
      <c r="JW54" s="274"/>
      <c r="JX54" s="274"/>
      <c r="JY54" s="274"/>
      <c r="JZ54" s="274"/>
      <c r="KA54" s="274"/>
      <c r="KB54" s="274"/>
      <c r="KC54" s="274"/>
      <c r="KD54" s="274"/>
      <c r="KE54" s="274"/>
      <c r="KF54" s="274"/>
      <c r="KG54" s="274"/>
      <c r="KH54" s="274"/>
      <c r="KI54" s="82"/>
      <c r="KJ54" s="84"/>
      <c r="KK54" s="82"/>
      <c r="KL54" s="84"/>
      <c r="KO54" s="470"/>
      <c r="KP54" s="173"/>
    </row>
    <row r="55" spans="2:302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0"/>
      <c r="AN55" s="384"/>
      <c r="AO55" s="428"/>
      <c r="AP55" s="384"/>
      <c r="AQ55" s="430"/>
      <c r="AR55" s="384"/>
      <c r="AS55" s="384"/>
      <c r="AT55" s="384"/>
      <c r="AU55" s="384"/>
      <c r="AV55" s="384"/>
      <c r="AW55" s="384"/>
      <c r="AX55" s="384"/>
      <c r="AY55" s="152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2"/>
      <c r="BT55" s="186"/>
      <c r="BU55" s="362"/>
      <c r="BV55" s="186"/>
      <c r="BW55" s="36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364"/>
      <c r="CL55" s="364"/>
      <c r="CM55" s="364"/>
      <c r="CN55" s="364"/>
      <c r="CO55" s="364"/>
      <c r="CP55" s="364"/>
      <c r="CQ55" s="153"/>
      <c r="CR55" s="153"/>
      <c r="CS55" s="153"/>
      <c r="CT55" s="153"/>
      <c r="CU55" s="364"/>
      <c r="CV55" s="364"/>
      <c r="CW55" s="153"/>
      <c r="CX55" s="251"/>
      <c r="CY55" s="365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154"/>
      <c r="DN55" s="253"/>
      <c r="DO55" s="154"/>
      <c r="DP55" s="253"/>
      <c r="DQ55" s="154"/>
      <c r="DR55" s="253"/>
      <c r="DS55" s="154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154"/>
      <c r="EF55" s="292"/>
      <c r="EG55" s="292"/>
      <c r="EH55" s="292"/>
      <c r="EI55" s="292"/>
      <c r="EJ55" s="292"/>
      <c r="EK55" s="154"/>
      <c r="EL55" s="292"/>
      <c r="EM55" s="333"/>
      <c r="EN55" s="334"/>
      <c r="EO55" s="154"/>
      <c r="EP55" s="292"/>
      <c r="EQ55" s="355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292"/>
      <c r="FL55" s="292"/>
      <c r="FM55" s="333"/>
      <c r="FN55" s="334"/>
      <c r="FO55" s="334"/>
      <c r="FP55" s="334"/>
      <c r="FQ55" s="418"/>
      <c r="FR55" s="152"/>
      <c r="FS55" s="335"/>
      <c r="FT55" s="152"/>
      <c r="FU55" s="335"/>
      <c r="FV55" s="152"/>
      <c r="FW55" s="335"/>
      <c r="FX55" s="335"/>
      <c r="FY55" s="335"/>
      <c r="FZ55" s="152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409"/>
      <c r="GN55" s="407"/>
      <c r="GO55" s="407"/>
      <c r="GP55" s="407"/>
      <c r="GQ55" s="407"/>
      <c r="GR55" s="407"/>
      <c r="GS55" s="407"/>
      <c r="GT55" s="407"/>
      <c r="GU55" s="407"/>
      <c r="GV55" s="407"/>
      <c r="GW55" s="407"/>
      <c r="GX55" s="407"/>
      <c r="GY55" s="407"/>
      <c r="GZ55" s="407"/>
      <c r="HA55" s="407"/>
      <c r="HB55" s="407"/>
      <c r="HC55" s="407"/>
      <c r="HD55" s="407"/>
      <c r="HE55" s="407"/>
      <c r="HF55" s="407"/>
      <c r="HG55" s="407"/>
      <c r="HH55" s="407"/>
      <c r="HI55" s="407"/>
      <c r="HJ55" s="407"/>
      <c r="HK55" s="407"/>
      <c r="HL55" s="407"/>
      <c r="HM55" s="407"/>
      <c r="HN55" s="407"/>
      <c r="HO55" s="407"/>
      <c r="HP55" s="407"/>
      <c r="HQ55" s="407"/>
      <c r="HR55" s="407"/>
      <c r="HS55" s="407"/>
      <c r="HT55" s="407"/>
      <c r="HU55" s="407"/>
      <c r="HV55" s="407"/>
      <c r="HW55" s="407"/>
      <c r="HX55" s="407"/>
      <c r="HY55" s="407"/>
      <c r="HZ55" s="407"/>
      <c r="IA55" s="407"/>
      <c r="IB55" s="407"/>
      <c r="IC55" s="407"/>
      <c r="ID55" s="407"/>
      <c r="IE55" s="407"/>
      <c r="IF55" s="407"/>
      <c r="IG55" s="407"/>
      <c r="IH55" s="407"/>
      <c r="II55" s="407"/>
      <c r="IJ55" s="407"/>
      <c r="IK55" s="365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251"/>
      <c r="JJ55" s="251"/>
      <c r="JK55" s="251"/>
      <c r="JL55" s="251"/>
      <c r="JM55" s="251"/>
      <c r="JN55" s="251"/>
      <c r="JO55" s="251"/>
      <c r="JP55" s="251"/>
      <c r="JQ55" s="251"/>
      <c r="JR55" s="251"/>
      <c r="JS55" s="251"/>
      <c r="JT55" s="251"/>
      <c r="JU55" s="251"/>
      <c r="JV55" s="251"/>
      <c r="JW55" s="251"/>
      <c r="JX55" s="251"/>
      <c r="JY55" s="251"/>
      <c r="JZ55" s="251"/>
      <c r="KA55" s="251"/>
      <c r="KB55" s="251"/>
      <c r="KC55" s="251"/>
      <c r="KD55" s="251"/>
      <c r="KE55" s="251"/>
      <c r="KF55" s="251"/>
      <c r="KG55" s="251"/>
      <c r="KH55" s="251"/>
      <c r="KI55" s="153"/>
      <c r="KJ55" s="363"/>
      <c r="KK55" s="153"/>
      <c r="KL55" s="363"/>
      <c r="KO55" s="470"/>
      <c r="KP55" s="173"/>
    </row>
    <row r="56" spans="2:302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1">
        <f t="shared" ref="AG56:CD56" si="200">SUM(AG16+AG33+AG41)</f>
        <v>494828.60000000003</v>
      </c>
      <c r="AH56" s="374">
        <f t="shared" si="200"/>
        <v>353489.95259756764</v>
      </c>
      <c r="AI56" s="421">
        <f t="shared" si="200"/>
        <v>626271.25579899992</v>
      </c>
      <c r="AJ56" s="374">
        <f t="shared" si="200"/>
        <v>494986.57307506696</v>
      </c>
      <c r="AK56" s="421">
        <f t="shared" si="200"/>
        <v>952852.40848543961</v>
      </c>
      <c r="AL56" s="374">
        <f t="shared" si="200"/>
        <v>681790.39700000011</v>
      </c>
      <c r="AM56" s="421">
        <f t="shared" si="200"/>
        <v>1084053.5866421796</v>
      </c>
      <c r="AN56" s="421">
        <f t="shared" si="200"/>
        <v>705347.85699999996</v>
      </c>
      <c r="AO56" s="421">
        <f t="shared" si="200"/>
        <v>1261189.4745796977</v>
      </c>
      <c r="AP56" s="421">
        <f t="shared" si="200"/>
        <v>809076.6</v>
      </c>
      <c r="AQ56" s="421">
        <f t="shared" si="200"/>
        <v>1188985.9554950283</v>
      </c>
      <c r="AR56" s="446">
        <f t="shared" si="200"/>
        <v>798238.5786180374</v>
      </c>
      <c r="AS56" s="421">
        <f t="shared" si="200"/>
        <v>1133893.1343549746</v>
      </c>
      <c r="AT56" s="446">
        <f t="shared" si="200"/>
        <v>632337.05700000015</v>
      </c>
      <c r="AU56" s="421">
        <f t="shared" si="200"/>
        <v>1019595.6462905302</v>
      </c>
      <c r="AV56" s="446">
        <f t="shared" si="200"/>
        <v>708203.31500000006</v>
      </c>
      <c r="AW56" s="421">
        <f t="shared" si="200"/>
        <v>1307187.6651575002</v>
      </c>
      <c r="AX56" s="446">
        <f t="shared" si="200"/>
        <v>822513.72173699993</v>
      </c>
      <c r="AY56" s="421">
        <f t="shared" si="200"/>
        <v>48220.330095999991</v>
      </c>
      <c r="AZ56" s="421">
        <f t="shared" si="200"/>
        <v>40608.000999999997</v>
      </c>
      <c r="BA56" s="421">
        <f t="shared" si="200"/>
        <v>39472.841619999999</v>
      </c>
      <c r="BB56" s="421">
        <f t="shared" si="200"/>
        <v>30677.957999999999</v>
      </c>
      <c r="BC56" s="421">
        <f t="shared" si="200"/>
        <v>50362.162410000004</v>
      </c>
      <c r="BD56" s="421">
        <f t="shared" si="200"/>
        <v>37769.698999999993</v>
      </c>
      <c r="BE56" s="421">
        <f t="shared" si="200"/>
        <v>43039.177026999998</v>
      </c>
      <c r="BF56" s="421">
        <f t="shared" si="200"/>
        <v>32637.017</v>
      </c>
      <c r="BG56" s="421">
        <f t="shared" si="200"/>
        <v>35673.718829000005</v>
      </c>
      <c r="BH56" s="421">
        <f t="shared" si="200"/>
        <v>27741.862000000005</v>
      </c>
      <c r="BI56" s="421">
        <f t="shared" si="200"/>
        <v>44723.624865999998</v>
      </c>
      <c r="BJ56" s="421">
        <f t="shared" si="200"/>
        <v>36335.004999999997</v>
      </c>
      <c r="BK56" s="421">
        <f t="shared" si="200"/>
        <v>41987.736238000005</v>
      </c>
      <c r="BL56" s="421">
        <f t="shared" si="200"/>
        <v>34444.955000000002</v>
      </c>
      <c r="BM56" s="421">
        <f t="shared" si="200"/>
        <v>60104.889880000002</v>
      </c>
      <c r="BN56" s="421">
        <f t="shared" si="200"/>
        <v>45372.305</v>
      </c>
      <c r="BO56" s="421">
        <f t="shared" si="200"/>
        <v>62288.841334999997</v>
      </c>
      <c r="BP56" s="421">
        <f t="shared" si="200"/>
        <v>46754.690999999999</v>
      </c>
      <c r="BQ56" s="421">
        <f t="shared" si="200"/>
        <v>72524.169995999997</v>
      </c>
      <c r="BR56" s="421">
        <f t="shared" si="200"/>
        <v>48732.953000000001</v>
      </c>
      <c r="BS56" s="421">
        <f t="shared" si="200"/>
        <v>54801.839690000001</v>
      </c>
      <c r="BT56" s="421">
        <f t="shared" si="200"/>
        <v>52126.346000000005</v>
      </c>
      <c r="BU56" s="421">
        <f t="shared" si="200"/>
        <v>73071.838851000008</v>
      </c>
      <c r="BV56" s="421">
        <f t="shared" si="200"/>
        <v>61785.744075067036</v>
      </c>
      <c r="BW56" s="421">
        <f t="shared" si="200"/>
        <v>57940.400498999996</v>
      </c>
      <c r="BX56" s="421">
        <f t="shared" si="200"/>
        <v>50446.274999999994</v>
      </c>
      <c r="BY56" s="421">
        <f t="shared" si="200"/>
        <v>56517.999659000008</v>
      </c>
      <c r="BZ56" s="421">
        <f t="shared" si="200"/>
        <v>52531.848000000005</v>
      </c>
      <c r="CA56" s="421">
        <f t="shared" si="200"/>
        <v>114458.400158</v>
      </c>
      <c r="CB56" s="421">
        <f t="shared" si="200"/>
        <v>102978.12299999999</v>
      </c>
      <c r="CC56" s="421">
        <f t="shared" si="200"/>
        <v>53972.700297000003</v>
      </c>
      <c r="CD56" s="421">
        <f t="shared" si="200"/>
        <v>48665.106000000007</v>
      </c>
      <c r="CE56" s="421">
        <f t="shared" ref="CE56:EP56" si="201">SUM(CE16+CE33+CE41)</f>
        <v>60749.599935999999</v>
      </c>
      <c r="CF56" s="421">
        <f t="shared" si="201"/>
        <v>50518.23599999999</v>
      </c>
      <c r="CG56" s="421">
        <f t="shared" si="201"/>
        <v>96664.736193999997</v>
      </c>
      <c r="CH56" s="421">
        <f t="shared" si="201"/>
        <v>41504.172999999995</v>
      </c>
      <c r="CI56" s="421">
        <f t="shared" si="201"/>
        <v>84332.800186000008</v>
      </c>
      <c r="CJ56" s="421">
        <f t="shared" si="201"/>
        <v>52823.72</v>
      </c>
      <c r="CK56" s="421">
        <f t="shared" si="201"/>
        <v>67339.496901000006</v>
      </c>
      <c r="CL56" s="421">
        <f t="shared" si="201"/>
        <v>49732.131000000008</v>
      </c>
      <c r="CM56" s="421">
        <f t="shared" si="201"/>
        <v>87423.890130000014</v>
      </c>
      <c r="CN56" s="421">
        <f t="shared" si="201"/>
        <v>69220.671000000002</v>
      </c>
      <c r="CO56" s="421">
        <f t="shared" si="201"/>
        <v>81365.300331000006</v>
      </c>
      <c r="CP56" s="421">
        <f t="shared" si="201"/>
        <v>69252.783999999985</v>
      </c>
      <c r="CQ56" s="421">
        <f t="shared" si="201"/>
        <v>100841.79986699999</v>
      </c>
      <c r="CR56" s="421">
        <f t="shared" si="201"/>
        <v>57093.471000000005</v>
      </c>
      <c r="CS56" s="421">
        <f t="shared" si="201"/>
        <v>81718.473566999994</v>
      </c>
      <c r="CT56" s="421">
        <f t="shared" si="201"/>
        <v>63409.633999999991</v>
      </c>
      <c r="CU56" s="421">
        <f t="shared" si="201"/>
        <v>123985.21091843938</v>
      </c>
      <c r="CV56" s="421">
        <f t="shared" si="201"/>
        <v>76592.247999999992</v>
      </c>
      <c r="CW56" s="421">
        <f t="shared" si="201"/>
        <v>229180.70039099999</v>
      </c>
      <c r="CX56" s="421">
        <f t="shared" si="201"/>
        <v>202161.46500000003</v>
      </c>
      <c r="CY56" s="421">
        <f t="shared" si="201"/>
        <v>325845.43658499996</v>
      </c>
      <c r="CZ56" s="421">
        <f t="shared" si="201"/>
        <v>243665.63799999998</v>
      </c>
      <c r="DA56" s="421">
        <f t="shared" si="201"/>
        <v>477517.733672</v>
      </c>
      <c r="DB56" s="421">
        <f t="shared" si="201"/>
        <v>346221.489</v>
      </c>
      <c r="DC56" s="421">
        <f t="shared" si="201"/>
        <v>564941.62380199996</v>
      </c>
      <c r="DD56" s="421">
        <f t="shared" si="201"/>
        <v>415442.15999999992</v>
      </c>
      <c r="DE56" s="421">
        <f t="shared" si="201"/>
        <v>646306.92413299996</v>
      </c>
      <c r="DF56" s="421">
        <f t="shared" si="201"/>
        <v>484694.94400000002</v>
      </c>
      <c r="DG56" s="421">
        <f t="shared" si="201"/>
        <v>747148.72399999993</v>
      </c>
      <c r="DH56" s="421">
        <f t="shared" si="201"/>
        <v>541788.41500000004</v>
      </c>
      <c r="DI56" s="421">
        <f t="shared" si="201"/>
        <v>828867.19756700005</v>
      </c>
      <c r="DJ56" s="421">
        <f t="shared" si="201"/>
        <v>605198.049</v>
      </c>
      <c r="DK56" s="421">
        <f t="shared" si="201"/>
        <v>952852.40848543937</v>
      </c>
      <c r="DL56" s="421">
        <f t="shared" si="201"/>
        <v>681790.29700000002</v>
      </c>
      <c r="DM56" s="421">
        <f t="shared" si="201"/>
        <v>94765.57755681203</v>
      </c>
      <c r="DN56" s="421">
        <f t="shared" si="201"/>
        <v>54919.864000000001</v>
      </c>
      <c r="DO56" s="421">
        <f t="shared" si="201"/>
        <v>87211.198799367441</v>
      </c>
      <c r="DP56" s="421">
        <f t="shared" si="201"/>
        <v>54380.723999999995</v>
      </c>
      <c r="DQ56" s="421">
        <f t="shared" si="201"/>
        <v>53975.727885</v>
      </c>
      <c r="DR56" s="421">
        <f t="shared" si="201"/>
        <v>48669.256000000008</v>
      </c>
      <c r="DS56" s="421">
        <f t="shared" si="201"/>
        <v>100545.413673</v>
      </c>
      <c r="DT56" s="421">
        <f t="shared" si="201"/>
        <v>62562.244000000006</v>
      </c>
      <c r="DU56" s="421">
        <f t="shared" si="201"/>
        <v>81244.773931999996</v>
      </c>
      <c r="DV56" s="421">
        <f t="shared" si="201"/>
        <v>56827.798999999999</v>
      </c>
      <c r="DW56" s="421">
        <f t="shared" si="201"/>
        <v>94201.939266000001</v>
      </c>
      <c r="DX56" s="421">
        <f t="shared" si="201"/>
        <v>56307.692999999999</v>
      </c>
      <c r="DY56" s="421">
        <f t="shared" si="201"/>
        <v>102028.913359</v>
      </c>
      <c r="DZ56" s="421">
        <f t="shared" si="201"/>
        <v>53583.077999999994</v>
      </c>
      <c r="EA56" s="421">
        <f t="shared" si="201"/>
        <v>88007.298997999998</v>
      </c>
      <c r="EB56" s="421">
        <f t="shared" si="201"/>
        <v>59703.896999999997</v>
      </c>
      <c r="EC56" s="421">
        <f t="shared" si="201"/>
        <v>90755.111311000001</v>
      </c>
      <c r="ED56" s="421">
        <f t="shared" si="201"/>
        <v>57138.425000000003</v>
      </c>
      <c r="EE56" s="421">
        <f t="shared" si="201"/>
        <v>91892.173265999998</v>
      </c>
      <c r="EF56" s="421">
        <f t="shared" si="201"/>
        <v>62308.93</v>
      </c>
      <c r="EG56" s="421">
        <f t="shared" si="201"/>
        <v>96628.693830000004</v>
      </c>
      <c r="EH56" s="421">
        <f t="shared" si="201"/>
        <v>62643.826000000001</v>
      </c>
      <c r="EI56" s="421">
        <f t="shared" si="201"/>
        <v>102796.76476600001</v>
      </c>
      <c r="EJ56" s="421">
        <f t="shared" si="201"/>
        <v>76302.120999999999</v>
      </c>
      <c r="EK56" s="421">
        <f t="shared" si="201"/>
        <v>1084053.5866421796</v>
      </c>
      <c r="EL56" s="421">
        <f t="shared" si="201"/>
        <v>705347.85699999996</v>
      </c>
      <c r="EM56" s="421">
        <f t="shared" si="201"/>
        <v>981256.82187617943</v>
      </c>
      <c r="EN56" s="421">
        <f t="shared" si="201"/>
        <v>629045.73600000003</v>
      </c>
      <c r="EO56" s="421">
        <f t="shared" si="201"/>
        <v>120042.70001800002</v>
      </c>
      <c r="EP56" s="421">
        <f t="shared" si="201"/>
        <v>70743.743999999992</v>
      </c>
      <c r="EQ56" s="421">
        <f t="shared" ref="EQ56:HB56" si="202">SUM(EQ16+EQ33+EQ41)</f>
        <v>89743.976880999995</v>
      </c>
      <c r="ER56" s="421">
        <f t="shared" si="202"/>
        <v>67452.698999999993</v>
      </c>
      <c r="ES56" s="421">
        <f t="shared" si="202"/>
        <v>128412.72096800001</v>
      </c>
      <c r="ET56" s="421">
        <f t="shared" si="202"/>
        <v>46322.83</v>
      </c>
      <c r="EU56" s="421">
        <f t="shared" si="202"/>
        <v>112122.55563146804</v>
      </c>
      <c r="EV56" s="421">
        <f t="shared" si="202"/>
        <v>59342.485000000001</v>
      </c>
      <c r="EW56" s="421">
        <f t="shared" si="202"/>
        <v>103053.6874812</v>
      </c>
      <c r="EX56" s="421">
        <f t="shared" si="202"/>
        <v>55501.755000000005</v>
      </c>
      <c r="EY56" s="421">
        <f t="shared" si="202"/>
        <v>105596.33201873</v>
      </c>
      <c r="EZ56" s="421">
        <f t="shared" si="202"/>
        <v>58317.479999999996</v>
      </c>
      <c r="FA56" s="421">
        <f t="shared" si="202"/>
        <v>89435.376866676073</v>
      </c>
      <c r="FB56" s="421">
        <f t="shared" si="202"/>
        <v>59402.688000000009</v>
      </c>
      <c r="FC56" s="421">
        <f t="shared" si="202"/>
        <v>114917.82338896707</v>
      </c>
      <c r="FD56" s="421">
        <f t="shared" si="202"/>
        <v>70437.767999999996</v>
      </c>
      <c r="FE56" s="421">
        <f t="shared" si="202"/>
        <v>91967.631385880057</v>
      </c>
      <c r="FF56" s="421">
        <f t="shared" si="202"/>
        <v>66215.381999999998</v>
      </c>
      <c r="FG56" s="421">
        <f t="shared" si="202"/>
        <v>101882.40635170328</v>
      </c>
      <c r="FH56" s="421">
        <f t="shared" si="202"/>
        <v>56960.334000000003</v>
      </c>
      <c r="FI56" s="421">
        <f t="shared" si="202"/>
        <v>93065.615864304345</v>
      </c>
      <c r="FJ56" s="421">
        <f t="shared" si="202"/>
        <v>67341.542000000001</v>
      </c>
      <c r="FK56" s="421">
        <f t="shared" si="202"/>
        <v>110948.64772376884</v>
      </c>
      <c r="FL56" s="421">
        <f t="shared" si="202"/>
        <v>131037.893</v>
      </c>
      <c r="FM56" s="421">
        <f t="shared" si="202"/>
        <v>1261189.4745796977</v>
      </c>
      <c r="FN56" s="421">
        <f t="shared" si="202"/>
        <v>809076.6</v>
      </c>
      <c r="FO56" s="421">
        <f t="shared" si="202"/>
        <v>105160.22237205622</v>
      </c>
      <c r="FP56" s="446">
        <f t="shared" si="202"/>
        <v>82148.108000000007</v>
      </c>
      <c r="FQ56" s="421">
        <f t="shared" si="202"/>
        <v>91534.139316671353</v>
      </c>
      <c r="FR56" s="421">
        <f t="shared" si="202"/>
        <v>77890.236000000004</v>
      </c>
      <c r="FS56" s="421">
        <f t="shared" si="202"/>
        <v>89076.135437270801</v>
      </c>
      <c r="FT56" s="421">
        <f t="shared" si="202"/>
        <v>71488.3</v>
      </c>
      <c r="FU56" s="421">
        <f t="shared" si="202"/>
        <v>81249.740140789989</v>
      </c>
      <c r="FV56" s="421">
        <f t="shared" si="202"/>
        <v>46978.432000000001</v>
      </c>
      <c r="FW56" s="421">
        <f t="shared" si="202"/>
        <v>94561.896676169985</v>
      </c>
      <c r="FX56" s="421">
        <f t="shared" si="202"/>
        <v>52236.311999999998</v>
      </c>
      <c r="FY56" s="421">
        <f t="shared" si="202"/>
        <v>105305.26832452</v>
      </c>
      <c r="FZ56" s="421">
        <f t="shared" si="202"/>
        <v>66449.99761803732</v>
      </c>
      <c r="GA56" s="421">
        <f t="shared" si="202"/>
        <v>98656.185676340014</v>
      </c>
      <c r="GB56" s="421">
        <f t="shared" si="202"/>
        <v>59709.570000000022</v>
      </c>
      <c r="GC56" s="421">
        <f t="shared" si="202"/>
        <v>101102.26154045999</v>
      </c>
      <c r="GD56" s="421">
        <f t="shared" si="202"/>
        <v>71497.358000000007</v>
      </c>
      <c r="GE56" s="421">
        <f t="shared" si="202"/>
        <v>109439.66417475001</v>
      </c>
      <c r="GF56" s="421">
        <f t="shared" si="202"/>
        <v>78063.86500000002</v>
      </c>
      <c r="GG56" s="421">
        <f t="shared" si="202"/>
        <v>98873.550241000019</v>
      </c>
      <c r="GH56" s="421">
        <f t="shared" si="202"/>
        <v>63509.991999999984</v>
      </c>
      <c r="GI56" s="421">
        <f t="shared" si="202"/>
        <v>98862.354716000002</v>
      </c>
      <c r="GJ56" s="421">
        <f t="shared" si="202"/>
        <v>63766.421999999999</v>
      </c>
      <c r="GK56" s="421">
        <f t="shared" si="202"/>
        <v>115164.53687899998</v>
      </c>
      <c r="GL56" s="446">
        <f t="shared" si="202"/>
        <v>64499.985999999997</v>
      </c>
      <c r="GM56" s="421">
        <f t="shared" si="202"/>
        <v>1261189.4745796977</v>
      </c>
      <c r="GN56" s="421">
        <f t="shared" si="202"/>
        <v>809076.6</v>
      </c>
      <c r="GO56" s="421">
        <f t="shared" si="202"/>
        <v>1188985.9554950283</v>
      </c>
      <c r="GP56" s="446">
        <f t="shared" si="202"/>
        <v>798238.5786180374</v>
      </c>
      <c r="GQ56" s="421">
        <f t="shared" si="202"/>
        <v>184191.52002400003</v>
      </c>
      <c r="GR56" s="446">
        <f t="shared" si="202"/>
        <v>68018.792000000001</v>
      </c>
      <c r="GS56" s="421">
        <f t="shared" si="202"/>
        <v>120183.22066699999</v>
      </c>
      <c r="GT56" s="446">
        <f t="shared" si="202"/>
        <v>68550.466</v>
      </c>
      <c r="GU56" s="421">
        <f t="shared" si="202"/>
        <v>139572.15786099999</v>
      </c>
      <c r="GV56" s="421">
        <f t="shared" si="202"/>
        <v>65338.278999999995</v>
      </c>
      <c r="GW56" s="421">
        <f t="shared" si="202"/>
        <v>96920.719088999991</v>
      </c>
      <c r="GX56" s="421">
        <f t="shared" si="202"/>
        <v>60011.649000000005</v>
      </c>
      <c r="GY56" s="421">
        <f t="shared" si="202"/>
        <v>74929.67535191137</v>
      </c>
      <c r="GZ56" s="421">
        <f t="shared" si="202"/>
        <v>42471.098000000005</v>
      </c>
      <c r="HA56" s="421">
        <f t="shared" si="202"/>
        <v>118510.52541</v>
      </c>
      <c r="HB56" s="421">
        <f t="shared" si="202"/>
        <v>61234.982999999993</v>
      </c>
      <c r="HC56" s="421">
        <f t="shared" ref="HC56:IJ56" si="203">SUM(HC16+HC33+HC41)</f>
        <v>106086.006612</v>
      </c>
      <c r="HD56" s="421">
        <f t="shared" si="203"/>
        <v>59575.641000000003</v>
      </c>
      <c r="HE56" s="421">
        <f t="shared" si="203"/>
        <v>112675.78649099999</v>
      </c>
      <c r="HF56" s="421">
        <f t="shared" si="203"/>
        <v>69012.688000000009</v>
      </c>
      <c r="HG56" s="421">
        <f t="shared" si="203"/>
        <v>101233.49208403376</v>
      </c>
      <c r="HH56" s="421">
        <f t="shared" si="203"/>
        <v>77787.107999999993</v>
      </c>
      <c r="HI56" s="421">
        <f t="shared" si="203"/>
        <v>102847.82495072173</v>
      </c>
      <c r="HJ56" s="421">
        <f t="shared" si="203"/>
        <v>71549.307000000001</v>
      </c>
      <c r="HK56" s="421">
        <f t="shared" si="203"/>
        <v>97831.052824147293</v>
      </c>
      <c r="HL56" s="421">
        <f t="shared" si="203"/>
        <v>66191.062795605481</v>
      </c>
      <c r="HM56" s="421">
        <f t="shared" si="203"/>
        <v>90239.422328999994</v>
      </c>
      <c r="HN56" s="446">
        <f t="shared" si="203"/>
        <v>69488.914000000004</v>
      </c>
      <c r="HO56" s="421">
        <f t="shared" si="203"/>
        <v>73582.673374000005</v>
      </c>
      <c r="HP56" s="446">
        <f t="shared" si="203"/>
        <v>45575.28</v>
      </c>
      <c r="HQ56" s="421">
        <f t="shared" si="203"/>
        <v>79679.512813999987</v>
      </c>
      <c r="HR56" s="446">
        <f t="shared" si="203"/>
        <v>67356.486000000004</v>
      </c>
      <c r="HS56" s="421">
        <f t="shared" si="203"/>
        <v>74350.72987000001</v>
      </c>
      <c r="HT56" s="446">
        <f t="shared" si="203"/>
        <v>59488.038</v>
      </c>
      <c r="HU56" s="421">
        <f t="shared" si="203"/>
        <v>78619.224202000012</v>
      </c>
      <c r="HV56" s="446">
        <f t="shared" si="203"/>
        <v>55035.819000000003</v>
      </c>
      <c r="HW56" s="421">
        <f t="shared" si="203"/>
        <v>83918.006905000002</v>
      </c>
      <c r="HX56" s="446">
        <f t="shared" si="203"/>
        <v>48141.754000000001</v>
      </c>
      <c r="HY56" s="421">
        <f t="shared" si="203"/>
        <v>82495.805037530299</v>
      </c>
      <c r="HZ56" s="446">
        <f t="shared" si="203"/>
        <v>65812.991999999998</v>
      </c>
      <c r="IA56" s="421">
        <f t="shared" si="203"/>
        <v>82028.540844999996</v>
      </c>
      <c r="IB56" s="446">
        <f t="shared" si="203"/>
        <v>54841.128000000004</v>
      </c>
      <c r="IC56" s="421">
        <f t="shared" si="203"/>
        <v>121257.29842500002</v>
      </c>
      <c r="ID56" s="446">
        <f t="shared" si="203"/>
        <v>73409.318000000014</v>
      </c>
      <c r="IE56" s="421">
        <f t="shared" si="203"/>
        <v>108979.02150199999</v>
      </c>
      <c r="IF56" s="446">
        <f t="shared" si="203"/>
        <v>71031.350999999995</v>
      </c>
      <c r="IG56" s="421">
        <f t="shared" si="203"/>
        <v>75584.858111000009</v>
      </c>
      <c r="IH56" s="446">
        <f t="shared" si="203"/>
        <v>55392.474999999999</v>
      </c>
      <c r="II56" s="421">
        <f t="shared" si="203"/>
        <v>81863.024149999983</v>
      </c>
      <c r="IJ56" s="446">
        <f t="shared" si="203"/>
        <v>50194.869000000006</v>
      </c>
      <c r="IK56" s="287">
        <f>IK16+IK33+IK41</f>
        <v>77236.951054999998</v>
      </c>
      <c r="IL56" s="239">
        <f t="shared" ref="IL56:KL56" si="204">IL16+IL33+IL41</f>
        <v>61923.805000000008</v>
      </c>
      <c r="IM56" s="287">
        <f t="shared" si="204"/>
        <v>88837.198693000013</v>
      </c>
      <c r="IN56" s="239">
        <f t="shared" si="204"/>
        <v>59913.245416999998</v>
      </c>
      <c r="IO56" s="287">
        <f t="shared" si="204"/>
        <v>92777.795645999984</v>
      </c>
      <c r="IP56" s="239">
        <f t="shared" si="204"/>
        <v>47694.816999999995</v>
      </c>
      <c r="IQ56" s="287">
        <f t="shared" si="204"/>
        <v>121946.01935799999</v>
      </c>
      <c r="IR56" s="239">
        <f t="shared" si="204"/>
        <v>56726.690999999984</v>
      </c>
      <c r="IS56" s="287">
        <f t="shared" si="204"/>
        <v>86447.912317999988</v>
      </c>
      <c r="IT56" s="239">
        <f t="shared" si="204"/>
        <v>46920.174999999996</v>
      </c>
      <c r="IU56" s="287">
        <f t="shared" si="204"/>
        <v>99159.922424999997</v>
      </c>
      <c r="IV56" s="239">
        <f t="shared" si="204"/>
        <v>60611.861000000004</v>
      </c>
      <c r="IW56" s="287">
        <f t="shared" si="204"/>
        <v>111044.277848</v>
      </c>
      <c r="IX56" s="239">
        <f t="shared" si="204"/>
        <v>57706.601000000002</v>
      </c>
      <c r="IY56" s="287">
        <f t="shared" si="204"/>
        <v>91805.946535999989</v>
      </c>
      <c r="IZ56" s="239">
        <f t="shared" si="204"/>
        <v>62225.168979999988</v>
      </c>
      <c r="JA56" s="287">
        <f t="shared" si="204"/>
        <v>128658.48199700001</v>
      </c>
      <c r="JB56" s="239">
        <f t="shared" si="204"/>
        <v>85281.814060000004</v>
      </c>
      <c r="JC56" s="287">
        <f t="shared" si="204"/>
        <v>144439.22491250001</v>
      </c>
      <c r="JD56" s="239">
        <f t="shared" si="204"/>
        <v>75103.246279999992</v>
      </c>
      <c r="JE56" s="287">
        <f t="shared" si="204"/>
        <v>127755.41792200004</v>
      </c>
      <c r="JF56" s="239">
        <f t="shared" si="204"/>
        <v>111993.01899999997</v>
      </c>
      <c r="JG56" s="287">
        <f t="shared" si="204"/>
        <v>102627.06584599998</v>
      </c>
      <c r="JH56" s="239">
        <f t="shared" si="204"/>
        <v>82061.590000000026</v>
      </c>
      <c r="JI56" s="287">
        <f t="shared" si="204"/>
        <v>111688.401656</v>
      </c>
      <c r="JJ56" s="239">
        <f t="shared" si="204"/>
        <v>76275.493000000017</v>
      </c>
      <c r="JK56" s="287">
        <f t="shared" si="204"/>
        <v>111490.909988</v>
      </c>
      <c r="JL56" s="239">
        <f t="shared" si="204"/>
        <v>93218.161999999997</v>
      </c>
      <c r="JM56" s="287">
        <f t="shared" si="204"/>
        <v>106558.80284799999</v>
      </c>
      <c r="JN56" s="239">
        <f t="shared" si="204"/>
        <v>74851.399000000005</v>
      </c>
      <c r="JO56" s="287">
        <f t="shared" si="204"/>
        <v>0</v>
      </c>
      <c r="JP56" s="239">
        <f t="shared" si="204"/>
        <v>0</v>
      </c>
      <c r="JQ56" s="287">
        <f t="shared" si="204"/>
        <v>0</v>
      </c>
      <c r="JR56" s="239">
        <f t="shared" si="204"/>
        <v>0</v>
      </c>
      <c r="JS56" s="287">
        <f t="shared" si="204"/>
        <v>0</v>
      </c>
      <c r="JT56" s="239">
        <f t="shared" si="204"/>
        <v>0</v>
      </c>
      <c r="JU56" s="287">
        <f t="shared" si="204"/>
        <v>0</v>
      </c>
      <c r="JV56" s="239">
        <f t="shared" si="204"/>
        <v>0</v>
      </c>
      <c r="JW56" s="287">
        <f t="shared" si="204"/>
        <v>0</v>
      </c>
      <c r="JX56" s="239">
        <f t="shared" si="204"/>
        <v>0</v>
      </c>
      <c r="JY56" s="287">
        <f t="shared" si="204"/>
        <v>0</v>
      </c>
      <c r="JZ56" s="239">
        <f t="shared" si="204"/>
        <v>0</v>
      </c>
      <c r="KA56" s="287">
        <f t="shared" si="204"/>
        <v>0</v>
      </c>
      <c r="KB56" s="239">
        <f t="shared" si="204"/>
        <v>0</v>
      </c>
      <c r="KC56" s="287">
        <f t="shared" si="204"/>
        <v>0</v>
      </c>
      <c r="KD56" s="239">
        <f t="shared" si="204"/>
        <v>0</v>
      </c>
      <c r="KE56" s="287">
        <f t="shared" si="204"/>
        <v>0</v>
      </c>
      <c r="KF56" s="239">
        <f t="shared" si="204"/>
        <v>0</v>
      </c>
      <c r="KG56" s="287">
        <f t="shared" si="204"/>
        <v>0</v>
      </c>
      <c r="KH56" s="239">
        <f t="shared" si="204"/>
        <v>0</v>
      </c>
      <c r="KI56" s="287">
        <f t="shared" si="204"/>
        <v>181614.994339</v>
      </c>
      <c r="KJ56" s="239">
        <f t="shared" si="204"/>
        <v>107608.06241700001</v>
      </c>
      <c r="KK56" s="287">
        <f t="shared" si="204"/>
        <v>218049.71283599999</v>
      </c>
      <c r="KL56" s="239">
        <f t="shared" si="204"/>
        <v>168069.56099999999</v>
      </c>
      <c r="KO56" s="469"/>
      <c r="KP56" s="473"/>
    </row>
    <row r="57" spans="2:302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5"/>
      <c r="AL57" s="376"/>
      <c r="AM57" s="386"/>
      <c r="AN57" s="386"/>
      <c r="AO57" s="387"/>
      <c r="AP57" s="386"/>
      <c r="AQ57" s="456"/>
      <c r="AR57" s="386"/>
      <c r="AS57" s="386"/>
      <c r="AT57" s="386"/>
      <c r="AU57" s="386"/>
      <c r="AV57" s="386"/>
      <c r="AW57" s="386"/>
      <c r="AX57" s="386"/>
      <c r="AY57" s="139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4"/>
      <c r="BT57" s="359"/>
      <c r="BU57" s="204"/>
      <c r="BV57" s="359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80"/>
      <c r="CL57" s="180"/>
      <c r="CM57" s="180"/>
      <c r="CN57" s="180"/>
      <c r="CO57" s="180"/>
      <c r="CP57" s="180"/>
      <c r="CQ57" s="141"/>
      <c r="CR57" s="141"/>
      <c r="CS57" s="141"/>
      <c r="CT57" s="141"/>
      <c r="CU57" s="180"/>
      <c r="CV57" s="180"/>
      <c r="CW57" s="167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167"/>
      <c r="DN57" s="247"/>
      <c r="DO57" s="16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247"/>
      <c r="ED57" s="247"/>
      <c r="EE57" s="167"/>
      <c r="EF57" s="275"/>
      <c r="EG57" s="275"/>
      <c r="EH57" s="275"/>
      <c r="EI57" s="275"/>
      <c r="EJ57" s="275"/>
      <c r="EK57" s="167"/>
      <c r="EL57" s="275"/>
      <c r="EM57" s="275"/>
      <c r="EN57" s="275"/>
      <c r="EO57" s="167"/>
      <c r="EP57" s="275"/>
      <c r="EQ57" s="339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275"/>
      <c r="FL57" s="275"/>
      <c r="FM57" s="167"/>
      <c r="FN57" s="275"/>
      <c r="FO57" s="275"/>
      <c r="FP57" s="275"/>
      <c r="FQ57" s="339"/>
      <c r="FR57" s="140"/>
      <c r="FS57" s="140"/>
      <c r="FT57" s="140"/>
      <c r="FU57" s="140"/>
      <c r="FV57" s="139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410"/>
      <c r="GN57" s="408"/>
      <c r="GO57" s="408"/>
      <c r="GP57" s="408"/>
      <c r="GQ57" s="408"/>
      <c r="GR57" s="408"/>
      <c r="GS57" s="408"/>
      <c r="GT57" s="408"/>
      <c r="GU57" s="408"/>
      <c r="GV57" s="408"/>
      <c r="GW57" s="408"/>
      <c r="GX57" s="408"/>
      <c r="GY57" s="408"/>
      <c r="GZ57" s="408"/>
      <c r="HA57" s="408"/>
      <c r="HB57" s="408"/>
      <c r="HC57" s="408"/>
      <c r="HD57" s="408"/>
      <c r="HE57" s="408"/>
      <c r="HF57" s="408"/>
      <c r="HG57" s="408"/>
      <c r="HH57" s="408"/>
      <c r="HI57" s="408"/>
      <c r="HJ57" s="408"/>
      <c r="HK57" s="408"/>
      <c r="HL57" s="408"/>
      <c r="HM57" s="408"/>
      <c r="HN57" s="408"/>
      <c r="HO57" s="408"/>
      <c r="HP57" s="408"/>
      <c r="HQ57" s="408"/>
      <c r="HR57" s="408"/>
      <c r="HS57" s="408"/>
      <c r="HT57" s="408"/>
      <c r="HU57" s="408"/>
      <c r="HV57" s="408"/>
      <c r="HW57" s="408"/>
      <c r="HX57" s="408"/>
      <c r="HY57" s="408"/>
      <c r="HZ57" s="408"/>
      <c r="IA57" s="408"/>
      <c r="IB57" s="408"/>
      <c r="IC57" s="408"/>
      <c r="ID57" s="408"/>
      <c r="IE57" s="408"/>
      <c r="IF57" s="408"/>
      <c r="IG57" s="408"/>
      <c r="IH57" s="408"/>
      <c r="II57" s="408"/>
      <c r="IJ57" s="408"/>
      <c r="IK57" s="478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236"/>
      <c r="JJ57" s="236"/>
      <c r="JK57" s="236"/>
      <c r="JL57" s="236"/>
      <c r="JM57" s="236"/>
      <c r="JN57" s="236"/>
      <c r="JO57" s="236"/>
      <c r="JP57" s="236"/>
      <c r="JQ57" s="236"/>
      <c r="JR57" s="236"/>
      <c r="JS57" s="236"/>
      <c r="JT57" s="236"/>
      <c r="JU57" s="236"/>
      <c r="JV57" s="236"/>
      <c r="JW57" s="236"/>
      <c r="JX57" s="236"/>
      <c r="JY57" s="236"/>
      <c r="JZ57" s="236"/>
      <c r="KA57" s="236"/>
      <c r="KB57" s="236"/>
      <c r="KC57" s="236"/>
      <c r="KD57" s="236"/>
      <c r="KE57" s="236"/>
      <c r="KF57" s="236"/>
      <c r="KG57" s="236"/>
      <c r="KH57" s="236"/>
      <c r="KI57" s="142"/>
      <c r="KJ57" s="141"/>
      <c r="KK57" s="142"/>
      <c r="KL57" s="408"/>
      <c r="KO57" s="470"/>
      <c r="KP57" s="470"/>
    </row>
    <row r="58" spans="2:302" x14ac:dyDescent="0.25">
      <c r="B58" s="481" t="s">
        <v>115</v>
      </c>
      <c r="C58" s="5"/>
      <c r="D58" s="5"/>
      <c r="E58" s="5"/>
      <c r="F58" s="5"/>
      <c r="G58" s="457"/>
      <c r="H58" s="457"/>
      <c r="I58" s="457"/>
      <c r="J58" s="457"/>
      <c r="K58" s="457"/>
      <c r="L58" s="457"/>
      <c r="M58" s="439"/>
      <c r="N58" s="457"/>
      <c r="O58" s="440"/>
      <c r="P58" s="440"/>
      <c r="Q58" s="441"/>
      <c r="R58" s="44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2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5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443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230"/>
      <c r="EG58" s="230"/>
      <c r="EH58" s="230"/>
      <c r="EI58" s="230"/>
      <c r="EJ58" s="230"/>
      <c r="EK58" s="5"/>
      <c r="EL58" s="5"/>
      <c r="EM58" s="5"/>
      <c r="EN58" s="5"/>
      <c r="EO58" s="5"/>
      <c r="EP58" s="5"/>
      <c r="EQ58" s="340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340"/>
      <c r="FR58" s="371"/>
      <c r="FS58" s="371"/>
      <c r="FT58" s="371"/>
      <c r="FU58" s="371"/>
      <c r="FV58" s="444"/>
      <c r="FW58" s="371"/>
      <c r="FX58" s="371"/>
      <c r="FY58" s="371"/>
      <c r="FZ58" s="371"/>
      <c r="GA58" s="371"/>
      <c r="GB58" s="371"/>
      <c r="GC58" s="371"/>
      <c r="GD58" s="371"/>
      <c r="GE58" s="371"/>
      <c r="GF58" s="371"/>
      <c r="GG58" s="371"/>
      <c r="GH58" s="371"/>
      <c r="GI58" s="371"/>
      <c r="GJ58" s="371"/>
      <c r="GK58" s="371"/>
      <c r="GL58" s="371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442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230"/>
      <c r="JJ58" s="230"/>
      <c r="JK58" s="230"/>
      <c r="JL58" s="230"/>
      <c r="JM58" s="230"/>
      <c r="JN58" s="230"/>
      <c r="JO58" s="230"/>
      <c r="JP58" s="230"/>
      <c r="JQ58" s="230"/>
      <c r="JR58" s="230"/>
      <c r="JS58" s="230"/>
      <c r="JT58" s="230"/>
      <c r="JU58" s="230"/>
      <c r="JV58" s="230"/>
      <c r="JW58" s="230"/>
      <c r="JX58" s="230"/>
      <c r="JY58" s="230"/>
      <c r="JZ58" s="230"/>
      <c r="KA58" s="230"/>
      <c r="KB58" s="230"/>
      <c r="KC58" s="230"/>
      <c r="KD58" s="230"/>
      <c r="KE58" s="230"/>
      <c r="KF58" s="230"/>
      <c r="KG58" s="230"/>
      <c r="KH58" s="230"/>
      <c r="KI58" s="5"/>
      <c r="KJ58" s="5"/>
      <c r="KK58" s="5"/>
      <c r="KL58" s="368"/>
      <c r="KM58" s="172"/>
      <c r="KO58" s="470"/>
      <c r="KP58" s="470"/>
    </row>
    <row r="59" spans="2:302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5"/>
      <c r="CL59" s="175"/>
      <c r="CM59" s="175"/>
      <c r="CN59" s="175"/>
      <c r="CO59" s="175"/>
      <c r="CP59" s="175"/>
      <c r="CQ59" s="174"/>
      <c r="CR59" s="174"/>
      <c r="CS59" s="174"/>
      <c r="CT59" s="174"/>
      <c r="CU59" s="175"/>
      <c r="CV59" s="175"/>
      <c r="FV59" s="420"/>
      <c r="FY59" s="412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I59" s="229"/>
      <c r="JJ59" s="229"/>
      <c r="JK59" s="229"/>
      <c r="JL59" s="229"/>
      <c r="JM59" s="229"/>
      <c r="JN59" s="229"/>
      <c r="JO59" s="229"/>
      <c r="JP59" s="229"/>
      <c r="JQ59" s="229"/>
      <c r="JR59" s="229"/>
      <c r="JS59" s="229"/>
      <c r="JT59" s="229"/>
      <c r="JU59" s="229"/>
      <c r="JV59" s="229"/>
      <c r="JW59" s="229"/>
      <c r="JX59" s="229"/>
      <c r="JY59" s="229"/>
      <c r="JZ59" s="229"/>
      <c r="KA59" s="229"/>
      <c r="KB59" s="229"/>
      <c r="KC59" s="229"/>
      <c r="KD59" s="229"/>
      <c r="KE59" s="229"/>
      <c r="KF59" s="229"/>
      <c r="KG59" s="229"/>
      <c r="KH59" s="229"/>
      <c r="KO59" s="470"/>
      <c r="KP59" s="470"/>
    </row>
    <row r="60" spans="2:302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O60" s="308"/>
      <c r="EP60" s="308"/>
      <c r="EQ60" s="347"/>
      <c r="ER60" s="308"/>
      <c r="ES60" s="308"/>
      <c r="ET60" s="308"/>
      <c r="EU60" s="308"/>
      <c r="EV60" s="308"/>
      <c r="EW60" s="308"/>
      <c r="EX60" s="308"/>
      <c r="EY60" s="308"/>
      <c r="EZ60" s="308"/>
      <c r="FA60" s="307"/>
      <c r="FB60" s="307"/>
      <c r="FV60" s="420"/>
      <c r="IL60" s="229"/>
      <c r="IM60" s="282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I60" s="229"/>
      <c r="JJ60" s="229"/>
      <c r="JK60" s="229"/>
      <c r="JL60" s="229"/>
      <c r="JM60" s="229"/>
      <c r="JN60" s="229"/>
      <c r="JO60" s="229"/>
      <c r="JP60" s="229"/>
      <c r="JQ60" s="229"/>
      <c r="JR60" s="229"/>
      <c r="JS60" s="229"/>
      <c r="JT60" s="229"/>
      <c r="JU60" s="229"/>
      <c r="JV60" s="229"/>
      <c r="JW60" s="229"/>
      <c r="JX60" s="229"/>
      <c r="JY60" s="229"/>
      <c r="JZ60" s="229"/>
      <c r="KA60" s="229"/>
      <c r="KB60" s="229"/>
      <c r="KC60" s="229"/>
      <c r="KD60" s="229"/>
      <c r="KE60" s="229"/>
      <c r="KF60" s="229"/>
      <c r="KG60" s="229"/>
      <c r="KH60" s="229"/>
      <c r="KO60" s="470"/>
      <c r="KP60" s="470"/>
    </row>
    <row r="61" spans="2:302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AW61" s="282"/>
      <c r="AX61" s="282"/>
      <c r="EV61" s="308"/>
      <c r="EW61" s="308"/>
      <c r="EX61" s="30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V61" s="420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I61" s="229"/>
      <c r="JJ61" s="229"/>
      <c r="JK61" s="229"/>
      <c r="JL61" s="229"/>
      <c r="JM61" s="229"/>
      <c r="JN61" s="229"/>
      <c r="JO61" s="229"/>
      <c r="JP61" s="229"/>
      <c r="JQ61" s="229"/>
      <c r="JR61" s="229"/>
      <c r="JS61" s="229"/>
      <c r="JT61" s="229"/>
      <c r="JU61" s="229"/>
      <c r="JV61" s="229"/>
      <c r="JW61" s="229"/>
      <c r="JX61" s="229"/>
      <c r="JY61" s="229"/>
      <c r="JZ61" s="229"/>
      <c r="KA61" s="229"/>
      <c r="KB61" s="229"/>
      <c r="KC61" s="229"/>
      <c r="KD61" s="229"/>
      <c r="KE61" s="229"/>
      <c r="KF61" s="229"/>
      <c r="KG61" s="229"/>
      <c r="KH61" s="229"/>
      <c r="KO61" s="470"/>
      <c r="KP61" s="470"/>
    </row>
    <row r="62" spans="2:302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E62" s="270"/>
      <c r="EF62" s="270"/>
      <c r="EG62" s="270"/>
      <c r="EH62" s="270"/>
      <c r="EI62" s="270"/>
      <c r="EJ62" s="270"/>
      <c r="EO62" s="308"/>
      <c r="EP62" s="308"/>
      <c r="EQ62" s="347"/>
      <c r="ER62" s="308"/>
      <c r="FM62" s="308"/>
      <c r="FV62" s="420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I62" s="229"/>
      <c r="JJ62" s="229"/>
      <c r="JK62" s="229"/>
      <c r="JL62" s="229"/>
      <c r="JM62" s="229"/>
      <c r="JN62" s="229"/>
      <c r="JO62" s="229"/>
      <c r="JP62" s="229"/>
      <c r="JQ62" s="229"/>
      <c r="JR62" s="229"/>
      <c r="JS62" s="229"/>
      <c r="JT62" s="229"/>
      <c r="JU62" s="229"/>
      <c r="JV62" s="229"/>
      <c r="JW62" s="229"/>
      <c r="JX62" s="229"/>
      <c r="JY62" s="229"/>
      <c r="JZ62" s="229"/>
      <c r="KA62" s="229"/>
      <c r="KB62" s="229"/>
      <c r="KC62" s="229"/>
      <c r="KD62" s="229"/>
      <c r="KE62" s="229"/>
      <c r="KF62" s="229"/>
      <c r="KG62" s="229"/>
      <c r="KH62" s="229"/>
      <c r="KO62" s="470"/>
      <c r="KP62" s="470"/>
    </row>
    <row r="63" spans="2:302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FI63" s="306"/>
      <c r="FJ63" s="306"/>
      <c r="FK63" s="306"/>
      <c r="FL63" s="306"/>
      <c r="FV63" s="420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I63" s="229"/>
      <c r="JJ63" s="229"/>
      <c r="JK63" s="229"/>
      <c r="JL63" s="229"/>
      <c r="JM63" s="229"/>
      <c r="JN63" s="229"/>
      <c r="JO63" s="229"/>
      <c r="JP63" s="229"/>
      <c r="JQ63" s="229"/>
      <c r="JR63" s="229"/>
      <c r="JS63" s="229"/>
      <c r="JT63" s="229"/>
      <c r="JU63" s="229"/>
      <c r="JV63" s="229"/>
      <c r="JW63" s="229"/>
      <c r="JX63" s="229"/>
      <c r="JY63" s="229"/>
      <c r="JZ63" s="229"/>
      <c r="KA63" s="229"/>
      <c r="KB63" s="229"/>
      <c r="KC63" s="229"/>
      <c r="KD63" s="229"/>
      <c r="KE63" s="229"/>
      <c r="KF63" s="229"/>
      <c r="KG63" s="229"/>
      <c r="KH63" s="229"/>
      <c r="KO63" s="470"/>
      <c r="KP63" s="470"/>
    </row>
    <row r="64" spans="2:302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O64" s="321"/>
      <c r="EQ64" s="348"/>
      <c r="ES64" s="321"/>
      <c r="EU64" s="321"/>
      <c r="EW64" s="321"/>
      <c r="EY64" s="321"/>
      <c r="FA64" s="314"/>
      <c r="FC64" s="321"/>
      <c r="FM64" s="314"/>
      <c r="FN64" s="321"/>
      <c r="FV64" s="420"/>
      <c r="IL64" s="229"/>
      <c r="IM64" s="308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I64" s="229"/>
      <c r="JJ64" s="229"/>
      <c r="JK64" s="229"/>
      <c r="JL64" s="229"/>
      <c r="JM64" s="229"/>
      <c r="JN64" s="229"/>
      <c r="JO64" s="229"/>
      <c r="JP64" s="229"/>
      <c r="JQ64" s="229"/>
      <c r="JR64" s="229"/>
      <c r="JS64" s="229"/>
      <c r="JT64" s="229"/>
      <c r="JU64" s="229"/>
      <c r="JV64" s="229"/>
      <c r="JW64" s="229"/>
      <c r="JX64" s="229"/>
      <c r="JY64" s="229"/>
      <c r="JZ64" s="229"/>
      <c r="KA64" s="229"/>
      <c r="KB64" s="229"/>
      <c r="KC64" s="229"/>
      <c r="KD64" s="229"/>
      <c r="KE64" s="229"/>
      <c r="KF64" s="229"/>
      <c r="KG64" s="229"/>
      <c r="KH64" s="229"/>
      <c r="KO64" s="470"/>
      <c r="KP64" s="470"/>
    </row>
    <row r="65" spans="1:302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O65" s="309"/>
      <c r="EQ65" s="349"/>
      <c r="ES65" s="323"/>
      <c r="EU65" s="322"/>
      <c r="EW65" s="322"/>
      <c r="EY65" s="322"/>
      <c r="FA65" s="322"/>
      <c r="FC65" s="322"/>
      <c r="FE65" s="322"/>
      <c r="FG65" s="172"/>
      <c r="FI65" s="172"/>
      <c r="FJ65" s="172"/>
      <c r="FK65" s="172"/>
      <c r="FL65" s="172"/>
      <c r="FM65" s="172"/>
      <c r="FV65" s="420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I65" s="229"/>
      <c r="JJ65" s="229"/>
      <c r="JK65" s="229"/>
      <c r="JL65" s="229"/>
      <c r="JM65" s="229"/>
      <c r="JN65" s="229"/>
      <c r="JO65" s="229"/>
      <c r="JP65" s="229"/>
      <c r="JQ65" s="229"/>
      <c r="JR65" s="229"/>
      <c r="JS65" s="229"/>
      <c r="JT65" s="229"/>
      <c r="JU65" s="229"/>
      <c r="JV65" s="229"/>
      <c r="JW65" s="229"/>
      <c r="JX65" s="229"/>
      <c r="JY65" s="229"/>
      <c r="JZ65" s="229"/>
      <c r="KA65" s="229"/>
      <c r="KB65" s="229"/>
      <c r="KC65" s="229"/>
      <c r="KD65" s="229"/>
      <c r="KE65" s="229"/>
      <c r="KF65" s="229"/>
      <c r="KG65" s="229"/>
      <c r="KH65" s="229"/>
      <c r="KK65" s="480"/>
      <c r="KO65" s="470"/>
      <c r="KP65" s="470"/>
    </row>
    <row r="66" spans="1:302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E66" s="271"/>
      <c r="EF66" s="271"/>
      <c r="EG66" s="271"/>
      <c r="EH66" s="271"/>
      <c r="EI66" s="271"/>
      <c r="EJ66" s="271"/>
      <c r="FA66" s="172"/>
      <c r="FB66" s="318"/>
      <c r="FC66" s="318"/>
      <c r="FD66" s="318"/>
      <c r="FE66" s="318"/>
      <c r="FF66" s="318"/>
      <c r="FG66" s="318"/>
      <c r="FH66" s="318"/>
      <c r="FI66" s="318"/>
      <c r="FJ66" s="318"/>
      <c r="FK66" s="318"/>
      <c r="FL66" s="318"/>
      <c r="FV66" s="420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I66" s="229"/>
      <c r="JJ66" s="229"/>
      <c r="JK66" s="229"/>
      <c r="JL66" s="229"/>
      <c r="JM66" s="229"/>
      <c r="JN66" s="229"/>
      <c r="JO66" s="229"/>
      <c r="JP66" s="229"/>
      <c r="JQ66" s="229"/>
      <c r="JR66" s="229"/>
      <c r="JS66" s="229"/>
      <c r="JT66" s="229"/>
      <c r="JU66" s="229"/>
      <c r="JV66" s="229"/>
      <c r="JW66" s="229"/>
      <c r="JX66" s="229"/>
      <c r="JY66" s="229"/>
      <c r="JZ66" s="229"/>
      <c r="KA66" s="229"/>
      <c r="KB66" s="229"/>
      <c r="KC66" s="229"/>
      <c r="KD66" s="229"/>
      <c r="KE66" s="229"/>
      <c r="KF66" s="229"/>
      <c r="KG66" s="229"/>
      <c r="KH66" s="229"/>
      <c r="KL66" s="480"/>
      <c r="KO66" s="470"/>
      <c r="KP66" s="470"/>
    </row>
    <row r="67" spans="1:302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O67" s="315"/>
      <c r="EP67" s="315"/>
      <c r="EQ67" s="350"/>
      <c r="ER67" s="315"/>
      <c r="ES67" s="315"/>
      <c r="ET67" s="315"/>
      <c r="EU67" s="315"/>
      <c r="EV67" s="315"/>
      <c r="EW67" s="315"/>
      <c r="EX67" s="314"/>
      <c r="FV67" s="420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I67" s="282"/>
      <c r="JJ67" s="282"/>
      <c r="JK67" s="282"/>
      <c r="JL67" s="282"/>
      <c r="JM67" s="282"/>
      <c r="JN67" s="282"/>
      <c r="JO67" s="282"/>
      <c r="JP67" s="282"/>
      <c r="JQ67" s="282"/>
      <c r="JR67" s="282"/>
      <c r="JS67" s="282"/>
      <c r="JT67" s="282"/>
      <c r="JU67" s="282"/>
      <c r="JV67" s="282"/>
      <c r="JW67" s="282"/>
      <c r="JX67" s="282"/>
      <c r="JY67" s="282"/>
      <c r="JZ67" s="282"/>
      <c r="KA67" s="282"/>
      <c r="KB67" s="282"/>
      <c r="KC67" s="282"/>
      <c r="KD67" s="282"/>
      <c r="KE67" s="282"/>
      <c r="KF67" s="282"/>
      <c r="KG67" s="282"/>
      <c r="KH67" s="282"/>
      <c r="KO67" s="470"/>
      <c r="KP67" s="470"/>
    </row>
    <row r="68" spans="1:302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O68" s="316"/>
      <c r="EP68" s="316"/>
      <c r="EQ68" s="351"/>
      <c r="ER68" s="316"/>
      <c r="ES68" s="316"/>
      <c r="ET68" s="316"/>
      <c r="EU68" s="316"/>
      <c r="EV68" s="316"/>
      <c r="EW68" s="316"/>
      <c r="EX68" s="316"/>
      <c r="EY68" s="316"/>
      <c r="EZ68" s="316"/>
      <c r="FA68" s="324"/>
      <c r="FB68" s="316"/>
      <c r="FC68" s="325"/>
      <c r="FD68" s="316"/>
      <c r="FE68" s="316"/>
      <c r="FF68" s="316"/>
      <c r="FG68" s="316"/>
      <c r="FH68" s="316"/>
      <c r="FI68" s="316"/>
      <c r="FJ68" s="316"/>
      <c r="FK68" s="316"/>
      <c r="FL68" s="316"/>
      <c r="FM68" s="316"/>
      <c r="FV68" s="420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I68" s="282"/>
      <c r="JJ68" s="282"/>
      <c r="JK68" s="282"/>
      <c r="JL68" s="282"/>
      <c r="JM68" s="282"/>
      <c r="JN68" s="282"/>
      <c r="JO68" s="282"/>
      <c r="JP68" s="282"/>
      <c r="JQ68" s="282"/>
      <c r="JR68" s="282"/>
      <c r="JS68" s="282"/>
      <c r="JT68" s="282"/>
      <c r="JU68" s="282"/>
      <c r="JV68" s="282"/>
      <c r="JW68" s="282"/>
      <c r="JX68" s="282"/>
      <c r="JY68" s="282"/>
      <c r="JZ68" s="282"/>
      <c r="KA68" s="282"/>
      <c r="KB68" s="282"/>
      <c r="KC68" s="282"/>
      <c r="KD68" s="282"/>
      <c r="KE68" s="282"/>
      <c r="KF68" s="282"/>
      <c r="KG68" s="282"/>
      <c r="KH68" s="282"/>
      <c r="KO68" s="470"/>
      <c r="KP68" s="470"/>
    </row>
    <row r="69" spans="1:302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O69" s="229"/>
      <c r="EP69" s="229"/>
      <c r="EQ69" s="352"/>
      <c r="ER69" s="229"/>
      <c r="ES69" s="323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82"/>
      <c r="FV69" s="420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I69" s="282"/>
      <c r="JJ69" s="282"/>
      <c r="JK69" s="282"/>
      <c r="JL69" s="282"/>
      <c r="JM69" s="282"/>
      <c r="JN69" s="282"/>
      <c r="JO69" s="282"/>
      <c r="JP69" s="282"/>
      <c r="JQ69" s="282"/>
      <c r="JR69" s="282"/>
      <c r="JS69" s="282"/>
      <c r="JT69" s="282"/>
      <c r="JU69" s="282"/>
      <c r="JV69" s="282"/>
      <c r="JW69" s="282"/>
      <c r="JX69" s="282"/>
      <c r="JY69" s="282"/>
      <c r="JZ69" s="282"/>
      <c r="KA69" s="282"/>
      <c r="KB69" s="282"/>
      <c r="KC69" s="282"/>
      <c r="KD69" s="282"/>
      <c r="KE69" s="282"/>
      <c r="KF69" s="282"/>
      <c r="KG69" s="282"/>
      <c r="KH69" s="282"/>
      <c r="KO69" s="470"/>
      <c r="KP69" s="470"/>
    </row>
    <row r="70" spans="1:302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174"/>
      <c r="BB70" s="206"/>
      <c r="BC70" s="206"/>
      <c r="BD70" s="206"/>
      <c r="BE70" s="206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174"/>
      <c r="FV70" s="420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I70" s="282"/>
      <c r="JJ70" s="282"/>
      <c r="JK70" s="282"/>
      <c r="JL70" s="282"/>
      <c r="JM70" s="282"/>
      <c r="JN70" s="282"/>
      <c r="JO70" s="282"/>
      <c r="JP70" s="282"/>
      <c r="JQ70" s="282"/>
      <c r="JR70" s="282"/>
      <c r="JS70" s="282"/>
      <c r="JT70" s="282"/>
      <c r="JU70" s="282"/>
      <c r="JV70" s="282"/>
      <c r="JW70" s="282"/>
      <c r="JX70" s="282"/>
      <c r="JY70" s="282"/>
      <c r="JZ70" s="282"/>
      <c r="KA70" s="282"/>
      <c r="KB70" s="282"/>
      <c r="KC70" s="282"/>
      <c r="KD70" s="282"/>
      <c r="KE70" s="282"/>
      <c r="KF70" s="282"/>
      <c r="KG70" s="282"/>
      <c r="KH70" s="282"/>
      <c r="KO70" s="470"/>
      <c r="KP70" s="470"/>
    </row>
    <row r="71" spans="1:302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174"/>
      <c r="BB71" s="206"/>
      <c r="BC71" s="206"/>
      <c r="BD71" s="206"/>
      <c r="BE71" s="206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174"/>
      <c r="EP71" s="313"/>
      <c r="EQ71" s="353"/>
      <c r="ER71" s="313"/>
      <c r="ES71" s="313"/>
      <c r="ET71" s="313"/>
      <c r="EU71" s="313"/>
      <c r="EV71" s="313"/>
      <c r="EW71" s="313"/>
      <c r="EX71" s="313"/>
      <c r="EY71" s="313"/>
      <c r="FV71" s="420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  <c r="JI71" s="282"/>
      <c r="JJ71" s="282"/>
      <c r="JK71" s="282"/>
      <c r="JL71" s="282"/>
      <c r="JM71" s="282"/>
      <c r="JN71" s="282"/>
      <c r="JO71" s="282"/>
      <c r="JP71" s="282"/>
      <c r="JQ71" s="282"/>
      <c r="JR71" s="282"/>
      <c r="JS71" s="282"/>
      <c r="JT71" s="282"/>
      <c r="JU71" s="282"/>
      <c r="JV71" s="282"/>
      <c r="JW71" s="282"/>
      <c r="JX71" s="282"/>
      <c r="JY71" s="282"/>
      <c r="JZ71" s="282"/>
      <c r="KA71" s="282"/>
      <c r="KB71" s="282"/>
      <c r="KC71" s="282"/>
      <c r="KD71" s="282"/>
      <c r="KE71" s="282"/>
      <c r="KF71" s="282"/>
      <c r="KG71" s="282"/>
      <c r="KH71" s="282"/>
    </row>
    <row r="72" spans="1:302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174"/>
      <c r="BB72" s="206"/>
      <c r="BC72" s="206"/>
      <c r="BD72" s="206"/>
      <c r="BE72" s="206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174"/>
      <c r="FV72" s="420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  <c r="JI72" s="282"/>
      <c r="JJ72" s="282"/>
      <c r="JK72" s="282"/>
      <c r="JL72" s="282"/>
      <c r="JM72" s="282"/>
      <c r="JN72" s="282"/>
      <c r="JO72" s="282"/>
      <c r="JP72" s="282"/>
      <c r="JQ72" s="282"/>
      <c r="JR72" s="282"/>
      <c r="JS72" s="282"/>
      <c r="JT72" s="282"/>
      <c r="JU72" s="282"/>
      <c r="JV72" s="282"/>
      <c r="JW72" s="282"/>
      <c r="JX72" s="282"/>
      <c r="JY72" s="282"/>
      <c r="JZ72" s="282"/>
      <c r="KA72" s="282"/>
      <c r="KB72" s="282"/>
      <c r="KC72" s="282"/>
      <c r="KD72" s="282"/>
      <c r="KE72" s="282"/>
      <c r="KF72" s="282"/>
      <c r="KG72" s="282"/>
      <c r="KH72" s="282"/>
    </row>
    <row r="73" spans="1:302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174"/>
      <c r="BB73" s="206"/>
      <c r="BC73" s="206"/>
      <c r="BD73" s="206"/>
      <c r="BE73" s="206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174"/>
      <c r="FV73" s="420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  <c r="JI73" s="282"/>
      <c r="JJ73" s="282"/>
      <c r="JK73" s="282"/>
      <c r="JL73" s="282"/>
      <c r="JM73" s="282"/>
      <c r="JN73" s="282"/>
      <c r="JO73" s="282"/>
      <c r="JP73" s="282"/>
      <c r="JQ73" s="282"/>
      <c r="JR73" s="282"/>
      <c r="JS73" s="282"/>
      <c r="JT73" s="282"/>
      <c r="JU73" s="282"/>
      <c r="JV73" s="282"/>
      <c r="JW73" s="282"/>
      <c r="JX73" s="282"/>
      <c r="JY73" s="282"/>
      <c r="JZ73" s="282"/>
      <c r="KA73" s="282"/>
      <c r="KB73" s="282"/>
      <c r="KC73" s="282"/>
      <c r="KD73" s="282"/>
      <c r="KE73" s="282"/>
      <c r="KF73" s="282"/>
      <c r="KG73" s="282"/>
      <c r="KH73" s="282"/>
    </row>
    <row r="74" spans="1:302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174"/>
      <c r="BB74" s="206"/>
      <c r="BC74" s="206"/>
      <c r="BD74" s="206"/>
      <c r="BE74" s="206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174"/>
      <c r="FV74" s="420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  <c r="JI74" s="282"/>
      <c r="JJ74" s="282"/>
      <c r="JK74" s="282"/>
      <c r="JL74" s="282"/>
      <c r="JM74" s="282"/>
      <c r="JN74" s="282"/>
      <c r="JO74" s="282"/>
      <c r="JP74" s="282"/>
      <c r="JQ74" s="282"/>
      <c r="JR74" s="282"/>
      <c r="JS74" s="282"/>
      <c r="JT74" s="282"/>
      <c r="JU74" s="282"/>
      <c r="JV74" s="282"/>
      <c r="JW74" s="282"/>
      <c r="JX74" s="282"/>
      <c r="JY74" s="282"/>
      <c r="JZ74" s="282"/>
      <c r="KA74" s="282"/>
      <c r="KB74" s="282"/>
      <c r="KC74" s="282"/>
      <c r="KD74" s="282"/>
      <c r="KE74" s="282"/>
      <c r="KF74" s="282"/>
      <c r="KG74" s="282"/>
      <c r="KH74" s="282"/>
    </row>
    <row r="75" spans="1:302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174"/>
      <c r="BB75" s="206"/>
      <c r="BC75" s="206"/>
      <c r="BD75" s="206"/>
      <c r="BE75" s="206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174"/>
      <c r="FV75" s="420"/>
    </row>
    <row r="76" spans="1:302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174"/>
      <c r="BB76" s="206"/>
      <c r="BC76" s="206"/>
      <c r="BD76" s="206"/>
      <c r="BE76" s="206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174"/>
      <c r="FV76" s="420"/>
    </row>
    <row r="77" spans="1:302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174"/>
      <c r="BB77" s="206"/>
      <c r="BC77" s="206"/>
      <c r="BD77" s="206"/>
      <c r="BE77" s="206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174"/>
      <c r="FV77" s="420"/>
    </row>
    <row r="78" spans="1:302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174"/>
      <c r="BB78" s="206"/>
      <c r="BC78" s="206"/>
      <c r="BD78" s="206"/>
      <c r="BE78" s="206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174"/>
      <c r="FV78" s="420"/>
    </row>
    <row r="79" spans="1:302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174"/>
      <c r="BB79" s="206"/>
      <c r="BC79" s="206"/>
      <c r="BD79" s="206"/>
      <c r="BE79" s="206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174"/>
      <c r="FV79" s="420"/>
    </row>
    <row r="80" spans="1:302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174"/>
      <c r="BB80" s="206"/>
      <c r="BC80" s="206"/>
      <c r="BD80" s="206"/>
      <c r="BE80" s="206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174"/>
      <c r="FV80" s="420"/>
    </row>
    <row r="81" spans="1:178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174"/>
      <c r="BB81" s="206"/>
      <c r="BC81" s="206"/>
      <c r="BD81" s="206"/>
      <c r="BE81" s="206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174"/>
      <c r="FV81" s="420"/>
    </row>
    <row r="82" spans="1:178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174"/>
      <c r="BB82" s="206"/>
      <c r="BC82" s="206"/>
      <c r="BD82" s="206"/>
      <c r="BE82" s="206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174"/>
      <c r="FV82" s="420"/>
    </row>
    <row r="83" spans="1:178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174"/>
      <c r="BB83" s="206"/>
      <c r="BC83" s="206"/>
      <c r="BD83" s="206"/>
      <c r="BE83" s="206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174"/>
      <c r="FV83" s="420"/>
    </row>
    <row r="84" spans="1:178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174"/>
      <c r="BB84" s="206"/>
      <c r="BC84" s="206"/>
      <c r="BD84" s="206"/>
      <c r="BE84" s="206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174"/>
      <c r="FV84" s="420"/>
    </row>
    <row r="85" spans="1:178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174"/>
      <c r="BB85" s="206"/>
      <c r="BC85" s="206"/>
      <c r="BD85" s="206"/>
      <c r="BE85" s="206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174"/>
      <c r="FV85" s="420"/>
    </row>
    <row r="86" spans="1:178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174"/>
      <c r="BB86" s="206"/>
      <c r="BC86" s="206"/>
      <c r="BD86" s="206"/>
      <c r="BE86" s="206"/>
    </row>
    <row r="87" spans="1:178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174"/>
      <c r="BB87" s="206"/>
      <c r="BC87" s="206"/>
      <c r="BD87" s="206"/>
      <c r="BE87" s="206"/>
    </row>
    <row r="88" spans="1:178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174"/>
      <c r="BB88" s="206"/>
      <c r="BC88" s="206"/>
      <c r="BD88" s="206"/>
      <c r="BE88" s="206"/>
    </row>
    <row r="89" spans="1:178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174"/>
      <c r="BB89" s="206"/>
      <c r="BC89" s="206"/>
      <c r="BD89" s="206"/>
      <c r="BE89" s="206"/>
    </row>
    <row r="90" spans="1:178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174"/>
      <c r="BB90" s="206"/>
      <c r="BC90" s="206"/>
      <c r="BD90" s="206"/>
      <c r="BE90" s="206"/>
    </row>
    <row r="91" spans="1:178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174"/>
      <c r="BB91" s="206"/>
      <c r="BC91" s="206"/>
      <c r="BD91" s="206"/>
      <c r="BE91" s="206"/>
    </row>
    <row r="92" spans="1:178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174"/>
      <c r="BB92" s="206"/>
      <c r="BC92" s="206"/>
      <c r="BD92" s="206"/>
      <c r="BE92" s="206"/>
    </row>
    <row r="93" spans="1:178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174"/>
      <c r="BB93" s="206"/>
      <c r="BC93" s="206"/>
      <c r="BD93" s="206"/>
      <c r="BE93" s="206"/>
    </row>
    <row r="94" spans="1:178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174"/>
      <c r="BB94" s="206"/>
      <c r="BC94" s="206"/>
      <c r="BD94" s="206"/>
      <c r="BE94" s="206"/>
    </row>
    <row r="95" spans="1:178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174"/>
      <c r="BB95" s="206"/>
      <c r="BC95" s="206"/>
      <c r="BD95" s="206"/>
      <c r="BE95" s="206"/>
    </row>
    <row r="96" spans="1:178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174"/>
      <c r="BB96" s="206"/>
      <c r="BC96" s="206"/>
      <c r="BD96" s="206"/>
      <c r="BE96" s="206"/>
    </row>
    <row r="97" spans="7:57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174"/>
      <c r="BB97" s="206"/>
      <c r="BC97" s="206"/>
      <c r="BD97" s="206"/>
      <c r="BE97" s="206"/>
    </row>
    <row r="98" spans="7:57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174"/>
    </row>
    <row r="99" spans="7:57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174"/>
    </row>
    <row r="100" spans="7:57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174"/>
    </row>
    <row r="101" spans="7:57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174"/>
    </row>
    <row r="102" spans="7:57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174"/>
    </row>
    <row r="103" spans="7:57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174"/>
    </row>
    <row r="104" spans="7:57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174"/>
    </row>
    <row r="105" spans="7:57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174"/>
    </row>
    <row r="106" spans="7:57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174"/>
    </row>
    <row r="107" spans="7:57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174"/>
    </row>
    <row r="108" spans="7:57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174"/>
    </row>
    <row r="109" spans="7:57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174"/>
    </row>
    <row r="110" spans="7:57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174"/>
    </row>
    <row r="111" spans="7:57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174"/>
    </row>
    <row r="112" spans="7:57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174"/>
    </row>
    <row r="113" spans="7:51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174"/>
    </row>
    <row r="114" spans="7:51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174"/>
    </row>
    <row r="115" spans="7:51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174"/>
    </row>
    <row r="116" spans="7:51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174"/>
    </row>
    <row r="117" spans="7:51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174"/>
    </row>
    <row r="118" spans="7:51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293"/>
      <c r="AX118" s="293"/>
      <c r="AY118" s="174"/>
    </row>
    <row r="119" spans="7:51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174"/>
    </row>
    <row r="120" spans="7:51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174"/>
    </row>
    <row r="121" spans="7:51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174"/>
    </row>
    <row r="122" spans="7:51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293"/>
      <c r="AX122" s="293"/>
      <c r="AY122" s="174"/>
    </row>
    <row r="123" spans="7:51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174"/>
    </row>
    <row r="124" spans="7:51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293"/>
      <c r="AX124" s="293"/>
      <c r="AY124" s="174"/>
    </row>
    <row r="125" spans="7:51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293"/>
      <c r="AX125" s="293"/>
      <c r="AY125" s="174"/>
    </row>
    <row r="126" spans="7:51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174"/>
    </row>
    <row r="127" spans="7:51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293"/>
      <c r="AX127" s="293"/>
      <c r="AY127" s="174"/>
    </row>
    <row r="128" spans="7:51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293"/>
      <c r="AX128" s="293"/>
      <c r="AY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30">
    <mergeCell ref="KC13:KD13"/>
    <mergeCell ref="KE13:KF13"/>
    <mergeCell ref="KG13:KH13"/>
    <mergeCell ref="JK13:JL13"/>
    <mergeCell ref="JM13:JN13"/>
    <mergeCell ref="JO13:JP13"/>
    <mergeCell ref="JQ13:JR13"/>
    <mergeCell ref="JS13:JT13"/>
    <mergeCell ref="JU13:JV13"/>
    <mergeCell ref="JW13:JX13"/>
    <mergeCell ref="JY13:JZ13"/>
    <mergeCell ref="KA13:KB13"/>
    <mergeCell ref="II13:IJ13"/>
    <mergeCell ref="B9:KL9"/>
    <mergeCell ref="B8:KL8"/>
    <mergeCell ref="IG13:IH13"/>
    <mergeCell ref="HY13:HZ13"/>
    <mergeCell ref="KK12:KL12"/>
    <mergeCell ref="FW12:FX12"/>
    <mergeCell ref="EW12:EX12"/>
    <mergeCell ref="EY12:EZ12"/>
    <mergeCell ref="CA12:CB12"/>
    <mergeCell ref="EQ12:ER12"/>
    <mergeCell ref="FM12:FN12"/>
    <mergeCell ref="DW12:DX12"/>
    <mergeCell ref="DS12:DT12"/>
    <mergeCell ref="CY12:CZ12"/>
    <mergeCell ref="DU12:DV12"/>
    <mergeCell ref="DA12:DB12"/>
    <mergeCell ref="FK12:FL12"/>
    <mergeCell ref="FI12:FJ12"/>
    <mergeCell ref="FE12:FF12"/>
    <mergeCell ref="DI12:DJ12"/>
    <mergeCell ref="EA12:EB12"/>
    <mergeCell ref="FC12:FD12"/>
    <mergeCell ref="FA12:FB12"/>
    <mergeCell ref="AM12:AN12"/>
    <mergeCell ref="AO12:AP12"/>
    <mergeCell ref="AE12:AF12"/>
    <mergeCell ref="AY12:AZ12"/>
    <mergeCell ref="AI12:AJ12"/>
    <mergeCell ref="AK12:AL12"/>
    <mergeCell ref="AG12:AH12"/>
    <mergeCell ref="EE12:EF12"/>
    <mergeCell ref="AQ12:AR12"/>
    <mergeCell ref="BW12:BX12"/>
    <mergeCell ref="DG12:DH12"/>
    <mergeCell ref="AS12:AT12"/>
    <mergeCell ref="AU12:AV12"/>
    <mergeCell ref="AW12:AX12"/>
    <mergeCell ref="KK13:KL13"/>
    <mergeCell ref="FY12:FZ12"/>
    <mergeCell ref="GA12:GB12"/>
    <mergeCell ref="GC12:GD12"/>
    <mergeCell ref="GE12:GF12"/>
    <mergeCell ref="GG12:GH12"/>
    <mergeCell ref="GI12:GJ12"/>
    <mergeCell ref="GK12:GL12"/>
    <mergeCell ref="GO12:GP12"/>
    <mergeCell ref="GO13:GP13"/>
    <mergeCell ref="GQ13:GR13"/>
    <mergeCell ref="GS13:GT13"/>
    <mergeCell ref="GU13:GV13"/>
    <mergeCell ref="GW13:GX13"/>
    <mergeCell ref="GY13:GZ13"/>
    <mergeCell ref="HQ13:HR13"/>
    <mergeCell ref="HK13:HL13"/>
    <mergeCell ref="KI13:KJ13"/>
    <mergeCell ref="KI12:KJ12"/>
    <mergeCell ref="HA13:HB13"/>
    <mergeCell ref="HC13:HD13"/>
    <mergeCell ref="HE13:HF13"/>
    <mergeCell ref="IC13:ID13"/>
    <mergeCell ref="IE13:IF13"/>
    <mergeCell ref="HU13:HV13"/>
    <mergeCell ref="GM13:GN13"/>
    <mergeCell ref="CO12:CP12"/>
    <mergeCell ref="CI12:CJ12"/>
    <mergeCell ref="BY12:BZ12"/>
    <mergeCell ref="CC12:CD12"/>
    <mergeCell ref="CU12:CV12"/>
    <mergeCell ref="EC12:ED12"/>
    <mergeCell ref="CE12:CF12"/>
    <mergeCell ref="CG12:CH12"/>
    <mergeCell ref="CK12:CL12"/>
    <mergeCell ref="CM12:CN12"/>
    <mergeCell ref="CS12:CT12"/>
    <mergeCell ref="CQ12:CR12"/>
    <mergeCell ref="DO12:DP12"/>
    <mergeCell ref="FU12:FV12"/>
    <mergeCell ref="GM12:GN12"/>
    <mergeCell ref="EO12:EP12"/>
    <mergeCell ref="ES12:ET12"/>
    <mergeCell ref="EU12:EV12"/>
    <mergeCell ref="IK13:IL13"/>
    <mergeCell ref="GQ11:HN12"/>
    <mergeCell ref="IA13:IB13"/>
    <mergeCell ref="EG12:EH12"/>
    <mergeCell ref="CW12:CX12"/>
    <mergeCell ref="DK12:DL12"/>
    <mergeCell ref="DQ12:DR12"/>
    <mergeCell ref="DM12:DN12"/>
    <mergeCell ref="HG13:HH13"/>
    <mergeCell ref="HI13:HJ13"/>
    <mergeCell ref="HO13:HP13"/>
    <mergeCell ref="HS13:HT13"/>
    <mergeCell ref="FG12:FH12"/>
    <mergeCell ref="FO12:FP12"/>
    <mergeCell ref="EM12:EN12"/>
    <mergeCell ref="EI12:EJ12"/>
    <mergeCell ref="DY12:DZ12"/>
    <mergeCell ref="EK12:EL12"/>
    <mergeCell ref="FQ12:FR12"/>
    <mergeCell ref="FS12:FT12"/>
    <mergeCell ref="HM13:HN13"/>
    <mergeCell ref="DE12:DF12"/>
    <mergeCell ref="DC12:DD12"/>
    <mergeCell ref="HW13:HX13"/>
    <mergeCell ref="JE13:JF13"/>
    <mergeCell ref="JG13:JH13"/>
    <mergeCell ref="JI13:JJ13"/>
    <mergeCell ref="IM13:IN13"/>
    <mergeCell ref="IO13:IP13"/>
    <mergeCell ref="IQ13:IR13"/>
    <mergeCell ref="IS13:IT13"/>
    <mergeCell ref="IU13:IV13"/>
    <mergeCell ref="IW13:IX13"/>
    <mergeCell ref="IY13:IZ13"/>
    <mergeCell ref="JA13:JB13"/>
    <mergeCell ref="JC13:JD13"/>
  </mergeCells>
  <phoneticPr fontId="0" type="noConversion"/>
  <pageMargins left="0.6692913385826772" right="0.11811023622047245" top="0.47244094488188981" bottom="0.47244094488188981" header="0.15748031496062992" footer="0.27559055118110237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BAYISENGE Méthode</cp:lastModifiedBy>
  <cp:lastPrinted>2018-01-17T07:19:01Z</cp:lastPrinted>
  <dcterms:created xsi:type="dcterms:W3CDTF">2001-02-12T14:56:52Z</dcterms:created>
  <dcterms:modified xsi:type="dcterms:W3CDTF">2018-03-27T07:20:52Z</dcterms:modified>
</cp:coreProperties>
</file>