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p1\JLBNet\BDP\TABLEAUX DU BULLETIN\2021\12\12_Anglais\"/>
    </mc:Choice>
  </mc:AlternateContent>
  <bookViews>
    <workbookView xWindow="0" yWindow="0" windowWidth="24000" windowHeight="9600" tabRatio="125"/>
  </bookViews>
  <sheets>
    <sheet name="IV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N53" i="1" l="1"/>
  <c r="LO53" i="1"/>
  <c r="LL53" i="1"/>
  <c r="LM53" i="1"/>
  <c r="LL47" i="1"/>
  <c r="LM47" i="1"/>
  <c r="LN47" i="1"/>
  <c r="LO47" i="1"/>
  <c r="LL45" i="1"/>
  <c r="LM45" i="1"/>
  <c r="LN45" i="1"/>
  <c r="LO45" i="1"/>
  <c r="LL37" i="1"/>
  <c r="LM37" i="1"/>
  <c r="LN37" i="1"/>
  <c r="LO37" i="1"/>
  <c r="LL30" i="1"/>
  <c r="LM30" i="1"/>
  <c r="LN30" i="1"/>
  <c r="LO30" i="1"/>
  <c r="LT22" i="1"/>
  <c r="LT23" i="1"/>
  <c r="LT24" i="1"/>
  <c r="LT25" i="1"/>
  <c r="LT26" i="1"/>
  <c r="LT27" i="1"/>
  <c r="LT28" i="1"/>
  <c r="LT29" i="1"/>
  <c r="LT32" i="1"/>
  <c r="LT33" i="1"/>
  <c r="LT34" i="1"/>
  <c r="LT35" i="1"/>
  <c r="LT39" i="1"/>
  <c r="LT40" i="1"/>
  <c r="LT41" i="1"/>
  <c r="LT42" i="1"/>
  <c r="LT43" i="1"/>
  <c r="LT49" i="1"/>
  <c r="LT50" i="1"/>
  <c r="LT51" i="1"/>
  <c r="LT55" i="1"/>
  <c r="LT56" i="1"/>
  <c r="LT57" i="1"/>
  <c r="LT47" i="1" l="1"/>
  <c r="LT30" i="1"/>
  <c r="LT53" i="1"/>
  <c r="LT37" i="1"/>
  <c r="LR53" i="1"/>
  <c r="LS53" i="1"/>
  <c r="LR47" i="1"/>
  <c r="LS47" i="1"/>
  <c r="LR45" i="1"/>
  <c r="LS45" i="1"/>
  <c r="LR37" i="1"/>
  <c r="LS37" i="1"/>
  <c r="LR30" i="1"/>
  <c r="LS30" i="1"/>
  <c r="LR23" i="1"/>
  <c r="LS23" i="1"/>
  <c r="LU23" i="1"/>
  <c r="LR24" i="1"/>
  <c r="LS24" i="1"/>
  <c r="LU24" i="1"/>
  <c r="LR25" i="1"/>
  <c r="LS25" i="1"/>
  <c r="LU25" i="1"/>
  <c r="LR26" i="1"/>
  <c r="LS26" i="1"/>
  <c r="LU26" i="1"/>
  <c r="LR27" i="1"/>
  <c r="LS27" i="1"/>
  <c r="LU27" i="1"/>
  <c r="LR28" i="1"/>
  <c r="LS28" i="1"/>
  <c r="LU28" i="1"/>
  <c r="LR29" i="1"/>
  <c r="LS29" i="1"/>
  <c r="LU29" i="1"/>
  <c r="LR32" i="1"/>
  <c r="LS32" i="1"/>
  <c r="LU32" i="1"/>
  <c r="LU30" i="1" s="1"/>
  <c r="LR33" i="1"/>
  <c r="LS33" i="1"/>
  <c r="LU33" i="1"/>
  <c r="LR34" i="1"/>
  <c r="LS34" i="1"/>
  <c r="LU34" i="1"/>
  <c r="LR35" i="1"/>
  <c r="LS35" i="1"/>
  <c r="LU35" i="1"/>
  <c r="LR39" i="1"/>
  <c r="LS39" i="1"/>
  <c r="LU39" i="1"/>
  <c r="LR40" i="1"/>
  <c r="LS40" i="1"/>
  <c r="LU40" i="1"/>
  <c r="LU37" i="1" s="1"/>
  <c r="LR41" i="1"/>
  <c r="LS41" i="1"/>
  <c r="LU41" i="1"/>
  <c r="LR42" i="1"/>
  <c r="LS42" i="1"/>
  <c r="LU42" i="1"/>
  <c r="LR43" i="1"/>
  <c r="LS43" i="1"/>
  <c r="LU43" i="1"/>
  <c r="LR49" i="1"/>
  <c r="LS49" i="1"/>
  <c r="LU49" i="1"/>
  <c r="LU47" i="1" s="1"/>
  <c r="LR50" i="1"/>
  <c r="LS50" i="1"/>
  <c r="LU50" i="1"/>
  <c r="LR51" i="1"/>
  <c r="LS51" i="1"/>
  <c r="LU51" i="1"/>
  <c r="LR55" i="1"/>
  <c r="LS55" i="1"/>
  <c r="LU55" i="1"/>
  <c r="LU53" i="1" s="1"/>
  <c r="LR56" i="1"/>
  <c r="LS56" i="1"/>
  <c r="LU56" i="1"/>
  <c r="LR57" i="1"/>
  <c r="LS57" i="1"/>
  <c r="LU57" i="1"/>
  <c r="LU22" i="1"/>
  <c r="LS22" i="1"/>
  <c r="LR22" i="1"/>
  <c r="LU45" i="1" l="1"/>
  <c r="LT45" i="1"/>
  <c r="LP53" i="1"/>
  <c r="LQ53" i="1"/>
  <c r="LP47" i="1"/>
  <c r="LQ47" i="1"/>
  <c r="LP45" i="1"/>
  <c r="LQ45" i="1"/>
  <c r="LP37" i="1"/>
  <c r="LQ37" i="1"/>
  <c r="LP30" i="1"/>
  <c r="LQ30" i="1"/>
  <c r="LF53" i="1" l="1"/>
  <c r="LG53" i="1"/>
  <c r="LH53" i="1"/>
  <c r="LI53" i="1"/>
  <c r="LJ53" i="1"/>
  <c r="LK53" i="1"/>
  <c r="LF47" i="1"/>
  <c r="LG47" i="1"/>
  <c r="LH47" i="1"/>
  <c r="LI47" i="1"/>
  <c r="LJ47" i="1"/>
  <c r="LK47" i="1"/>
  <c r="LF45" i="1"/>
  <c r="LG45" i="1"/>
  <c r="LH45" i="1"/>
  <c r="LI45" i="1"/>
  <c r="LJ45" i="1"/>
  <c r="LK45" i="1"/>
  <c r="LF37" i="1"/>
  <c r="LG37" i="1"/>
  <c r="LH37" i="1"/>
  <c r="LI37" i="1"/>
  <c r="LJ37" i="1"/>
  <c r="LK37" i="1"/>
  <c r="LF30" i="1"/>
  <c r="LG30" i="1"/>
  <c r="LH30" i="1"/>
  <c r="LI30" i="1"/>
  <c r="LJ30" i="1"/>
  <c r="LK30" i="1"/>
  <c r="LH20" i="1" l="1"/>
  <c r="LH60" i="1" s="1"/>
  <c r="LI20" i="1"/>
  <c r="LI60" i="1" s="1"/>
  <c r="LE60" i="1" l="1"/>
  <c r="LE53" i="1"/>
  <c r="LE47" i="1"/>
  <c r="LE37" i="1"/>
  <c r="LE30" i="1"/>
  <c r="LE20" i="1" s="1"/>
  <c r="LF20" i="1"/>
  <c r="LF60" i="1" s="1"/>
  <c r="LG20" i="1"/>
  <c r="LG60" i="1" s="1"/>
  <c r="LE45" i="1" l="1"/>
  <c r="AL53" i="1" l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P53" i="1"/>
  <c r="DQ53" i="1"/>
  <c r="DR53" i="1"/>
  <c r="DS53" i="1"/>
  <c r="DT53" i="1"/>
  <c r="DU53" i="1"/>
  <c r="DV53" i="1"/>
  <c r="DW53" i="1"/>
  <c r="DX53" i="1"/>
  <c r="DY53" i="1"/>
  <c r="DZ53" i="1"/>
  <c r="EA53" i="1"/>
  <c r="EB53" i="1"/>
  <c r="EC53" i="1"/>
  <c r="ED53" i="1"/>
  <c r="EE53" i="1"/>
  <c r="EF53" i="1"/>
  <c r="EG53" i="1"/>
  <c r="EH53" i="1"/>
  <c r="EI53" i="1"/>
  <c r="EJ53" i="1"/>
  <c r="EK53" i="1"/>
  <c r="EL53" i="1"/>
  <c r="EM53" i="1"/>
  <c r="EN53" i="1"/>
  <c r="EO53" i="1"/>
  <c r="EP53" i="1"/>
  <c r="EQ53" i="1"/>
  <c r="ER53" i="1"/>
  <c r="ES53" i="1"/>
  <c r="ET53" i="1"/>
  <c r="EU53" i="1"/>
  <c r="EV53" i="1"/>
  <c r="EW53" i="1"/>
  <c r="EX53" i="1"/>
  <c r="EY53" i="1"/>
  <c r="EZ53" i="1"/>
  <c r="FA53" i="1"/>
  <c r="FB53" i="1"/>
  <c r="FC53" i="1"/>
  <c r="FD53" i="1"/>
  <c r="FE53" i="1"/>
  <c r="FF53" i="1"/>
  <c r="FG53" i="1"/>
  <c r="FH53" i="1"/>
  <c r="FI53" i="1"/>
  <c r="FJ53" i="1"/>
  <c r="FK53" i="1"/>
  <c r="FL53" i="1"/>
  <c r="FM53" i="1"/>
  <c r="FN53" i="1"/>
  <c r="FO53" i="1"/>
  <c r="FP53" i="1"/>
  <c r="FQ53" i="1"/>
  <c r="FR53" i="1"/>
  <c r="FS53" i="1"/>
  <c r="FT53" i="1"/>
  <c r="FU53" i="1"/>
  <c r="FV53" i="1"/>
  <c r="FW53" i="1"/>
  <c r="FX53" i="1"/>
  <c r="FY53" i="1"/>
  <c r="FZ53" i="1"/>
  <c r="GA53" i="1"/>
  <c r="GB53" i="1"/>
  <c r="GC53" i="1"/>
  <c r="GD53" i="1"/>
  <c r="GE53" i="1"/>
  <c r="GF53" i="1"/>
  <c r="GG53" i="1"/>
  <c r="GH53" i="1"/>
  <c r="GI53" i="1"/>
  <c r="GJ53" i="1"/>
  <c r="GK53" i="1"/>
  <c r="GL53" i="1"/>
  <c r="GM53" i="1"/>
  <c r="GN53" i="1"/>
  <c r="GO53" i="1"/>
  <c r="GP53" i="1"/>
  <c r="GQ53" i="1"/>
  <c r="GR53" i="1"/>
  <c r="GS53" i="1"/>
  <c r="GT53" i="1"/>
  <c r="GU53" i="1"/>
  <c r="GV53" i="1"/>
  <c r="GW53" i="1"/>
  <c r="GX53" i="1"/>
  <c r="GY53" i="1"/>
  <c r="GZ53" i="1"/>
  <c r="HA53" i="1"/>
  <c r="HB53" i="1"/>
  <c r="HC53" i="1"/>
  <c r="HD53" i="1"/>
  <c r="HE53" i="1"/>
  <c r="HF53" i="1"/>
  <c r="HG53" i="1"/>
  <c r="HH53" i="1"/>
  <c r="HI53" i="1"/>
  <c r="HJ53" i="1"/>
  <c r="HK53" i="1"/>
  <c r="HL53" i="1"/>
  <c r="HM53" i="1"/>
  <c r="HN53" i="1"/>
  <c r="HO53" i="1"/>
  <c r="HP53" i="1"/>
  <c r="HQ53" i="1"/>
  <c r="HR53" i="1"/>
  <c r="HS53" i="1"/>
  <c r="HT53" i="1"/>
  <c r="HU53" i="1"/>
  <c r="HV53" i="1"/>
  <c r="HW53" i="1"/>
  <c r="HX53" i="1"/>
  <c r="HY53" i="1"/>
  <c r="HZ53" i="1"/>
  <c r="IA53" i="1"/>
  <c r="IB53" i="1"/>
  <c r="IC53" i="1"/>
  <c r="ID53" i="1"/>
  <c r="IE53" i="1"/>
  <c r="IF53" i="1"/>
  <c r="IG53" i="1"/>
  <c r="IH53" i="1"/>
  <c r="II53" i="1"/>
  <c r="IJ53" i="1"/>
  <c r="IK53" i="1"/>
  <c r="IL53" i="1"/>
  <c r="IM53" i="1"/>
  <c r="IN53" i="1"/>
  <c r="IO53" i="1"/>
  <c r="IP53" i="1"/>
  <c r="IQ53" i="1"/>
  <c r="IR53" i="1"/>
  <c r="IS53" i="1"/>
  <c r="IT53" i="1"/>
  <c r="IU53" i="1"/>
  <c r="IV53" i="1"/>
  <c r="IW53" i="1"/>
  <c r="IX53" i="1"/>
  <c r="IY53" i="1"/>
  <c r="IZ53" i="1"/>
  <c r="JA53" i="1"/>
  <c r="JB53" i="1"/>
  <c r="JC53" i="1"/>
  <c r="JD53" i="1"/>
  <c r="JE53" i="1"/>
  <c r="JF53" i="1"/>
  <c r="JG53" i="1"/>
  <c r="JH53" i="1"/>
  <c r="JI53" i="1"/>
  <c r="JJ53" i="1"/>
  <c r="JK53" i="1"/>
  <c r="JL53" i="1"/>
  <c r="JM53" i="1"/>
  <c r="JN53" i="1"/>
  <c r="JO53" i="1"/>
  <c r="JP53" i="1"/>
  <c r="JQ53" i="1"/>
  <c r="JR53" i="1"/>
  <c r="JS53" i="1"/>
  <c r="JT53" i="1"/>
  <c r="JU53" i="1"/>
  <c r="JV53" i="1"/>
  <c r="JW53" i="1"/>
  <c r="JX53" i="1"/>
  <c r="JY53" i="1"/>
  <c r="JZ53" i="1"/>
  <c r="KA53" i="1"/>
  <c r="KB53" i="1"/>
  <c r="KC53" i="1"/>
  <c r="KD53" i="1"/>
  <c r="KE53" i="1"/>
  <c r="KF53" i="1"/>
  <c r="KG53" i="1"/>
  <c r="KH53" i="1"/>
  <c r="KI53" i="1"/>
  <c r="KJ53" i="1"/>
  <c r="KK53" i="1"/>
  <c r="KL53" i="1"/>
  <c r="KM53" i="1"/>
  <c r="KN53" i="1"/>
  <c r="KO53" i="1"/>
  <c r="KP53" i="1"/>
  <c r="KQ53" i="1"/>
  <c r="KR53" i="1"/>
  <c r="KS53" i="1"/>
  <c r="KT53" i="1"/>
  <c r="KU53" i="1"/>
  <c r="KV53" i="1"/>
  <c r="KW53" i="1"/>
  <c r="KX53" i="1"/>
  <c r="KY53" i="1"/>
  <c r="KZ53" i="1"/>
  <c r="LA53" i="1"/>
  <c r="LB53" i="1"/>
  <c r="LC53" i="1"/>
  <c r="LD53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DT47" i="1"/>
  <c r="DU47" i="1"/>
  <c r="DV47" i="1"/>
  <c r="DW47" i="1"/>
  <c r="DX47" i="1"/>
  <c r="DY47" i="1"/>
  <c r="DZ47" i="1"/>
  <c r="EA47" i="1"/>
  <c r="EB47" i="1"/>
  <c r="EC47" i="1"/>
  <c r="ED47" i="1"/>
  <c r="EE47" i="1"/>
  <c r="EF47" i="1"/>
  <c r="EG47" i="1"/>
  <c r="EH47" i="1"/>
  <c r="EI47" i="1"/>
  <c r="EJ47" i="1"/>
  <c r="EK47" i="1"/>
  <c r="EL47" i="1"/>
  <c r="EM47" i="1"/>
  <c r="EN47" i="1"/>
  <c r="EO47" i="1"/>
  <c r="EP47" i="1"/>
  <c r="EQ47" i="1"/>
  <c r="ER47" i="1"/>
  <c r="ES47" i="1"/>
  <c r="ET47" i="1"/>
  <c r="EU47" i="1"/>
  <c r="EV47" i="1"/>
  <c r="EW47" i="1"/>
  <c r="EX47" i="1"/>
  <c r="EY47" i="1"/>
  <c r="EZ47" i="1"/>
  <c r="FA47" i="1"/>
  <c r="FB47" i="1"/>
  <c r="FC47" i="1"/>
  <c r="FD47" i="1"/>
  <c r="FE47" i="1"/>
  <c r="FF47" i="1"/>
  <c r="FG47" i="1"/>
  <c r="FH47" i="1"/>
  <c r="FI47" i="1"/>
  <c r="FJ47" i="1"/>
  <c r="FK47" i="1"/>
  <c r="FL47" i="1"/>
  <c r="FM47" i="1"/>
  <c r="FN47" i="1"/>
  <c r="FO47" i="1"/>
  <c r="FP47" i="1"/>
  <c r="FQ47" i="1"/>
  <c r="FR47" i="1"/>
  <c r="FS47" i="1"/>
  <c r="FT47" i="1"/>
  <c r="FU47" i="1"/>
  <c r="FV47" i="1"/>
  <c r="FW47" i="1"/>
  <c r="FX47" i="1"/>
  <c r="FY47" i="1"/>
  <c r="FZ47" i="1"/>
  <c r="GA47" i="1"/>
  <c r="GB47" i="1"/>
  <c r="GC47" i="1"/>
  <c r="GD47" i="1"/>
  <c r="GE47" i="1"/>
  <c r="GF47" i="1"/>
  <c r="GG47" i="1"/>
  <c r="GH47" i="1"/>
  <c r="GI47" i="1"/>
  <c r="GJ47" i="1"/>
  <c r="GK47" i="1"/>
  <c r="GL47" i="1"/>
  <c r="GM47" i="1"/>
  <c r="GN47" i="1"/>
  <c r="GO47" i="1"/>
  <c r="GP47" i="1"/>
  <c r="GQ47" i="1"/>
  <c r="GR47" i="1"/>
  <c r="GS47" i="1"/>
  <c r="GT47" i="1"/>
  <c r="GU47" i="1"/>
  <c r="GV47" i="1"/>
  <c r="GW47" i="1"/>
  <c r="GX47" i="1"/>
  <c r="GY47" i="1"/>
  <c r="GZ47" i="1"/>
  <c r="HA47" i="1"/>
  <c r="HB47" i="1"/>
  <c r="HC47" i="1"/>
  <c r="HD47" i="1"/>
  <c r="HE47" i="1"/>
  <c r="HF47" i="1"/>
  <c r="HG47" i="1"/>
  <c r="HH47" i="1"/>
  <c r="HI47" i="1"/>
  <c r="HJ47" i="1"/>
  <c r="HK47" i="1"/>
  <c r="HL47" i="1"/>
  <c r="HM47" i="1"/>
  <c r="HN47" i="1"/>
  <c r="HO47" i="1"/>
  <c r="HP47" i="1"/>
  <c r="HQ47" i="1"/>
  <c r="HR47" i="1"/>
  <c r="HS47" i="1"/>
  <c r="HT47" i="1"/>
  <c r="HU47" i="1"/>
  <c r="HV47" i="1"/>
  <c r="HW47" i="1"/>
  <c r="HX47" i="1"/>
  <c r="HY47" i="1"/>
  <c r="HZ47" i="1"/>
  <c r="IA47" i="1"/>
  <c r="IB47" i="1"/>
  <c r="IC47" i="1"/>
  <c r="ID47" i="1"/>
  <c r="IE47" i="1"/>
  <c r="IF47" i="1"/>
  <c r="IG47" i="1"/>
  <c r="IH47" i="1"/>
  <c r="II47" i="1"/>
  <c r="IJ47" i="1"/>
  <c r="IK47" i="1"/>
  <c r="IL47" i="1"/>
  <c r="IM47" i="1"/>
  <c r="IN47" i="1"/>
  <c r="IO47" i="1"/>
  <c r="IP47" i="1"/>
  <c r="IQ47" i="1"/>
  <c r="IR47" i="1"/>
  <c r="IS47" i="1"/>
  <c r="IT47" i="1"/>
  <c r="IU47" i="1"/>
  <c r="IV47" i="1"/>
  <c r="IW47" i="1"/>
  <c r="IX47" i="1"/>
  <c r="IY47" i="1"/>
  <c r="IZ47" i="1"/>
  <c r="JA47" i="1"/>
  <c r="JB47" i="1"/>
  <c r="JC47" i="1"/>
  <c r="JD47" i="1"/>
  <c r="JE47" i="1"/>
  <c r="JF47" i="1"/>
  <c r="JG47" i="1"/>
  <c r="JH47" i="1"/>
  <c r="JI47" i="1"/>
  <c r="JJ47" i="1"/>
  <c r="JK47" i="1"/>
  <c r="JL47" i="1"/>
  <c r="JM47" i="1"/>
  <c r="JN47" i="1"/>
  <c r="JO47" i="1"/>
  <c r="JP47" i="1"/>
  <c r="JQ47" i="1"/>
  <c r="JR47" i="1"/>
  <c r="JS47" i="1"/>
  <c r="JT47" i="1"/>
  <c r="JU47" i="1"/>
  <c r="JV47" i="1"/>
  <c r="JW47" i="1"/>
  <c r="JX47" i="1"/>
  <c r="JY47" i="1"/>
  <c r="JZ47" i="1"/>
  <c r="KA47" i="1"/>
  <c r="KB47" i="1"/>
  <c r="KC47" i="1"/>
  <c r="KD47" i="1"/>
  <c r="KE47" i="1"/>
  <c r="KF47" i="1"/>
  <c r="KG47" i="1"/>
  <c r="KH47" i="1"/>
  <c r="KI47" i="1"/>
  <c r="KJ47" i="1"/>
  <c r="KK47" i="1"/>
  <c r="KL47" i="1"/>
  <c r="KM47" i="1"/>
  <c r="KN47" i="1"/>
  <c r="KO47" i="1"/>
  <c r="KP47" i="1"/>
  <c r="KQ47" i="1"/>
  <c r="KR47" i="1"/>
  <c r="KS47" i="1"/>
  <c r="KT47" i="1"/>
  <c r="KU47" i="1"/>
  <c r="KV47" i="1"/>
  <c r="KW47" i="1"/>
  <c r="KX47" i="1"/>
  <c r="KY47" i="1"/>
  <c r="KZ47" i="1"/>
  <c r="LA47" i="1"/>
  <c r="LB47" i="1"/>
  <c r="LC47" i="1"/>
  <c r="LD47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EO45" i="1"/>
  <c r="EP45" i="1"/>
  <c r="EQ45" i="1"/>
  <c r="ER45" i="1"/>
  <c r="ES45" i="1"/>
  <c r="ET45" i="1"/>
  <c r="EU45" i="1"/>
  <c r="EV45" i="1"/>
  <c r="EW45" i="1"/>
  <c r="EX45" i="1"/>
  <c r="EY45" i="1"/>
  <c r="EZ45" i="1"/>
  <c r="FA45" i="1"/>
  <c r="FB45" i="1"/>
  <c r="FC45" i="1"/>
  <c r="FD45" i="1"/>
  <c r="FE45" i="1"/>
  <c r="FF45" i="1"/>
  <c r="FG45" i="1"/>
  <c r="FH45" i="1"/>
  <c r="FI45" i="1"/>
  <c r="FJ45" i="1"/>
  <c r="FK45" i="1"/>
  <c r="FL45" i="1"/>
  <c r="FM45" i="1"/>
  <c r="FN45" i="1"/>
  <c r="FO45" i="1"/>
  <c r="FP45" i="1"/>
  <c r="FQ45" i="1"/>
  <c r="FR45" i="1"/>
  <c r="FS45" i="1"/>
  <c r="FT45" i="1"/>
  <c r="FU45" i="1"/>
  <c r="FV45" i="1"/>
  <c r="FW45" i="1"/>
  <c r="FX45" i="1"/>
  <c r="FY45" i="1"/>
  <c r="FZ45" i="1"/>
  <c r="GA45" i="1"/>
  <c r="GB45" i="1"/>
  <c r="GC45" i="1"/>
  <c r="GD45" i="1"/>
  <c r="GE45" i="1"/>
  <c r="GF45" i="1"/>
  <c r="GG45" i="1"/>
  <c r="GH45" i="1"/>
  <c r="GI45" i="1"/>
  <c r="GJ45" i="1"/>
  <c r="GK45" i="1"/>
  <c r="GL45" i="1"/>
  <c r="GM45" i="1"/>
  <c r="GN45" i="1"/>
  <c r="GO45" i="1"/>
  <c r="GP45" i="1"/>
  <c r="GQ45" i="1"/>
  <c r="GR45" i="1"/>
  <c r="GS45" i="1"/>
  <c r="GT45" i="1"/>
  <c r="GU45" i="1"/>
  <c r="GV45" i="1"/>
  <c r="GW45" i="1"/>
  <c r="GX45" i="1"/>
  <c r="GY45" i="1"/>
  <c r="GZ45" i="1"/>
  <c r="HA45" i="1"/>
  <c r="HB45" i="1"/>
  <c r="HC45" i="1"/>
  <c r="HD45" i="1"/>
  <c r="HE45" i="1"/>
  <c r="HF45" i="1"/>
  <c r="HG45" i="1"/>
  <c r="HH45" i="1"/>
  <c r="HI45" i="1"/>
  <c r="HJ45" i="1"/>
  <c r="HK45" i="1"/>
  <c r="HL45" i="1"/>
  <c r="HM45" i="1"/>
  <c r="HN45" i="1"/>
  <c r="HO45" i="1"/>
  <c r="HP45" i="1"/>
  <c r="HQ45" i="1"/>
  <c r="HR45" i="1"/>
  <c r="HS45" i="1"/>
  <c r="HT45" i="1"/>
  <c r="HU45" i="1"/>
  <c r="HV45" i="1"/>
  <c r="HW45" i="1"/>
  <c r="HX45" i="1"/>
  <c r="HY45" i="1"/>
  <c r="HZ45" i="1"/>
  <c r="IA45" i="1"/>
  <c r="IB45" i="1"/>
  <c r="IC45" i="1"/>
  <c r="ID45" i="1"/>
  <c r="IE45" i="1"/>
  <c r="IF45" i="1"/>
  <c r="IG45" i="1"/>
  <c r="IH45" i="1"/>
  <c r="II45" i="1"/>
  <c r="IJ45" i="1"/>
  <c r="IK45" i="1"/>
  <c r="IL45" i="1"/>
  <c r="IM45" i="1"/>
  <c r="IN45" i="1"/>
  <c r="IO45" i="1"/>
  <c r="IP45" i="1"/>
  <c r="IQ45" i="1"/>
  <c r="IR45" i="1"/>
  <c r="IS45" i="1"/>
  <c r="IT45" i="1"/>
  <c r="IU45" i="1"/>
  <c r="IV45" i="1"/>
  <c r="IW45" i="1"/>
  <c r="IX45" i="1"/>
  <c r="IY45" i="1"/>
  <c r="IZ45" i="1"/>
  <c r="JA45" i="1"/>
  <c r="JB45" i="1"/>
  <c r="JC45" i="1"/>
  <c r="JD45" i="1"/>
  <c r="JE45" i="1"/>
  <c r="JF45" i="1"/>
  <c r="JG45" i="1"/>
  <c r="JH45" i="1"/>
  <c r="JI45" i="1"/>
  <c r="JJ45" i="1"/>
  <c r="JK45" i="1"/>
  <c r="JL45" i="1"/>
  <c r="JM45" i="1"/>
  <c r="JN45" i="1"/>
  <c r="JO45" i="1"/>
  <c r="JP45" i="1"/>
  <c r="JQ45" i="1"/>
  <c r="JR45" i="1"/>
  <c r="JS45" i="1"/>
  <c r="JT45" i="1"/>
  <c r="JU45" i="1"/>
  <c r="JV45" i="1"/>
  <c r="JW45" i="1"/>
  <c r="JX45" i="1"/>
  <c r="JY45" i="1"/>
  <c r="JZ45" i="1"/>
  <c r="KA45" i="1"/>
  <c r="KB45" i="1"/>
  <c r="KC45" i="1"/>
  <c r="KD45" i="1"/>
  <c r="KE45" i="1"/>
  <c r="KF45" i="1"/>
  <c r="KG45" i="1"/>
  <c r="KH45" i="1"/>
  <c r="KI45" i="1"/>
  <c r="KJ45" i="1"/>
  <c r="KK45" i="1"/>
  <c r="KL45" i="1"/>
  <c r="KM45" i="1"/>
  <c r="KN45" i="1"/>
  <c r="KO45" i="1"/>
  <c r="KP45" i="1"/>
  <c r="KQ45" i="1"/>
  <c r="KR45" i="1"/>
  <c r="KS45" i="1"/>
  <c r="KT45" i="1"/>
  <c r="KU45" i="1"/>
  <c r="KV45" i="1"/>
  <c r="KW45" i="1"/>
  <c r="KX45" i="1"/>
  <c r="KY45" i="1"/>
  <c r="KZ45" i="1"/>
  <c r="LA45" i="1"/>
  <c r="LB45" i="1"/>
  <c r="LC45" i="1"/>
  <c r="LD45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X37" i="1"/>
  <c r="DY37" i="1"/>
  <c r="DZ37" i="1"/>
  <c r="EA37" i="1"/>
  <c r="EB37" i="1"/>
  <c r="EC37" i="1"/>
  <c r="ED37" i="1"/>
  <c r="EE37" i="1"/>
  <c r="EF37" i="1"/>
  <c r="EG37" i="1"/>
  <c r="EH37" i="1"/>
  <c r="EI37" i="1"/>
  <c r="EJ37" i="1"/>
  <c r="EK37" i="1"/>
  <c r="EL37" i="1"/>
  <c r="EM37" i="1"/>
  <c r="EN37" i="1"/>
  <c r="EO37" i="1"/>
  <c r="EP37" i="1"/>
  <c r="EQ37" i="1"/>
  <c r="ER37" i="1"/>
  <c r="ES37" i="1"/>
  <c r="ET37" i="1"/>
  <c r="EU37" i="1"/>
  <c r="EV37" i="1"/>
  <c r="EW37" i="1"/>
  <c r="EX37" i="1"/>
  <c r="EY37" i="1"/>
  <c r="EZ37" i="1"/>
  <c r="FA37" i="1"/>
  <c r="FB37" i="1"/>
  <c r="FC37" i="1"/>
  <c r="FD37" i="1"/>
  <c r="FE37" i="1"/>
  <c r="FF37" i="1"/>
  <c r="FG37" i="1"/>
  <c r="FH37" i="1"/>
  <c r="FI37" i="1"/>
  <c r="FJ37" i="1"/>
  <c r="FK37" i="1"/>
  <c r="FL37" i="1"/>
  <c r="FM37" i="1"/>
  <c r="FN37" i="1"/>
  <c r="FO37" i="1"/>
  <c r="FP37" i="1"/>
  <c r="FQ37" i="1"/>
  <c r="FR37" i="1"/>
  <c r="FS37" i="1"/>
  <c r="FT37" i="1"/>
  <c r="FU37" i="1"/>
  <c r="FV37" i="1"/>
  <c r="FW37" i="1"/>
  <c r="FX37" i="1"/>
  <c r="FY37" i="1"/>
  <c r="FZ37" i="1"/>
  <c r="GA37" i="1"/>
  <c r="GB37" i="1"/>
  <c r="GC37" i="1"/>
  <c r="GD37" i="1"/>
  <c r="GE37" i="1"/>
  <c r="GF37" i="1"/>
  <c r="GG37" i="1"/>
  <c r="GH37" i="1"/>
  <c r="GI37" i="1"/>
  <c r="GJ37" i="1"/>
  <c r="GK37" i="1"/>
  <c r="GL37" i="1"/>
  <c r="GM37" i="1"/>
  <c r="GN37" i="1"/>
  <c r="GO37" i="1"/>
  <c r="GP37" i="1"/>
  <c r="GQ37" i="1"/>
  <c r="GR37" i="1"/>
  <c r="GS37" i="1"/>
  <c r="GT37" i="1"/>
  <c r="GU37" i="1"/>
  <c r="GV37" i="1"/>
  <c r="GW37" i="1"/>
  <c r="GX37" i="1"/>
  <c r="GY37" i="1"/>
  <c r="GZ37" i="1"/>
  <c r="HA37" i="1"/>
  <c r="HB37" i="1"/>
  <c r="HC37" i="1"/>
  <c r="HD37" i="1"/>
  <c r="HE37" i="1"/>
  <c r="HF37" i="1"/>
  <c r="HG37" i="1"/>
  <c r="HH37" i="1"/>
  <c r="HI37" i="1"/>
  <c r="HJ37" i="1"/>
  <c r="HK37" i="1"/>
  <c r="HL37" i="1"/>
  <c r="HM37" i="1"/>
  <c r="HN37" i="1"/>
  <c r="HO37" i="1"/>
  <c r="HP37" i="1"/>
  <c r="HQ37" i="1"/>
  <c r="HR37" i="1"/>
  <c r="HS37" i="1"/>
  <c r="HT37" i="1"/>
  <c r="HU37" i="1"/>
  <c r="HV37" i="1"/>
  <c r="HW37" i="1"/>
  <c r="HX37" i="1"/>
  <c r="HY37" i="1"/>
  <c r="HZ37" i="1"/>
  <c r="IA37" i="1"/>
  <c r="IB37" i="1"/>
  <c r="IC37" i="1"/>
  <c r="ID37" i="1"/>
  <c r="IE37" i="1"/>
  <c r="IF37" i="1"/>
  <c r="IG37" i="1"/>
  <c r="IH37" i="1"/>
  <c r="II37" i="1"/>
  <c r="IJ37" i="1"/>
  <c r="IK37" i="1"/>
  <c r="IL37" i="1"/>
  <c r="IM37" i="1"/>
  <c r="IN37" i="1"/>
  <c r="IO37" i="1"/>
  <c r="IP37" i="1"/>
  <c r="IQ37" i="1"/>
  <c r="IR37" i="1"/>
  <c r="IS37" i="1"/>
  <c r="IT37" i="1"/>
  <c r="IU37" i="1"/>
  <c r="IV37" i="1"/>
  <c r="IW37" i="1"/>
  <c r="IX37" i="1"/>
  <c r="IY37" i="1"/>
  <c r="IZ37" i="1"/>
  <c r="JA37" i="1"/>
  <c r="JB37" i="1"/>
  <c r="JC37" i="1"/>
  <c r="JD37" i="1"/>
  <c r="JE37" i="1"/>
  <c r="JF37" i="1"/>
  <c r="JG37" i="1"/>
  <c r="JH37" i="1"/>
  <c r="JI37" i="1"/>
  <c r="JJ37" i="1"/>
  <c r="JK37" i="1"/>
  <c r="JL37" i="1"/>
  <c r="JM37" i="1"/>
  <c r="JN37" i="1"/>
  <c r="JO37" i="1"/>
  <c r="JP37" i="1"/>
  <c r="JQ37" i="1"/>
  <c r="JR37" i="1"/>
  <c r="JS37" i="1"/>
  <c r="JT37" i="1"/>
  <c r="JU37" i="1"/>
  <c r="JV37" i="1"/>
  <c r="JW37" i="1"/>
  <c r="JX37" i="1"/>
  <c r="JY37" i="1"/>
  <c r="JZ37" i="1"/>
  <c r="KA37" i="1"/>
  <c r="KB37" i="1"/>
  <c r="KC37" i="1"/>
  <c r="KD37" i="1"/>
  <c r="KE37" i="1"/>
  <c r="KF37" i="1"/>
  <c r="KG37" i="1"/>
  <c r="KH37" i="1"/>
  <c r="KI37" i="1"/>
  <c r="KJ37" i="1"/>
  <c r="KK37" i="1"/>
  <c r="KL37" i="1"/>
  <c r="KM37" i="1"/>
  <c r="KN37" i="1"/>
  <c r="KO37" i="1"/>
  <c r="KP37" i="1"/>
  <c r="KQ37" i="1"/>
  <c r="KR37" i="1"/>
  <c r="KS37" i="1"/>
  <c r="KT37" i="1"/>
  <c r="KU37" i="1"/>
  <c r="KV37" i="1"/>
  <c r="KW37" i="1"/>
  <c r="KX37" i="1"/>
  <c r="KY37" i="1"/>
  <c r="KZ37" i="1"/>
  <c r="LA37" i="1"/>
  <c r="LB37" i="1"/>
  <c r="LC37" i="1"/>
  <c r="LD37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EF30" i="1"/>
  <c r="EG30" i="1"/>
  <c r="EH30" i="1"/>
  <c r="EI30" i="1"/>
  <c r="EJ30" i="1"/>
  <c r="EK30" i="1"/>
  <c r="EL30" i="1"/>
  <c r="EM30" i="1"/>
  <c r="EN30" i="1"/>
  <c r="EO30" i="1"/>
  <c r="EP30" i="1"/>
  <c r="EQ30" i="1"/>
  <c r="ER30" i="1"/>
  <c r="ES30" i="1"/>
  <c r="ET30" i="1"/>
  <c r="EU30" i="1"/>
  <c r="EV30" i="1"/>
  <c r="EW30" i="1"/>
  <c r="EX30" i="1"/>
  <c r="EY30" i="1"/>
  <c r="EZ30" i="1"/>
  <c r="FA30" i="1"/>
  <c r="FB30" i="1"/>
  <c r="FC30" i="1"/>
  <c r="FD30" i="1"/>
  <c r="FE30" i="1"/>
  <c r="FF30" i="1"/>
  <c r="FG30" i="1"/>
  <c r="FH30" i="1"/>
  <c r="FI30" i="1"/>
  <c r="FJ30" i="1"/>
  <c r="FK30" i="1"/>
  <c r="FL30" i="1"/>
  <c r="FM30" i="1"/>
  <c r="FN30" i="1"/>
  <c r="FO30" i="1"/>
  <c r="FP30" i="1"/>
  <c r="FQ30" i="1"/>
  <c r="FR30" i="1"/>
  <c r="FS30" i="1"/>
  <c r="FT30" i="1"/>
  <c r="FU30" i="1"/>
  <c r="FV30" i="1"/>
  <c r="FW30" i="1"/>
  <c r="FX30" i="1"/>
  <c r="FY30" i="1"/>
  <c r="FZ30" i="1"/>
  <c r="GA30" i="1"/>
  <c r="GB30" i="1"/>
  <c r="GC30" i="1"/>
  <c r="GD30" i="1"/>
  <c r="GE30" i="1"/>
  <c r="GF30" i="1"/>
  <c r="GG30" i="1"/>
  <c r="GH30" i="1"/>
  <c r="GI30" i="1"/>
  <c r="GJ30" i="1"/>
  <c r="GK30" i="1"/>
  <c r="GL30" i="1"/>
  <c r="GM30" i="1"/>
  <c r="GN30" i="1"/>
  <c r="GO30" i="1"/>
  <c r="GP30" i="1"/>
  <c r="GQ30" i="1"/>
  <c r="GR30" i="1"/>
  <c r="GS30" i="1"/>
  <c r="GT30" i="1"/>
  <c r="GU30" i="1"/>
  <c r="GV30" i="1"/>
  <c r="GW30" i="1"/>
  <c r="GX30" i="1"/>
  <c r="GY30" i="1"/>
  <c r="GZ30" i="1"/>
  <c r="HA30" i="1"/>
  <c r="HB30" i="1"/>
  <c r="HC30" i="1"/>
  <c r="HD30" i="1"/>
  <c r="HE30" i="1"/>
  <c r="HF30" i="1"/>
  <c r="HG30" i="1"/>
  <c r="HH30" i="1"/>
  <c r="HI30" i="1"/>
  <c r="HJ30" i="1"/>
  <c r="HK30" i="1"/>
  <c r="HL30" i="1"/>
  <c r="HM30" i="1"/>
  <c r="HN30" i="1"/>
  <c r="HO30" i="1"/>
  <c r="HP30" i="1"/>
  <c r="HQ30" i="1"/>
  <c r="HR30" i="1"/>
  <c r="HS30" i="1"/>
  <c r="HT30" i="1"/>
  <c r="HU30" i="1"/>
  <c r="HV30" i="1"/>
  <c r="HW30" i="1"/>
  <c r="HX30" i="1"/>
  <c r="HY30" i="1"/>
  <c r="HZ30" i="1"/>
  <c r="IA30" i="1"/>
  <c r="IB30" i="1"/>
  <c r="IC30" i="1"/>
  <c r="ID30" i="1"/>
  <c r="IE30" i="1"/>
  <c r="IF30" i="1"/>
  <c r="IG30" i="1"/>
  <c r="IH30" i="1"/>
  <c r="II30" i="1"/>
  <c r="IJ30" i="1"/>
  <c r="IK30" i="1"/>
  <c r="IL30" i="1"/>
  <c r="IM30" i="1"/>
  <c r="IN30" i="1"/>
  <c r="IO30" i="1"/>
  <c r="IP30" i="1"/>
  <c r="IQ30" i="1"/>
  <c r="IR30" i="1"/>
  <c r="IS30" i="1"/>
  <c r="IT30" i="1"/>
  <c r="IU30" i="1"/>
  <c r="IV30" i="1"/>
  <c r="IW30" i="1"/>
  <c r="IX30" i="1"/>
  <c r="IY30" i="1"/>
  <c r="IZ30" i="1"/>
  <c r="JA30" i="1"/>
  <c r="JB30" i="1"/>
  <c r="JC30" i="1"/>
  <c r="JD30" i="1"/>
  <c r="JE30" i="1"/>
  <c r="JF30" i="1"/>
  <c r="JG30" i="1"/>
  <c r="JH30" i="1"/>
  <c r="JI30" i="1"/>
  <c r="JJ30" i="1"/>
  <c r="JK30" i="1"/>
  <c r="JL30" i="1"/>
  <c r="JM30" i="1"/>
  <c r="JN30" i="1"/>
  <c r="JO30" i="1"/>
  <c r="JP30" i="1"/>
  <c r="JQ30" i="1"/>
  <c r="JR30" i="1"/>
  <c r="JS30" i="1"/>
  <c r="JT30" i="1"/>
  <c r="JU30" i="1"/>
  <c r="JV30" i="1"/>
  <c r="JW30" i="1"/>
  <c r="JX30" i="1"/>
  <c r="JY30" i="1"/>
  <c r="JZ30" i="1"/>
  <c r="KA30" i="1"/>
  <c r="KB30" i="1"/>
  <c r="KC30" i="1"/>
  <c r="KD30" i="1"/>
  <c r="KE30" i="1"/>
  <c r="KF30" i="1"/>
  <c r="KG30" i="1"/>
  <c r="KH30" i="1"/>
  <c r="KI30" i="1"/>
  <c r="KJ30" i="1"/>
  <c r="KK30" i="1"/>
  <c r="KL30" i="1"/>
  <c r="KM30" i="1"/>
  <c r="KN30" i="1"/>
  <c r="KO30" i="1"/>
  <c r="KP30" i="1"/>
  <c r="KQ30" i="1"/>
  <c r="KR30" i="1"/>
  <c r="KS30" i="1"/>
  <c r="KT30" i="1"/>
  <c r="KU30" i="1"/>
  <c r="KV30" i="1"/>
  <c r="KW30" i="1"/>
  <c r="KX30" i="1"/>
  <c r="KY30" i="1"/>
  <c r="KZ30" i="1"/>
  <c r="LA30" i="1"/>
  <c r="LB30" i="1"/>
  <c r="LC30" i="1"/>
  <c r="LD30" i="1"/>
  <c r="LD20" i="1"/>
  <c r="KZ20" i="1" l="1"/>
  <c r="LA20" i="1"/>
  <c r="LB20" i="1"/>
  <c r="LC20" i="1"/>
  <c r="LA60" i="1" l="1"/>
  <c r="LJ20" i="1"/>
  <c r="LJ60" i="1" s="1"/>
  <c r="LK20" i="1"/>
  <c r="LL20" i="1"/>
  <c r="LM20" i="1"/>
  <c r="LN20" i="1"/>
  <c r="LO20" i="1"/>
  <c r="LP20" i="1"/>
  <c r="LQ20" i="1"/>
  <c r="LU20" i="1"/>
  <c r="LT20" i="1"/>
  <c r="LS20" i="1"/>
  <c r="LR20" i="1"/>
  <c r="KT20" i="1"/>
  <c r="KV20" i="1"/>
  <c r="KX20" i="1"/>
  <c r="KS20" i="1"/>
  <c r="KU20" i="1"/>
  <c r="KW20" i="1"/>
  <c r="KY20" i="1"/>
  <c r="LQ60" i="1" l="1"/>
  <c r="KU60" i="1"/>
  <c r="LM60" i="1"/>
  <c r="KY60" i="1"/>
  <c r="LO60" i="1"/>
  <c r="LK60" i="1"/>
  <c r="LC60" i="1"/>
  <c r="LP60" i="1"/>
  <c r="KZ60" i="1"/>
  <c r="LU60" i="1"/>
  <c r="KX60" i="1"/>
  <c r="KV60" i="1"/>
  <c r="KT60" i="1"/>
  <c r="KW60" i="1"/>
  <c r="LN60" i="1"/>
  <c r="LL60" i="1"/>
  <c r="LD60" i="1"/>
  <c r="LB60" i="1"/>
  <c r="LT60" i="1" l="1"/>
  <c r="AJ40" i="1"/>
  <c r="AK40" i="1"/>
  <c r="AJ41" i="1"/>
  <c r="AK41" i="1"/>
  <c r="AJ42" i="1"/>
  <c r="AK42" i="1"/>
  <c r="AJ43" i="1"/>
  <c r="AK43" i="1"/>
  <c r="AJ50" i="1"/>
  <c r="AK50" i="1"/>
  <c r="AJ51" i="1"/>
  <c r="AK51" i="1"/>
  <c r="AJ56" i="1"/>
  <c r="AK56" i="1"/>
  <c r="AJ57" i="1"/>
  <c r="AK57" i="1"/>
  <c r="AK55" i="1"/>
  <c r="AJ55" i="1"/>
  <c r="AJ53" i="1" s="1"/>
  <c r="AK49" i="1"/>
  <c r="AJ49" i="1"/>
  <c r="AJ47" i="1" s="1"/>
  <c r="AK39" i="1"/>
  <c r="AJ39" i="1"/>
  <c r="AJ37" i="1" s="1"/>
  <c r="AJ33" i="1"/>
  <c r="AK33" i="1"/>
  <c r="AJ34" i="1"/>
  <c r="AK34" i="1"/>
  <c r="AJ35" i="1"/>
  <c r="AK35" i="1"/>
  <c r="AK32" i="1"/>
  <c r="AJ32" i="1"/>
  <c r="AJ30" i="1" s="1"/>
  <c r="AJ20" i="1" s="1"/>
  <c r="AJ23" i="1"/>
  <c r="AK23" i="1"/>
  <c r="AJ24" i="1"/>
  <c r="AK24" i="1"/>
  <c r="AJ25" i="1"/>
  <c r="AK25" i="1"/>
  <c r="AJ26" i="1"/>
  <c r="AK26" i="1"/>
  <c r="AJ27" i="1"/>
  <c r="AK27" i="1"/>
  <c r="AJ28" i="1"/>
  <c r="AK28" i="1"/>
  <c r="AJ29" i="1"/>
  <c r="AK29" i="1"/>
  <c r="AK22" i="1"/>
  <c r="AJ22" i="1"/>
  <c r="KR20" i="1"/>
  <c r="AK53" i="1" l="1"/>
  <c r="AK47" i="1"/>
  <c r="AK30" i="1"/>
  <c r="AK37" i="1"/>
  <c r="AJ45" i="1"/>
  <c r="AJ60" i="1" s="1"/>
  <c r="AK45" i="1"/>
  <c r="AK20" i="1"/>
  <c r="KS60" i="1"/>
  <c r="KO20" i="1"/>
  <c r="KN20" i="1"/>
  <c r="AK60" i="1" l="1"/>
  <c r="JZ20" i="1"/>
  <c r="KA20" i="1"/>
  <c r="KB20" i="1"/>
  <c r="KC20" i="1"/>
  <c r="KD20" i="1"/>
  <c r="KE20" i="1"/>
  <c r="KF20" i="1"/>
  <c r="KG20" i="1"/>
  <c r="KI20" i="1"/>
  <c r="KJ20" i="1"/>
  <c r="KK20" i="1"/>
  <c r="KL20" i="1"/>
  <c r="KM20" i="1"/>
  <c r="KQ20" i="1"/>
  <c r="JJ20" i="1"/>
  <c r="JK20" i="1"/>
  <c r="KH20" i="1"/>
  <c r="KO60" i="1"/>
  <c r="KP20" i="1"/>
  <c r="KQ60" i="1" l="1"/>
  <c r="KP60" i="1"/>
  <c r="KR60" i="1"/>
  <c r="KN60" i="1"/>
  <c r="KM60" i="1"/>
  <c r="KL60" i="1"/>
  <c r="KF60" i="1"/>
  <c r="KD60" i="1"/>
  <c r="JZ60" i="1"/>
  <c r="KK60" i="1"/>
  <c r="KI60" i="1"/>
  <c r="KJ60" i="1"/>
  <c r="KH60" i="1"/>
  <c r="KC60" i="1"/>
  <c r="KA60" i="1"/>
  <c r="KG60" i="1"/>
  <c r="KE60" i="1"/>
  <c r="KB60" i="1"/>
  <c r="JY20" i="1" l="1"/>
  <c r="JX20" i="1"/>
  <c r="JY60" i="1" l="1"/>
  <c r="JX60" i="1"/>
  <c r="AH53" i="1" l="1"/>
  <c r="AI53" i="1"/>
  <c r="AH47" i="1"/>
  <c r="AI47" i="1"/>
  <c r="AH37" i="1"/>
  <c r="AI37" i="1"/>
  <c r="AH30" i="1"/>
  <c r="AH20" i="1" s="1"/>
  <c r="AI30" i="1"/>
  <c r="AI20" i="1" s="1"/>
  <c r="LR60" i="1"/>
  <c r="JW20" i="1"/>
  <c r="JV20" i="1"/>
  <c r="AH45" i="1" l="1"/>
  <c r="AH60" i="1" s="1"/>
  <c r="AI45" i="1"/>
  <c r="AI60" i="1" s="1"/>
  <c r="JV60" i="1"/>
  <c r="JW60" i="1" l="1"/>
  <c r="LS60" i="1"/>
  <c r="AG53" i="1"/>
  <c r="AG47" i="1"/>
  <c r="AG37" i="1"/>
  <c r="AG30" i="1"/>
  <c r="AG20" i="1" s="1"/>
  <c r="JP20" i="1"/>
  <c r="JQ20" i="1"/>
  <c r="JR20" i="1"/>
  <c r="JS20" i="1"/>
  <c r="JT20" i="1"/>
  <c r="JU20" i="1"/>
  <c r="AG45" i="1" l="1"/>
  <c r="JQ60" i="1" l="1"/>
  <c r="JP60" i="1"/>
  <c r="JR60" i="1"/>
  <c r="JS60" i="1"/>
  <c r="JT60" i="1"/>
  <c r="JU60" i="1"/>
  <c r="JD20" i="1" l="1"/>
  <c r="JE20" i="1"/>
  <c r="JF20" i="1"/>
  <c r="JG20" i="1"/>
  <c r="JH20" i="1"/>
  <c r="JI20" i="1"/>
  <c r="JI60" i="1" l="1"/>
  <c r="JH60" i="1"/>
  <c r="JL20" i="1"/>
  <c r="JM20" i="1"/>
  <c r="JN20" i="1"/>
  <c r="JO20" i="1"/>
  <c r="JN60" i="1" l="1"/>
  <c r="JO60" i="1"/>
  <c r="JJ60" i="1"/>
  <c r="JK60" i="1"/>
  <c r="JM60" i="1" l="1"/>
  <c r="JL60" i="1"/>
  <c r="JG60" i="1"/>
  <c r="JF60" i="1" l="1"/>
  <c r="IX20" i="1" l="1"/>
  <c r="IY20" i="1"/>
  <c r="IZ20" i="1"/>
  <c r="JA20" i="1"/>
  <c r="JB20" i="1"/>
  <c r="JC20" i="1"/>
  <c r="IX60" i="1" l="1"/>
  <c r="IY60" i="1"/>
  <c r="IZ60" i="1"/>
  <c r="JA60" i="1"/>
  <c r="JB60" i="1"/>
  <c r="JC60" i="1"/>
  <c r="JD60" i="1"/>
  <c r="JE60" i="1"/>
  <c r="AF53" i="1" l="1"/>
  <c r="AF47" i="1"/>
  <c r="AF37" i="1"/>
  <c r="AF30" i="1"/>
  <c r="AF20" i="1" s="1"/>
  <c r="AG60" i="1"/>
  <c r="HW20" i="1"/>
  <c r="FE57" i="1"/>
  <c r="FD57" i="1"/>
  <c r="ED57" i="1"/>
  <c r="CI57" i="1"/>
  <c r="DG57" i="1" s="1"/>
  <c r="CH57" i="1"/>
  <c r="DF57" i="1" s="1"/>
  <c r="CD57" i="1"/>
  <c r="CB57" i="1"/>
  <c r="BZ57" i="1"/>
  <c r="BX57" i="1"/>
  <c r="BT57" i="1"/>
  <c r="BN57" i="1"/>
  <c r="BM57" i="1"/>
  <c r="BJ57" i="1"/>
  <c r="BH57" i="1"/>
  <c r="FE56" i="1"/>
  <c r="FD56" i="1"/>
  <c r="DG56" i="1"/>
  <c r="DF56" i="1"/>
  <c r="BM56" i="1"/>
  <c r="BL56" i="1"/>
  <c r="FE55" i="1"/>
  <c r="FD55" i="1"/>
  <c r="DG55" i="1"/>
  <c r="DF55" i="1"/>
  <c r="BM55" i="1"/>
  <c r="BL55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FE51" i="1"/>
  <c r="FD51" i="1"/>
  <c r="DG51" i="1"/>
  <c r="DF51" i="1"/>
  <c r="BM51" i="1"/>
  <c r="BL51" i="1"/>
  <c r="FE50" i="1"/>
  <c r="FD50" i="1"/>
  <c r="DG50" i="1"/>
  <c r="DF50" i="1"/>
  <c r="BM50" i="1"/>
  <c r="BL50" i="1"/>
  <c r="FE49" i="1"/>
  <c r="FD49" i="1"/>
  <c r="DG49" i="1"/>
  <c r="DF49" i="1"/>
  <c r="BM49" i="1"/>
  <c r="BL49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M45" i="1" s="1"/>
  <c r="L47" i="1"/>
  <c r="FE43" i="1"/>
  <c r="FD43" i="1"/>
  <c r="DG43" i="1"/>
  <c r="CJ43" i="1"/>
  <c r="DF43" i="1" s="1"/>
  <c r="BM43" i="1"/>
  <c r="BL43" i="1"/>
  <c r="FE42" i="1"/>
  <c r="FD42" i="1"/>
  <c r="DG42" i="1"/>
  <c r="DF42" i="1"/>
  <c r="BM42" i="1"/>
  <c r="BL42" i="1"/>
  <c r="FE41" i="1"/>
  <c r="FD41" i="1"/>
  <c r="DG41" i="1"/>
  <c r="DF41" i="1"/>
  <c r="BM41" i="1"/>
  <c r="BL41" i="1"/>
  <c r="FE40" i="1"/>
  <c r="FD40" i="1"/>
  <c r="DG40" i="1"/>
  <c r="DF40" i="1"/>
  <c r="BM40" i="1"/>
  <c r="BL40" i="1"/>
  <c r="FE39" i="1"/>
  <c r="FD39" i="1"/>
  <c r="DG39" i="1"/>
  <c r="DF39" i="1"/>
  <c r="BM39" i="1"/>
  <c r="BL39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FE35" i="1"/>
  <c r="FD35" i="1"/>
  <c r="DF35" i="1"/>
  <c r="CK35" i="1"/>
  <c r="DG35" i="1" s="1"/>
  <c r="BM35" i="1"/>
  <c r="BL35" i="1"/>
  <c r="FE34" i="1"/>
  <c r="FD34" i="1"/>
  <c r="DG34" i="1"/>
  <c r="DF34" i="1"/>
  <c r="BM34" i="1"/>
  <c r="BL34" i="1"/>
  <c r="FE33" i="1"/>
  <c r="FD33" i="1"/>
  <c r="DG33" i="1"/>
  <c r="DF33" i="1"/>
  <c r="BM33" i="1"/>
  <c r="BL33" i="1"/>
  <c r="FE32" i="1"/>
  <c r="FD32" i="1"/>
  <c r="DG32" i="1"/>
  <c r="DF32" i="1"/>
  <c r="BM32" i="1"/>
  <c r="BL32" i="1"/>
  <c r="IW20" i="1"/>
  <c r="IV20" i="1"/>
  <c r="IU20" i="1"/>
  <c r="IT20" i="1"/>
  <c r="IS20" i="1"/>
  <c r="IR20" i="1"/>
  <c r="IQ20" i="1"/>
  <c r="IP20" i="1"/>
  <c r="IO20" i="1"/>
  <c r="IN20" i="1"/>
  <c r="IM20" i="1"/>
  <c r="IL20" i="1"/>
  <c r="IK20" i="1"/>
  <c r="IJ20" i="1"/>
  <c r="II20" i="1"/>
  <c r="IH20" i="1"/>
  <c r="IG20" i="1"/>
  <c r="IF20" i="1"/>
  <c r="IE20" i="1"/>
  <c r="ID20" i="1"/>
  <c r="IC20" i="1"/>
  <c r="IB20" i="1"/>
  <c r="IA20" i="1"/>
  <c r="HZ20" i="1"/>
  <c r="HY20" i="1"/>
  <c r="HX20" i="1"/>
  <c r="HV20" i="1"/>
  <c r="HU20" i="1"/>
  <c r="HT20" i="1"/>
  <c r="HS20" i="1"/>
  <c r="HR20" i="1"/>
  <c r="HQ20" i="1"/>
  <c r="HP20" i="1"/>
  <c r="HO20" i="1"/>
  <c r="HN20" i="1"/>
  <c r="HM20" i="1"/>
  <c r="HL20" i="1"/>
  <c r="HK20" i="1"/>
  <c r="HJ20" i="1"/>
  <c r="HI20" i="1"/>
  <c r="HH20" i="1"/>
  <c r="HG20" i="1"/>
  <c r="HF20" i="1"/>
  <c r="HE20" i="1"/>
  <c r="HD20" i="1"/>
  <c r="HC20" i="1"/>
  <c r="HB20" i="1"/>
  <c r="HA20" i="1"/>
  <c r="GZ20" i="1"/>
  <c r="GY20" i="1"/>
  <c r="GX20" i="1"/>
  <c r="GW20" i="1"/>
  <c r="GV20" i="1"/>
  <c r="GU20" i="1"/>
  <c r="GT20" i="1"/>
  <c r="GS20" i="1"/>
  <c r="GR20" i="1"/>
  <c r="GQ20" i="1"/>
  <c r="GP20" i="1"/>
  <c r="GO20" i="1"/>
  <c r="GN20" i="1"/>
  <c r="GM20" i="1"/>
  <c r="GL20" i="1"/>
  <c r="GK20" i="1"/>
  <c r="GJ20" i="1"/>
  <c r="GI20" i="1"/>
  <c r="GH20" i="1"/>
  <c r="GG20" i="1"/>
  <c r="GF20" i="1"/>
  <c r="GE20" i="1"/>
  <c r="GD20" i="1"/>
  <c r="GC20" i="1"/>
  <c r="GB20" i="1"/>
  <c r="GA20" i="1"/>
  <c r="FZ20" i="1"/>
  <c r="FY20" i="1"/>
  <c r="FX20" i="1"/>
  <c r="FW20" i="1"/>
  <c r="FV20" i="1"/>
  <c r="FU20" i="1"/>
  <c r="FT20" i="1"/>
  <c r="FS20" i="1"/>
  <c r="FR20" i="1"/>
  <c r="FQ20" i="1"/>
  <c r="FP20" i="1"/>
  <c r="FO20" i="1"/>
  <c r="FN20" i="1"/>
  <c r="FM20" i="1"/>
  <c r="FL20" i="1"/>
  <c r="FK20" i="1"/>
  <c r="FJ20" i="1"/>
  <c r="FI20" i="1"/>
  <c r="FH20" i="1"/>
  <c r="FG20" i="1"/>
  <c r="FF20" i="1"/>
  <c r="FC20" i="1"/>
  <c r="FB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DV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I20" i="1"/>
  <c r="DH20" i="1"/>
  <c r="DE20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E30" i="1"/>
  <c r="AE20" i="1" s="1"/>
  <c r="AD30" i="1"/>
  <c r="AD20" i="1" s="1"/>
  <c r="AC30" i="1"/>
  <c r="AC20" i="1" s="1"/>
  <c r="AB30" i="1"/>
  <c r="AB20" i="1" s="1"/>
  <c r="AA30" i="1"/>
  <c r="AA20" i="1" s="1"/>
  <c r="Z30" i="1"/>
  <c r="Z20" i="1" s="1"/>
  <c r="Y30" i="1"/>
  <c r="Y20" i="1" s="1"/>
  <c r="X30" i="1"/>
  <c r="X20" i="1" s="1"/>
  <c r="W30" i="1"/>
  <c r="W20" i="1" s="1"/>
  <c r="V30" i="1"/>
  <c r="V20" i="1" s="1"/>
  <c r="U30" i="1"/>
  <c r="U20" i="1" s="1"/>
  <c r="T30" i="1"/>
  <c r="T20" i="1" s="1"/>
  <c r="S30" i="1"/>
  <c r="S20" i="1" s="1"/>
  <c r="R30" i="1"/>
  <c r="R20" i="1" s="1"/>
  <c r="Q30" i="1"/>
  <c r="Q20" i="1" s="1"/>
  <c r="P30" i="1"/>
  <c r="P20" i="1" s="1"/>
  <c r="O30" i="1"/>
  <c r="O20" i="1" s="1"/>
  <c r="N30" i="1"/>
  <c r="N20" i="1" s="1"/>
  <c r="M30" i="1"/>
  <c r="M20" i="1" s="1"/>
  <c r="L30" i="1"/>
  <c r="L20" i="1" s="1"/>
  <c r="FE29" i="1"/>
  <c r="FD29" i="1"/>
  <c r="DG29" i="1"/>
  <c r="DF29" i="1"/>
  <c r="BM29" i="1"/>
  <c r="BL29" i="1"/>
  <c r="FE28" i="1"/>
  <c r="FD28" i="1"/>
  <c r="DG28" i="1"/>
  <c r="DF28" i="1"/>
  <c r="BM28" i="1"/>
  <c r="BL28" i="1"/>
  <c r="FE27" i="1"/>
  <c r="FD27" i="1"/>
  <c r="DG27" i="1"/>
  <c r="DF27" i="1"/>
  <c r="BM27" i="1"/>
  <c r="BL27" i="1"/>
  <c r="FE26" i="1"/>
  <c r="FD26" i="1"/>
  <c r="DG26" i="1"/>
  <c r="DF26" i="1"/>
  <c r="BM26" i="1"/>
  <c r="BL26" i="1"/>
  <c r="FE25" i="1"/>
  <c r="FD25" i="1"/>
  <c r="DG25" i="1"/>
  <c r="DF25" i="1"/>
  <c r="BM25" i="1"/>
  <c r="BL25" i="1"/>
  <c r="FE24" i="1"/>
  <c r="FD24" i="1"/>
  <c r="DG24" i="1"/>
  <c r="DF24" i="1"/>
  <c r="BM24" i="1"/>
  <c r="BL24" i="1"/>
  <c r="FE23" i="1"/>
  <c r="FD23" i="1"/>
  <c r="DG23" i="1"/>
  <c r="DF23" i="1"/>
  <c r="BM23" i="1"/>
  <c r="BL23" i="1"/>
  <c r="FE22" i="1"/>
  <c r="FD22" i="1"/>
  <c r="DG22" i="1"/>
  <c r="DF22" i="1"/>
  <c r="BM22" i="1"/>
  <c r="BL22" i="1"/>
  <c r="DF20" i="1" l="1"/>
  <c r="DG20" i="1"/>
  <c r="CN60" i="1"/>
  <c r="CT60" i="1"/>
  <c r="DD60" i="1"/>
  <c r="CL60" i="1"/>
  <c r="CX60" i="1"/>
  <c r="CS60" i="1"/>
  <c r="EP60" i="1"/>
  <c r="FB60" i="1"/>
  <c r="AV60" i="1"/>
  <c r="BR60" i="1"/>
  <c r="FO60" i="1"/>
  <c r="GA60" i="1"/>
  <c r="GM60" i="1"/>
  <c r="GY60" i="1"/>
  <c r="HK60" i="1"/>
  <c r="HX60" i="1"/>
  <c r="IJ60" i="1"/>
  <c r="IV60" i="1"/>
  <c r="CV60" i="1"/>
  <c r="BK60" i="1"/>
  <c r="FI60" i="1"/>
  <c r="FU60" i="1"/>
  <c r="GG60" i="1"/>
  <c r="GS60" i="1"/>
  <c r="HE60" i="1"/>
  <c r="HQ60" i="1"/>
  <c r="ID60" i="1"/>
  <c r="IP60" i="1"/>
  <c r="CB60" i="1"/>
  <c r="AF45" i="1"/>
  <c r="AF60" i="1" s="1"/>
  <c r="EJ60" i="1"/>
  <c r="DP60" i="1"/>
  <c r="EB60" i="1"/>
  <c r="DJ60" i="1"/>
  <c r="DV60" i="1"/>
  <c r="CZ60" i="1"/>
  <c r="HB60" i="1"/>
  <c r="BV60" i="1"/>
  <c r="AR60" i="1"/>
  <c r="BD60" i="1"/>
  <c r="FM60" i="1"/>
  <c r="FY60" i="1"/>
  <c r="GK60" i="1"/>
  <c r="GW60" i="1"/>
  <c r="HI60" i="1"/>
  <c r="DR60" i="1"/>
  <c r="FQ60" i="1"/>
  <c r="GC60" i="1"/>
  <c r="GO60" i="1"/>
  <c r="HA60" i="1"/>
  <c r="HM60" i="1"/>
  <c r="IL60" i="1"/>
  <c r="EF60" i="1"/>
  <c r="CR60" i="1"/>
  <c r="BL20" i="1"/>
  <c r="BN60" i="1"/>
  <c r="DN60" i="1"/>
  <c r="DZ60" i="1"/>
  <c r="EL60" i="1"/>
  <c r="EX60" i="1"/>
  <c r="HU60" i="1"/>
  <c r="IH60" i="1"/>
  <c r="IT60" i="1"/>
  <c r="EN60" i="1"/>
  <c r="FN60" i="1"/>
  <c r="II60" i="1"/>
  <c r="EH60" i="1"/>
  <c r="ET60" i="1"/>
  <c r="DL60" i="1"/>
  <c r="DX60" i="1"/>
  <c r="FK60" i="1"/>
  <c r="FW60" i="1"/>
  <c r="GI60" i="1"/>
  <c r="GU60" i="1"/>
  <c r="HG60" i="1"/>
  <c r="HS60" i="1"/>
  <c r="IF60" i="1"/>
  <c r="IR60" i="1"/>
  <c r="CQ60" i="1"/>
  <c r="CF60" i="1"/>
  <c r="FF60" i="1"/>
  <c r="GD60" i="1"/>
  <c r="IA60" i="1"/>
  <c r="DH60" i="1"/>
  <c r="DT60" i="1"/>
  <c r="CG60" i="1"/>
  <c r="CU60" i="1"/>
  <c r="FG60" i="1"/>
  <c r="FS60" i="1"/>
  <c r="FV60" i="1"/>
  <c r="HR60" i="1"/>
  <c r="BM20" i="1"/>
  <c r="CM60" i="1"/>
  <c r="M60" i="1"/>
  <c r="GL60" i="1"/>
  <c r="HJ60" i="1"/>
  <c r="IU60" i="1"/>
  <c r="BX60" i="1"/>
  <c r="L45" i="1"/>
  <c r="L60" i="1" s="1"/>
  <c r="R45" i="1"/>
  <c r="R60" i="1" s="1"/>
  <c r="Z45" i="1"/>
  <c r="Z60" i="1" s="1"/>
  <c r="AD45" i="1"/>
  <c r="AD60" i="1" s="1"/>
  <c r="ED60" i="1"/>
  <c r="AN60" i="1"/>
  <c r="BU60" i="1"/>
  <c r="BW60" i="1"/>
  <c r="BY60" i="1"/>
  <c r="FJ60" i="1"/>
  <c r="FL60" i="1"/>
  <c r="FP60" i="1"/>
  <c r="FR60" i="1"/>
  <c r="FX60" i="1"/>
  <c r="GB60" i="1"/>
  <c r="GH60" i="1"/>
  <c r="GJ60" i="1"/>
  <c r="GN60" i="1"/>
  <c r="GP60" i="1"/>
  <c r="GT60" i="1"/>
  <c r="GV60" i="1"/>
  <c r="GZ60" i="1"/>
  <c r="HF60" i="1"/>
  <c r="HH60" i="1"/>
  <c r="HL60" i="1"/>
  <c r="HN60" i="1"/>
  <c r="HT60" i="1"/>
  <c r="HY60" i="1"/>
  <c r="IE60" i="1"/>
  <c r="IG60" i="1"/>
  <c r="IK60" i="1"/>
  <c r="IM60" i="1"/>
  <c r="IQ60" i="1"/>
  <c r="IS60" i="1"/>
  <c r="IW60" i="1"/>
  <c r="HW60" i="1"/>
  <c r="FZ60" i="1"/>
  <c r="GX60" i="1"/>
  <c r="HV60" i="1"/>
  <c r="CH60" i="1"/>
  <c r="BH60" i="1"/>
  <c r="FE20" i="1"/>
  <c r="V45" i="1"/>
  <c r="V60" i="1" s="1"/>
  <c r="AZ60" i="1"/>
  <c r="GE60" i="1"/>
  <c r="GQ60" i="1"/>
  <c r="HO60" i="1"/>
  <c r="IB60" i="1"/>
  <c r="IN60" i="1"/>
  <c r="CO60" i="1"/>
  <c r="FH60" i="1"/>
  <c r="FT60" i="1"/>
  <c r="GF60" i="1"/>
  <c r="GR60" i="1"/>
  <c r="HD60" i="1"/>
  <c r="HP60" i="1"/>
  <c r="IC60" i="1"/>
  <c r="IO60" i="1"/>
  <c r="O45" i="1"/>
  <c r="O60" i="1" s="1"/>
  <c r="Q45" i="1"/>
  <c r="Q60" i="1" s="1"/>
  <c r="S45" i="1"/>
  <c r="S60" i="1" s="1"/>
  <c r="U45" i="1"/>
  <c r="U60" i="1" s="1"/>
  <c r="W45" i="1"/>
  <c r="W60" i="1" s="1"/>
  <c r="Y45" i="1"/>
  <c r="Y60" i="1" s="1"/>
  <c r="AA45" i="1"/>
  <c r="AA60" i="1" s="1"/>
  <c r="AC45" i="1"/>
  <c r="AC60" i="1" s="1"/>
  <c r="AE45" i="1"/>
  <c r="AE60" i="1" s="1"/>
  <c r="AM60" i="1"/>
  <c r="AO60" i="1"/>
  <c r="AQ60" i="1"/>
  <c r="AS60" i="1"/>
  <c r="AU60" i="1"/>
  <c r="AW60" i="1"/>
  <c r="AY60" i="1"/>
  <c r="BA60" i="1"/>
  <c r="BC60" i="1"/>
  <c r="BE60" i="1"/>
  <c r="BG60" i="1"/>
  <c r="BI60" i="1"/>
  <c r="BO60" i="1"/>
  <c r="BQ60" i="1"/>
  <c r="BS60" i="1"/>
  <c r="CA60" i="1"/>
  <c r="CC60" i="1"/>
  <c r="CW60" i="1"/>
  <c r="CY60" i="1"/>
  <c r="DA60" i="1"/>
  <c r="DC60" i="1"/>
  <c r="DE60" i="1"/>
  <c r="DI60" i="1"/>
  <c r="DK60" i="1"/>
  <c r="DM60" i="1"/>
  <c r="DO60" i="1"/>
  <c r="DQ60" i="1"/>
  <c r="DS60" i="1"/>
  <c r="DU60" i="1"/>
  <c r="DW60" i="1"/>
  <c r="DY60" i="1"/>
  <c r="EA60" i="1"/>
  <c r="EC60" i="1"/>
  <c r="EE60" i="1"/>
  <c r="EG60" i="1"/>
  <c r="EI60" i="1"/>
  <c r="EK60" i="1"/>
  <c r="EM60" i="1"/>
  <c r="EO60" i="1"/>
  <c r="EQ60" i="1"/>
  <c r="ES60" i="1"/>
  <c r="EU60" i="1"/>
  <c r="EW60" i="1"/>
  <c r="EY60" i="1"/>
  <c r="FA60" i="1"/>
  <c r="FC60" i="1"/>
  <c r="CP60" i="1"/>
  <c r="DB60" i="1"/>
  <c r="FD20" i="1"/>
  <c r="N45" i="1"/>
  <c r="N60" i="1" s="1"/>
  <c r="P45" i="1"/>
  <c r="P60" i="1" s="1"/>
  <c r="T45" i="1"/>
  <c r="T60" i="1" s="1"/>
  <c r="X45" i="1"/>
  <c r="X60" i="1" s="1"/>
  <c r="AB45" i="1"/>
  <c r="AB60" i="1" s="1"/>
  <c r="AL60" i="1"/>
  <c r="AP60" i="1"/>
  <c r="AT60" i="1"/>
  <c r="AX60" i="1"/>
  <c r="BB60" i="1"/>
  <c r="BF60" i="1"/>
  <c r="BP60" i="1"/>
  <c r="CE60" i="1"/>
  <c r="ER60" i="1"/>
  <c r="EV60" i="1"/>
  <c r="EZ60" i="1"/>
  <c r="CD60" i="1"/>
  <c r="HC60" i="1"/>
  <c r="BT60" i="1"/>
  <c r="BZ60" i="1"/>
  <c r="CI60" i="1"/>
  <c r="BL57" i="1"/>
  <c r="BJ60" i="1"/>
  <c r="CJ60" i="1" l="1"/>
  <c r="CK20" i="1"/>
  <c r="CK60" i="1" s="1"/>
  <c r="FD60" i="1"/>
  <c r="FE60" i="1"/>
  <c r="DF60" i="1"/>
  <c r="BM60" i="1"/>
  <c r="DG60" i="1"/>
  <c r="BL60" i="1"/>
  <c r="HZ60" i="1"/>
</calcChain>
</file>

<file path=xl/sharedStrings.xml><?xml version="1.0" encoding="utf-8"?>
<sst xmlns="http://schemas.openxmlformats.org/spreadsheetml/2006/main" count="513" uniqueCount="162">
  <si>
    <t>IV.4</t>
  </si>
  <si>
    <t xml:space="preserve">    IMPORTS BY STRUCTURE</t>
  </si>
  <si>
    <t xml:space="preserve">   (in BIF millions and Tons)</t>
  </si>
  <si>
    <t xml:space="preserve">                                              Period</t>
  </si>
  <si>
    <t>2003</t>
  </si>
  <si>
    <t>2006</t>
  </si>
  <si>
    <t>2007</t>
  </si>
  <si>
    <t>Jan-february 2010</t>
  </si>
  <si>
    <t xml:space="preserve">    Jan-march 2010</t>
  </si>
  <si>
    <t>Jan-april 2010</t>
  </si>
  <si>
    <t>Jan-may 2010</t>
  </si>
  <si>
    <t>Jan-june 2010</t>
  </si>
  <si>
    <t>Jan-juily 2010</t>
  </si>
  <si>
    <t>Jan-august 2010</t>
  </si>
  <si>
    <t>jan-september 2010</t>
  </si>
  <si>
    <t>Jan-october 2010</t>
  </si>
  <si>
    <t>Jan-november 2010</t>
  </si>
  <si>
    <t>Jan-décember 2010</t>
  </si>
  <si>
    <t>january  2011</t>
  </si>
  <si>
    <t>February 2011</t>
  </si>
  <si>
    <t>Jan-february 2011</t>
  </si>
  <si>
    <t>march 2011</t>
  </si>
  <si>
    <t>april 2011</t>
  </si>
  <si>
    <t>may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</si>
  <si>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</si>
  <si>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</si>
  <si>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</si>
  <si>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</si>
  <si>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</si>
  <si>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</si>
  <si>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</si>
  <si>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 2012</t>
  </si>
  <si>
    <t>February  2012</t>
  </si>
  <si>
    <t>march 2012</t>
  </si>
  <si>
    <t>april 2012</t>
  </si>
  <si>
    <t>may 2012</t>
  </si>
  <si>
    <t>june 2012</t>
  </si>
  <si>
    <t>july 2012</t>
  </si>
  <si>
    <t>august 2012</t>
  </si>
  <si>
    <t>september 2012</t>
  </si>
  <si>
    <t>october 2012</t>
  </si>
  <si>
    <t>november 2012</t>
  </si>
  <si>
    <t>december 2012</t>
  </si>
  <si>
    <t>January-november 2012</t>
  </si>
  <si>
    <t>January  2013</t>
  </si>
  <si>
    <t>February 2013</t>
  </si>
  <si>
    <t>march 2013</t>
  </si>
  <si>
    <t>april 2013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</si>
  <si>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</si>
  <si>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</si>
  <si>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</si>
  <si>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</si>
  <si>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</si>
  <si>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</si>
  <si>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</si>
  <si>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</si>
  <si>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</si>
  <si>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</si>
  <si>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</si>
  <si>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</si>
  <si>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</si>
  <si>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</si>
  <si>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</si>
  <si>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</si>
  <si>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</si>
  <si>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</si>
  <si>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</si>
  <si>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</si>
  <si>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feb-15</t>
  </si>
  <si>
    <t>march-15</t>
  </si>
  <si>
    <t>april-15</t>
  </si>
  <si>
    <t>may-15</t>
  </si>
  <si>
    <t>june-15</t>
  </si>
  <si>
    <t>july-15</t>
  </si>
  <si>
    <t>aug-15</t>
  </si>
  <si>
    <t>dec-15</t>
  </si>
  <si>
    <t>feb-16</t>
  </si>
  <si>
    <t>march-16</t>
  </si>
  <si>
    <t>apr-16</t>
  </si>
  <si>
    <t>may-16</t>
  </si>
  <si>
    <t>june-16</t>
  </si>
  <si>
    <t>july-16</t>
  </si>
  <si>
    <t>august-16</t>
  </si>
  <si>
    <t>dec-16</t>
  </si>
  <si>
    <t>feb-17</t>
  </si>
  <si>
    <t>march-17</t>
  </si>
  <si>
    <t>apr-17</t>
  </si>
  <si>
    <t>may-17</t>
  </si>
  <si>
    <t>june-17</t>
  </si>
  <si>
    <t>jul-17</t>
  </si>
  <si>
    <t>august-17</t>
  </si>
  <si>
    <t>dec-17</t>
  </si>
  <si>
    <t>feb-18</t>
  </si>
  <si>
    <t>march-18</t>
  </si>
  <si>
    <t>apr-18</t>
  </si>
  <si>
    <t>may-18</t>
  </si>
  <si>
    <t>june-18</t>
  </si>
  <si>
    <t>july-18</t>
  </si>
  <si>
    <t>august-18</t>
  </si>
  <si>
    <t>dec-18</t>
  </si>
  <si>
    <t xml:space="preserve">        Structure</t>
  </si>
  <si>
    <t>jan-dec</t>
  </si>
  <si>
    <t>V</t>
  </si>
  <si>
    <t>Q</t>
  </si>
  <si>
    <t>I. INTERMEDIARY GOODS</t>
  </si>
  <si>
    <t>10. Metallurgy</t>
  </si>
  <si>
    <t>11. Agriculture and livestock</t>
  </si>
  <si>
    <t>12. Food industry</t>
  </si>
  <si>
    <t>13. Textile</t>
  </si>
  <si>
    <t>-</t>
  </si>
  <si>
    <t>14. Construction</t>
  </si>
  <si>
    <t>15. Wood</t>
  </si>
  <si>
    <t>16. Paper</t>
  </si>
  <si>
    <t>17. Leather</t>
  </si>
  <si>
    <t>…</t>
  </si>
  <si>
    <t>18. Other intermediary goods</t>
  </si>
  <si>
    <t>180. Chemicals</t>
  </si>
  <si>
    <t>181. Solid fuel</t>
  </si>
  <si>
    <t>182. Mineral oil</t>
  </si>
  <si>
    <t>183. Other</t>
  </si>
  <si>
    <t>II. CAPITAL GOODS</t>
  </si>
  <si>
    <t>20. Boilers, construction equipment</t>
  </si>
  <si>
    <t>21. Hardwares and tools</t>
  </si>
  <si>
    <t>22. Electrical materials</t>
  </si>
  <si>
    <t>23. Tractors, vehicles and transport equipment</t>
  </si>
  <si>
    <t>24. Othe capital goods</t>
  </si>
  <si>
    <t>III. CONSUMER GOODS</t>
  </si>
  <si>
    <t xml:space="preserve">30. Durable </t>
  </si>
  <si>
    <t>300. Textiles</t>
  </si>
  <si>
    <t>301. Vehicles</t>
  </si>
  <si>
    <t>302. Other</t>
  </si>
  <si>
    <t>31. Non durable</t>
  </si>
  <si>
    <t>310. Food</t>
  </si>
  <si>
    <t>311. Pharmaceuticals</t>
  </si>
  <si>
    <t>312. Other</t>
  </si>
  <si>
    <t>TOTAL</t>
  </si>
  <si>
    <t>Source : OBR</t>
  </si>
  <si>
    <t>feb-19</t>
  </si>
  <si>
    <t>march-19</t>
  </si>
  <si>
    <t>apr-19</t>
  </si>
  <si>
    <t>may-19</t>
  </si>
  <si>
    <t>june-19</t>
  </si>
  <si>
    <t>july-19</t>
  </si>
  <si>
    <t>august-19</t>
  </si>
  <si>
    <t>dec-19</t>
  </si>
  <si>
    <t>feb-20</t>
  </si>
  <si>
    <t>march-20</t>
  </si>
  <si>
    <t>apr-20</t>
  </si>
  <si>
    <t>may-20</t>
  </si>
  <si>
    <t>june-20</t>
  </si>
  <si>
    <t>july-20</t>
  </si>
  <si>
    <t>august-20</t>
  </si>
  <si>
    <t>dec-20</t>
  </si>
  <si>
    <t>feb-21</t>
  </si>
  <si>
    <t>march-21</t>
  </si>
  <si>
    <t>apr-21</t>
  </si>
  <si>
    <t>may-21</t>
  </si>
  <si>
    <t>june-21</t>
  </si>
  <si>
    <t>july-21</t>
  </si>
  <si>
    <t>august-21</t>
  </si>
  <si>
    <t>dec-21</t>
  </si>
  <si>
    <t>Jan-December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</si>
</sst>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#,##0.0_);\(#,##0.0\)"/>
    <numFmt numFmtId="170" formatCode="#,##0.000_);\(#,##0.000\)"/>
    <numFmt numFmtId="171" formatCode="_-* #,##0.00\ _€_-;\-* #,##0.00\ _€_-;_-* &quot;-&quot;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ova Light"/>
      <family val="2"/>
    </font>
    <font>
      <b/>
      <sz val="11"/>
      <color rgb="FFFF0000"/>
      <name val="Arial Nova Light"/>
      <family val="2"/>
    </font>
    <font>
      <sz val="11"/>
      <name val="Arial Nova Light"/>
      <family val="2"/>
    </font>
    <font>
      <b/>
      <sz val="11"/>
      <color indexed="8"/>
      <name val="Arial Nova Light"/>
      <family val="2"/>
    </font>
    <font>
      <b/>
      <sz val="11"/>
      <name val="Arial Nova Light"/>
      <family val="2"/>
    </font>
    <font>
      <sz val="11"/>
      <color indexed="8"/>
      <name val="Arial Nova Light"/>
      <family val="2"/>
    </font>
    <font>
      <sz val="11"/>
      <color indexed="9"/>
      <name val="Arial Nova Light"/>
      <family val="2"/>
    </font>
    <font>
      <sz val="11"/>
      <color indexed="8"/>
      <name val="Arial Nova Light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8"/>
      <name val="Arial Nova Light"/>
      <family val="2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3">
    <xf numFmtId="0" fontId="0" fillId="0" borderId="0" xfId="0"/>
    <xf numFmtId="165" fontId="3" fillId="0" borderId="0" xfId="0" applyNumberFormat="1" applyFont="1"/>
    <xf numFmtId="164" fontId="4" fillId="0" borderId="0" xfId="1" applyNumberFormat="1" applyFont="1"/>
    <xf numFmtId="0" fontId="5" fillId="0" borderId="3" xfId="0" applyFont="1" applyBorder="1"/>
    <xf numFmtId="0" fontId="5" fillId="0" borderId="4" xfId="0" applyFont="1" applyBorder="1"/>
    <xf numFmtId="164" fontId="5" fillId="0" borderId="4" xfId="1" applyNumberFormat="1" applyFont="1" applyBorder="1"/>
    <xf numFmtId="165" fontId="5" fillId="0" borderId="4" xfId="1" applyNumberFormat="1" applyFont="1" applyBorder="1"/>
    <xf numFmtId="166" fontId="5" fillId="0" borderId="4" xfId="1" applyNumberFormat="1" applyFont="1" applyBorder="1"/>
    <xf numFmtId="167" fontId="5" fillId="0" borderId="4" xfId="1" applyNumberFormat="1" applyFont="1" applyBorder="1"/>
    <xf numFmtId="165" fontId="6" fillId="0" borderId="5" xfId="1" applyNumberFormat="1" applyFont="1" applyBorder="1" applyAlignment="1">
      <alignment horizontal="center"/>
    </xf>
    <xf numFmtId="0" fontId="5" fillId="0" borderId="0" xfId="0" applyFont="1"/>
    <xf numFmtId="0" fontId="7" fillId="0" borderId="0" xfId="0" applyFont="1" applyBorder="1" applyAlignment="1">
      <alignment horizontal="center"/>
    </xf>
    <xf numFmtId="166" fontId="7" fillId="0" borderId="0" xfId="1" applyNumberFormat="1" applyFont="1" applyBorder="1" applyAlignment="1">
      <alignment horizontal="center"/>
    </xf>
    <xf numFmtId="167" fontId="7" fillId="0" borderId="0" xfId="1" applyNumberFormat="1" applyFont="1" applyBorder="1" applyAlignment="1">
      <alignment horizontal="center"/>
    </xf>
    <xf numFmtId="0" fontId="5" fillId="0" borderId="0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164" fontId="5" fillId="0" borderId="8" xfId="1" applyNumberFormat="1" applyFont="1" applyBorder="1"/>
    <xf numFmtId="165" fontId="5" fillId="0" borderId="8" xfId="1" applyNumberFormat="1" applyFont="1" applyBorder="1"/>
    <xf numFmtId="166" fontId="5" fillId="0" borderId="8" xfId="1" applyNumberFormat="1" applyFont="1" applyBorder="1"/>
    <xf numFmtId="167" fontId="5" fillId="0" borderId="8" xfId="1" applyNumberFormat="1" applyFont="1" applyBorder="1"/>
    <xf numFmtId="0" fontId="5" fillId="0" borderId="9" xfId="0" applyFont="1" applyBorder="1"/>
    <xf numFmtId="0" fontId="5" fillId="0" borderId="2" xfId="0" applyFont="1" applyBorder="1"/>
    <xf numFmtId="0" fontId="7" fillId="0" borderId="0" xfId="0" applyFont="1" applyBorder="1"/>
    <xf numFmtId="164" fontId="7" fillId="0" borderId="0" xfId="1" applyNumberFormat="1" applyFont="1" applyBorder="1"/>
    <xf numFmtId="165" fontId="7" fillId="0" borderId="0" xfId="1" applyNumberFormat="1" applyFont="1" applyBorder="1"/>
    <xf numFmtId="165" fontId="5" fillId="0" borderId="0" xfId="1" applyNumberFormat="1" applyFont="1" applyBorder="1"/>
    <xf numFmtId="166" fontId="5" fillId="0" borderId="0" xfId="1" applyNumberFormat="1" applyFont="1"/>
    <xf numFmtId="167" fontId="5" fillId="0" borderId="0" xfId="1" applyNumberFormat="1" applyFont="1"/>
    <xf numFmtId="0" fontId="5" fillId="0" borderId="10" xfId="0" applyFont="1" applyBorder="1"/>
    <xf numFmtId="0" fontId="8" fillId="0" borderId="4" xfId="0" applyFont="1" applyBorder="1"/>
    <xf numFmtId="164" fontId="8" fillId="0" borderId="4" xfId="1" applyNumberFormat="1" applyFont="1" applyBorder="1"/>
    <xf numFmtId="165" fontId="8" fillId="0" borderId="4" xfId="1" applyNumberFormat="1" applyFont="1" applyBorder="1"/>
    <xf numFmtId="0" fontId="5" fillId="0" borderId="1" xfId="0" applyFont="1" applyBorder="1"/>
    <xf numFmtId="0" fontId="8" fillId="0" borderId="0" xfId="0" applyFont="1" applyBorder="1"/>
    <xf numFmtId="164" fontId="8" fillId="0" borderId="0" xfId="1" applyNumberFormat="1" applyFont="1" applyBorder="1"/>
    <xf numFmtId="165" fontId="8" fillId="0" borderId="0" xfId="1" applyNumberFormat="1" applyFont="1" applyBorder="1"/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165" fontId="6" fillId="0" borderId="0" xfId="1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1" xfId="0" applyFont="1" applyBorder="1"/>
    <xf numFmtId="0" fontId="8" fillId="0" borderId="8" xfId="0" applyFont="1" applyBorder="1"/>
    <xf numFmtId="0" fontId="8" fillId="0" borderId="10" xfId="0" applyFont="1" applyBorder="1"/>
    <xf numFmtId="0" fontId="8" fillId="0" borderId="3" xfId="0" applyFont="1" applyBorder="1"/>
    <xf numFmtId="0" fontId="8" fillId="0" borderId="5" xfId="0" applyFont="1" applyBorder="1"/>
    <xf numFmtId="168" fontId="8" fillId="0" borderId="3" xfId="0" applyNumberFormat="1" applyFont="1" applyBorder="1"/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164" fontId="8" fillId="0" borderId="3" xfId="1" applyNumberFormat="1" applyFont="1" applyBorder="1" applyAlignment="1">
      <alignment horizontal="right"/>
    </xf>
    <xf numFmtId="165" fontId="8" fillId="0" borderId="5" xfId="1" applyNumberFormat="1" applyFont="1" applyBorder="1" applyAlignment="1">
      <alignment horizontal="right"/>
    </xf>
    <xf numFmtId="165" fontId="8" fillId="0" borderId="3" xfId="1" applyNumberFormat="1" applyFont="1" applyBorder="1" applyAlignment="1">
      <alignment horizontal="right"/>
    </xf>
    <xf numFmtId="165" fontId="8" fillId="0" borderId="4" xfId="1" applyNumberFormat="1" applyFont="1" applyBorder="1" applyAlignment="1">
      <alignment horizontal="right"/>
    </xf>
    <xf numFmtId="165" fontId="5" fillId="0" borderId="10" xfId="1" applyNumberFormat="1" applyFont="1" applyBorder="1"/>
    <xf numFmtId="165" fontId="5" fillId="0" borderId="3" xfId="1" applyNumberFormat="1" applyFont="1" applyBorder="1"/>
    <xf numFmtId="166" fontId="5" fillId="0" borderId="3" xfId="1" applyNumberFormat="1" applyFont="1" applyBorder="1"/>
    <xf numFmtId="167" fontId="5" fillId="0" borderId="3" xfId="1" applyNumberFormat="1" applyFont="1" applyBorder="1"/>
    <xf numFmtId="0" fontId="5" fillId="0" borderId="5" xfId="0" applyFont="1" applyBorder="1"/>
    <xf numFmtId="0" fontId="6" fillId="0" borderId="1" xfId="0" applyFont="1" applyBorder="1" applyAlignment="1">
      <alignment horizontal="left"/>
    </xf>
    <xf numFmtId="17" fontId="6" fillId="0" borderId="2" xfId="0" quotePrefix="1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17" fontId="6" fillId="0" borderId="0" xfId="0" quotePrefix="1" applyNumberFormat="1" applyFont="1" applyBorder="1" applyAlignment="1">
      <alignment horizontal="right"/>
    </xf>
    <xf numFmtId="17" fontId="6" fillId="0" borderId="6" xfId="0" applyNumberFormat="1" applyFont="1" applyBorder="1" applyAlignment="1"/>
    <xf numFmtId="17" fontId="6" fillId="0" borderId="1" xfId="0" applyNumberFormat="1" applyFont="1" applyBorder="1" applyAlignment="1"/>
    <xf numFmtId="0" fontId="5" fillId="0" borderId="0" xfId="0" applyFont="1" applyAlignment="1">
      <alignment horizontal="left"/>
    </xf>
    <xf numFmtId="0" fontId="6" fillId="0" borderId="1" xfId="0" applyFont="1" applyBorder="1"/>
    <xf numFmtId="0" fontId="8" fillId="0" borderId="7" xfId="0" applyFont="1" applyBorder="1"/>
    <xf numFmtId="0" fontId="8" fillId="0" borderId="9" xfId="0" applyFont="1" applyBorder="1"/>
    <xf numFmtId="168" fontId="8" fillId="0" borderId="7" xfId="0" applyNumberFormat="1" applyFont="1" applyBorder="1"/>
    <xf numFmtId="0" fontId="8" fillId="0" borderId="7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164" fontId="8" fillId="0" borderId="7" xfId="1" applyNumberFormat="1" applyFont="1" applyBorder="1" applyAlignment="1">
      <alignment horizontal="right"/>
    </xf>
    <xf numFmtId="165" fontId="8" fillId="0" borderId="9" xfId="1" applyNumberFormat="1" applyFont="1" applyBorder="1" applyAlignment="1">
      <alignment horizontal="right"/>
    </xf>
    <xf numFmtId="165" fontId="8" fillId="0" borderId="7" xfId="1" applyNumberFormat="1" applyFont="1" applyBorder="1" applyAlignment="1">
      <alignment horizontal="right"/>
    </xf>
    <xf numFmtId="165" fontId="8" fillId="0" borderId="8" xfId="1" applyNumberFormat="1" applyFont="1" applyBorder="1" applyAlignment="1">
      <alignment horizontal="right"/>
    </xf>
    <xf numFmtId="0" fontId="8" fillId="0" borderId="11" xfId="0" applyFont="1" applyBorder="1"/>
    <xf numFmtId="165" fontId="5" fillId="0" borderId="11" xfId="1" applyNumberFormat="1" applyFont="1" applyBorder="1"/>
    <xf numFmtId="165" fontId="5" fillId="0" borderId="7" xfId="1" applyNumberFormat="1" applyFont="1" applyBorder="1"/>
    <xf numFmtId="166" fontId="5" fillId="0" borderId="8" xfId="1" applyNumberFormat="1" applyFont="1" applyBorder="1" applyAlignment="1">
      <alignment horizontal="center"/>
    </xf>
    <xf numFmtId="167" fontId="5" fillId="0" borderId="8" xfId="1" applyNumberFormat="1" applyFont="1" applyBorder="1" applyAlignment="1">
      <alignment horizontal="center"/>
    </xf>
    <xf numFmtId="165" fontId="5" fillId="0" borderId="8" xfId="1" applyNumberFormat="1" applyFont="1" applyBorder="1" applyAlignment="1">
      <alignment horizontal="center"/>
    </xf>
    <xf numFmtId="168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68" fontId="8" fillId="0" borderId="13" xfId="0" applyNumberFormat="1" applyFont="1" applyBorder="1" applyAlignment="1">
      <alignment horizontal="right"/>
    </xf>
    <xf numFmtId="168" fontId="8" fillId="0" borderId="14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0" fontId="8" fillId="2" borderId="14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3" fontId="6" fillId="0" borderId="14" xfId="0" applyNumberFormat="1" applyFont="1" applyBorder="1" applyAlignment="1" applyProtection="1">
      <alignment horizontal="right"/>
    </xf>
    <xf numFmtId="3" fontId="6" fillId="0" borderId="12" xfId="0" applyNumberFormat="1" applyFont="1" applyBorder="1" applyAlignment="1" applyProtection="1">
      <alignment horizontal="right"/>
    </xf>
    <xf numFmtId="164" fontId="6" fillId="0" borderId="14" xfId="1" applyNumberFormat="1" applyFont="1" applyBorder="1" applyAlignment="1" applyProtection="1">
      <alignment horizontal="right"/>
    </xf>
    <xf numFmtId="165" fontId="6" fillId="0" borderId="12" xfId="1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168" fontId="5" fillId="0" borderId="14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165" fontId="5" fillId="0" borderId="14" xfId="1" applyNumberFormat="1" applyFont="1" applyBorder="1" applyAlignment="1">
      <alignment horizontal="right"/>
    </xf>
    <xf numFmtId="165" fontId="5" fillId="0" borderId="15" xfId="1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165" fontId="5" fillId="0" borderId="12" xfId="1" applyNumberFormat="1" applyFont="1" applyBorder="1" applyAlignment="1">
      <alignment horizontal="right"/>
    </xf>
    <xf numFmtId="166" fontId="5" fillId="0" borderId="12" xfId="1" applyNumberFormat="1" applyFont="1" applyBorder="1" applyAlignment="1">
      <alignment horizontal="right"/>
    </xf>
    <xf numFmtId="167" fontId="5" fillId="0" borderId="12" xfId="1" applyNumberFormat="1" applyFont="1" applyBorder="1" applyAlignment="1">
      <alignment horizontal="right"/>
    </xf>
    <xf numFmtId="168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2" borderId="0" xfId="0" applyFont="1" applyFill="1" applyBorder="1"/>
    <xf numFmtId="0" fontId="8" fillId="2" borderId="1" xfId="0" applyFont="1" applyFill="1" applyBorder="1"/>
    <xf numFmtId="3" fontId="8" fillId="3" borderId="0" xfId="0" applyNumberFormat="1" applyFont="1" applyFill="1" applyBorder="1"/>
    <xf numFmtId="3" fontId="8" fillId="2" borderId="1" xfId="0" applyNumberFormat="1" applyFont="1" applyFill="1" applyBorder="1"/>
    <xf numFmtId="164" fontId="8" fillId="0" borderId="2" xfId="1" applyNumberFormat="1" applyFont="1" applyBorder="1"/>
    <xf numFmtId="165" fontId="8" fillId="0" borderId="1" xfId="1" applyNumberFormat="1" applyFont="1" applyBorder="1"/>
    <xf numFmtId="165" fontId="8" fillId="0" borderId="10" xfId="1" applyNumberFormat="1" applyFont="1" applyBorder="1"/>
    <xf numFmtId="0" fontId="7" fillId="0" borderId="1" xfId="2" applyFont="1" applyBorder="1"/>
    <xf numFmtId="168" fontId="6" fillId="0" borderId="1" xfId="0" applyNumberFormat="1" applyFont="1" applyBorder="1" applyAlignment="1" applyProtection="1">
      <alignment horizontal="right"/>
    </xf>
    <xf numFmtId="3" fontId="6" fillId="0" borderId="1" xfId="0" applyNumberFormat="1" applyFont="1" applyBorder="1" applyAlignment="1" applyProtection="1">
      <alignment horizontal="right"/>
    </xf>
    <xf numFmtId="168" fontId="6" fillId="0" borderId="0" xfId="0" applyNumberFormat="1" applyFont="1" applyBorder="1" applyAlignment="1" applyProtection="1">
      <alignment horizontal="right"/>
    </xf>
    <xf numFmtId="165" fontId="6" fillId="0" borderId="1" xfId="1" applyNumberFormat="1" applyFont="1" applyBorder="1" applyProtection="1"/>
    <xf numFmtId="168" fontId="6" fillId="0" borderId="2" xfId="0" applyNumberFormat="1" applyFont="1" applyBorder="1" applyAlignment="1" applyProtection="1">
      <alignment horizontal="right"/>
    </xf>
    <xf numFmtId="168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8" fontId="8" fillId="0" borderId="0" xfId="0" applyNumberFormat="1" applyFont="1" applyBorder="1"/>
    <xf numFmtId="3" fontId="8" fillId="0" borderId="1" xfId="0" applyNumberFormat="1" applyFont="1" applyBorder="1"/>
    <xf numFmtId="3" fontId="8" fillId="0" borderId="0" xfId="0" applyNumberFormat="1" applyFont="1" applyBorder="1"/>
    <xf numFmtId="3" fontId="8" fillId="0" borderId="2" xfId="0" applyNumberFormat="1" applyFont="1" applyBorder="1"/>
    <xf numFmtId="0" fontId="8" fillId="2" borderId="0" xfId="0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164" fontId="8" fillId="0" borderId="1" xfId="1" applyNumberFormat="1" applyFont="1" applyBorder="1" applyAlignment="1">
      <alignment horizontal="right"/>
    </xf>
    <xf numFmtId="164" fontId="8" fillId="0" borderId="0" xfId="1" applyNumberFormat="1" applyFont="1" applyBorder="1" applyAlignment="1">
      <alignment horizontal="right"/>
    </xf>
    <xf numFmtId="3" fontId="8" fillId="0" borderId="1" xfId="1" applyNumberFormat="1" applyFont="1" applyBorder="1" applyAlignment="1">
      <alignment horizontal="right"/>
    </xf>
    <xf numFmtId="168" fontId="8" fillId="0" borderId="1" xfId="1" applyNumberFormat="1" applyFont="1" applyBorder="1" applyAlignment="1">
      <alignment horizontal="right"/>
    </xf>
    <xf numFmtId="0" fontId="5" fillId="0" borderId="1" xfId="2" applyFont="1" applyBorder="1"/>
    <xf numFmtId="168" fontId="8" fillId="0" borderId="0" xfId="0" applyNumberFormat="1" applyFont="1" applyBorder="1" applyAlignment="1">
      <alignment horizontal="right"/>
    </xf>
    <xf numFmtId="168" fontId="8" fillId="0" borderId="2" xfId="0" applyNumberFormat="1" applyFont="1" applyBorder="1" applyAlignment="1">
      <alignment horizontal="right"/>
    </xf>
    <xf numFmtId="165" fontId="8" fillId="0" borderId="1" xfId="1" applyNumberFormat="1" applyFont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64" fontId="8" fillId="0" borderId="2" xfId="1" applyNumberFormat="1" applyFont="1" applyBorder="1" applyAlignment="1">
      <alignment horizontal="right"/>
    </xf>
    <xf numFmtId="0" fontId="8" fillId="0" borderId="1" xfId="0" applyFont="1" applyBorder="1"/>
    <xf numFmtId="165" fontId="6" fillId="0" borderId="1" xfId="1" applyNumberFormat="1" applyFont="1" applyBorder="1" applyAlignment="1" applyProtection="1">
      <alignment horizontal="right"/>
    </xf>
    <xf numFmtId="169" fontId="6" fillId="0" borderId="1" xfId="0" applyNumberFormat="1" applyFont="1" applyBorder="1" applyProtection="1"/>
    <xf numFmtId="169" fontId="6" fillId="0" borderId="1" xfId="0" applyNumberFormat="1" applyFont="1" applyBorder="1" applyAlignment="1" applyProtection="1">
      <alignment horizontal="right"/>
    </xf>
    <xf numFmtId="164" fontId="6" fillId="0" borderId="1" xfId="0" applyNumberFormat="1" applyFont="1" applyBorder="1" applyAlignment="1" applyProtection="1">
      <alignment horizontal="right"/>
    </xf>
    <xf numFmtId="37" fontId="6" fillId="0" borderId="1" xfId="0" applyNumberFormat="1" applyFont="1" applyBorder="1" applyAlignment="1" applyProtection="1">
      <alignment horizontal="right"/>
    </xf>
    <xf numFmtId="3" fontId="6" fillId="0" borderId="1" xfId="0" applyNumberFormat="1" applyFont="1" applyFill="1" applyBorder="1" applyAlignment="1" applyProtection="1">
      <alignment horizontal="right"/>
    </xf>
    <xf numFmtId="168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168" fontId="8" fillId="0" borderId="4" xfId="0" applyNumberFormat="1" applyFont="1" applyBorder="1"/>
    <xf numFmtId="3" fontId="8" fillId="0" borderId="10" xfId="0" applyNumberFormat="1" applyFont="1" applyBorder="1"/>
    <xf numFmtId="0" fontId="8" fillId="0" borderId="10" xfId="0" applyFont="1" applyBorder="1" applyAlignment="1">
      <alignment horizontal="right"/>
    </xf>
    <xf numFmtId="164" fontId="5" fillId="0" borderId="10" xfId="1" applyNumberFormat="1" applyFont="1" applyBorder="1" applyAlignment="1">
      <alignment horizontal="right"/>
    </xf>
    <xf numFmtId="165" fontId="5" fillId="0" borderId="10" xfId="1" applyNumberFormat="1" applyFont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3" fontId="5" fillId="0" borderId="1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168" fontId="8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168" fontId="8" fillId="0" borderId="8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64" fontId="5" fillId="0" borderId="11" xfId="1" applyNumberFormat="1" applyFont="1" applyBorder="1" applyAlignment="1">
      <alignment horizontal="right"/>
    </xf>
    <xf numFmtId="165" fontId="5" fillId="0" borderId="11" xfId="1" applyNumberFormat="1" applyFont="1" applyBorder="1" applyAlignment="1">
      <alignment horizontal="right"/>
    </xf>
    <xf numFmtId="164" fontId="5" fillId="0" borderId="8" xfId="1" applyNumberFormat="1" applyFont="1" applyBorder="1" applyAlignment="1">
      <alignment horizontal="right"/>
    </xf>
    <xf numFmtId="168" fontId="6" fillId="0" borderId="11" xfId="0" applyNumberFormat="1" applyFont="1" applyBorder="1" applyAlignment="1" applyProtection="1">
      <alignment horizontal="right"/>
    </xf>
    <xf numFmtId="3" fontId="6" fillId="0" borderId="11" xfId="0" applyNumberFormat="1" applyFont="1" applyBorder="1" applyAlignment="1" applyProtection="1">
      <alignment horizontal="right"/>
    </xf>
    <xf numFmtId="3" fontId="7" fillId="0" borderId="11" xfId="0" applyNumberFormat="1" applyFont="1" applyBorder="1" applyAlignment="1" applyProtection="1">
      <alignment horizontal="right"/>
    </xf>
    <xf numFmtId="168" fontId="5" fillId="0" borderId="11" xfId="0" applyNumberFormat="1" applyFont="1" applyBorder="1" applyAlignment="1">
      <alignment horizontal="right"/>
    </xf>
    <xf numFmtId="166" fontId="5" fillId="0" borderId="11" xfId="1" applyNumberFormat="1" applyFont="1" applyBorder="1" applyAlignment="1">
      <alignment horizontal="right"/>
    </xf>
    <xf numFmtId="167" fontId="5" fillId="0" borderId="11" xfId="1" applyNumberFormat="1" applyFont="1" applyBorder="1" applyAlignment="1">
      <alignment horizontal="right"/>
    </xf>
    <xf numFmtId="3" fontId="5" fillId="0" borderId="11" xfId="1" applyNumberFormat="1" applyFont="1" applyBorder="1" applyAlignment="1">
      <alignment horizontal="right"/>
    </xf>
    <xf numFmtId="0" fontId="7" fillId="0" borderId="4" xfId="0" applyFont="1" applyBorder="1"/>
    <xf numFmtId="0" fontId="7" fillId="0" borderId="8" xfId="0" applyFont="1" applyBorder="1"/>
    <xf numFmtId="164" fontId="5" fillId="0" borderId="0" xfId="1" applyNumberFormat="1" applyFont="1"/>
    <xf numFmtId="165" fontId="5" fillId="0" borderId="0" xfId="1" applyNumberFormat="1" applyFont="1"/>
    <xf numFmtId="171" fontId="5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164" fontId="5" fillId="0" borderId="0" xfId="1" applyNumberFormat="1" applyFont="1" applyBorder="1"/>
    <xf numFmtId="0" fontId="4" fillId="0" borderId="0" xfId="0" applyFont="1" applyBorder="1" applyAlignment="1">
      <alignment horizontal="center"/>
    </xf>
    <xf numFmtId="0" fontId="9" fillId="2" borderId="0" xfId="0" applyFont="1" applyFill="1"/>
    <xf numFmtId="164" fontId="9" fillId="2" borderId="0" xfId="1" applyNumberFormat="1" applyFont="1" applyFill="1"/>
    <xf numFmtId="165" fontId="9" fillId="2" borderId="0" xfId="1" applyNumberFormat="1" applyFont="1" applyFill="1"/>
    <xf numFmtId="170" fontId="5" fillId="0" borderId="0" xfId="0" applyNumberFormat="1" applyFont="1"/>
    <xf numFmtId="3" fontId="10" fillId="0" borderId="1" xfId="0" applyNumberFormat="1" applyFont="1" applyBorder="1" applyAlignment="1" applyProtection="1">
      <alignment horizontal="right"/>
    </xf>
    <xf numFmtId="168" fontId="5" fillId="0" borderId="5" xfId="0" applyNumberFormat="1" applyFont="1" applyBorder="1"/>
    <xf numFmtId="168" fontId="5" fillId="0" borderId="4" xfId="0" applyNumberFormat="1" applyFont="1" applyBorder="1"/>
    <xf numFmtId="168" fontId="5" fillId="0" borderId="0" xfId="0" applyNumberFormat="1" applyFont="1"/>
    <xf numFmtId="168" fontId="8" fillId="0" borderId="1" xfId="0" applyNumberFormat="1" applyFont="1" applyBorder="1" applyAlignment="1" applyProtection="1">
      <alignment horizontal="right"/>
    </xf>
    <xf numFmtId="165" fontId="7" fillId="0" borderId="12" xfId="1" applyNumberFormat="1" applyFont="1" applyBorder="1" applyAlignment="1">
      <alignment horizontal="right"/>
    </xf>
    <xf numFmtId="3" fontId="8" fillId="0" borderId="1" xfId="0" applyNumberFormat="1" applyFont="1" applyBorder="1" applyAlignment="1" applyProtection="1">
      <alignment horizontal="right"/>
    </xf>
    <xf numFmtId="165" fontId="11" fillId="0" borderId="1" xfId="1" applyNumberFormat="1" applyFont="1" applyBorder="1"/>
    <xf numFmtId="3" fontId="5" fillId="0" borderId="0" xfId="1" applyNumberFormat="1" applyFont="1" applyBorder="1" applyAlignment="1">
      <alignment horizontal="right"/>
    </xf>
    <xf numFmtId="0" fontId="7" fillId="0" borderId="4" xfId="0" applyFont="1" applyBorder="1"/>
    <xf numFmtId="0" fontId="7" fillId="0" borderId="8" xfId="0" applyFont="1" applyBorder="1"/>
    <xf numFmtId="0" fontId="4" fillId="0" borderId="0" xfId="0" applyFont="1" applyBorder="1" applyAlignment="1">
      <alignment horizontal="center"/>
    </xf>
    <xf numFmtId="164" fontId="11" fillId="0" borderId="14" xfId="1" applyNumberFormat="1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164" fontId="11" fillId="0" borderId="1" xfId="1" applyNumberFormat="1" applyFont="1" applyBorder="1"/>
    <xf numFmtId="168" fontId="11" fillId="0" borderId="1" xfId="1" applyNumberFormat="1" applyFont="1" applyBorder="1"/>
    <xf numFmtId="168" fontId="14" fillId="0" borderId="1" xfId="0" applyNumberFormat="1" applyFont="1" applyBorder="1" applyProtection="1"/>
    <xf numFmtId="3" fontId="14" fillId="0" borderId="1" xfId="0" applyNumberFormat="1" applyFont="1" applyBorder="1" applyProtection="1"/>
    <xf numFmtId="165" fontId="14" fillId="0" borderId="10" xfId="1" applyNumberFormat="1" applyFont="1" applyBorder="1" applyAlignment="1" applyProtection="1">
      <alignment horizontal="right"/>
    </xf>
    <xf numFmtId="168" fontId="12" fillId="0" borderId="1" xfId="0" applyNumberFormat="1" applyFont="1" applyBorder="1" applyAlignment="1" applyProtection="1">
      <alignment horizontal="right"/>
    </xf>
    <xf numFmtId="3" fontId="12" fillId="0" borderId="1" xfId="0" applyNumberFormat="1" applyFont="1" applyBorder="1" applyAlignment="1" applyProtection="1">
      <alignment horizontal="right"/>
    </xf>
    <xf numFmtId="168" fontId="12" fillId="0" borderId="10" xfId="0" applyNumberFormat="1" applyFont="1" applyBorder="1" applyAlignment="1" applyProtection="1">
      <alignment horizontal="right"/>
    </xf>
    <xf numFmtId="3" fontId="12" fillId="0" borderId="10" xfId="0" applyNumberFormat="1" applyFont="1" applyBorder="1" applyAlignment="1" applyProtection="1">
      <alignment horizontal="right"/>
    </xf>
    <xf numFmtId="3" fontId="5" fillId="0" borderId="0" xfId="0" applyNumberFormat="1" applyFont="1"/>
    <xf numFmtId="168" fontId="5" fillId="0" borderId="8" xfId="0" applyNumberFormat="1" applyFont="1" applyBorder="1"/>
    <xf numFmtId="0" fontId="5" fillId="0" borderId="4" xfId="0" applyFont="1" applyFill="1" applyBorder="1"/>
    <xf numFmtId="0" fontId="5" fillId="0" borderId="0" xfId="0" applyFont="1" applyFill="1" applyBorder="1"/>
    <xf numFmtId="0" fontId="5" fillId="0" borderId="8" xfId="0" applyFont="1" applyFill="1" applyBorder="1"/>
    <xf numFmtId="0" fontId="5" fillId="0" borderId="5" xfId="0" applyFont="1" applyFill="1" applyBorder="1"/>
    <xf numFmtId="165" fontId="5" fillId="0" borderId="12" xfId="1" applyNumberFormat="1" applyFont="1" applyFill="1" applyBorder="1" applyAlignment="1">
      <alignment horizontal="right"/>
    </xf>
    <xf numFmtId="165" fontId="8" fillId="0" borderId="10" xfId="1" applyNumberFormat="1" applyFont="1" applyFill="1" applyBorder="1"/>
    <xf numFmtId="3" fontId="8" fillId="0" borderId="1" xfId="1" applyNumberFormat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horizontal="right"/>
    </xf>
    <xf numFmtId="167" fontId="5" fillId="0" borderId="11" xfId="1" applyNumberFormat="1" applyFont="1" applyFill="1" applyBorder="1" applyAlignment="1">
      <alignment horizontal="right"/>
    </xf>
    <xf numFmtId="0" fontId="7" fillId="0" borderId="4" xfId="0" applyFont="1" applyFill="1" applyBorder="1"/>
    <xf numFmtId="0" fontId="7" fillId="0" borderId="8" xfId="0" applyFont="1" applyFill="1" applyBorder="1"/>
    <xf numFmtId="3" fontId="11" fillId="0" borderId="1" xfId="1" applyNumberFormat="1" applyFont="1" applyFill="1" applyBorder="1"/>
    <xf numFmtId="3" fontId="5" fillId="0" borderId="10" xfId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7" fillId="0" borderId="4" xfId="0" applyFont="1" applyBorder="1"/>
    <xf numFmtId="0" fontId="7" fillId="0" borderId="8" xfId="0" applyFont="1" applyBorder="1"/>
    <xf numFmtId="168" fontId="8" fillId="0" borderId="11" xfId="0" applyNumberFormat="1" applyFont="1" applyBorder="1" applyAlignment="1" applyProtection="1">
      <alignment horizontal="right"/>
    </xf>
    <xf numFmtId="3" fontId="8" fillId="0" borderId="11" xfId="0" applyNumberFormat="1" applyFont="1" applyBorder="1" applyAlignment="1" applyProtection="1">
      <alignment horizontal="right"/>
    </xf>
    <xf numFmtId="168" fontId="14" fillId="0" borderId="10" xfId="1" applyNumberFormat="1" applyFont="1" applyBorder="1" applyAlignment="1" applyProtection="1">
      <alignment horizontal="right"/>
    </xf>
    <xf numFmtId="164" fontId="8" fillId="0" borderId="10" xfId="1" applyNumberFormat="1" applyFont="1" applyBorder="1"/>
    <xf numFmtId="164" fontId="14" fillId="0" borderId="1" xfId="0" applyNumberFormat="1" applyFont="1" applyBorder="1" applyProtection="1"/>
    <xf numFmtId="164" fontId="6" fillId="0" borderId="10" xfId="0" applyNumberFormat="1" applyFont="1" applyBorder="1" applyAlignment="1">
      <alignment horizontal="right"/>
    </xf>
    <xf numFmtId="168" fontId="10" fillId="0" borderId="1" xfId="0" applyNumberFormat="1" applyFont="1" applyBorder="1" applyAlignment="1" applyProtection="1">
      <alignment horizontal="right"/>
    </xf>
    <xf numFmtId="168" fontId="6" fillId="0" borderId="10" xfId="0" applyNumberFormat="1" applyFont="1" applyBorder="1" applyAlignment="1">
      <alignment horizontal="right"/>
    </xf>
    <xf numFmtId="168" fontId="5" fillId="0" borderId="9" xfId="0" applyNumberFormat="1" applyFont="1" applyBorder="1"/>
    <xf numFmtId="3" fontId="6" fillId="0" borderId="3" xfId="0" applyNumberFormat="1" applyFont="1" applyBorder="1" applyAlignment="1" applyProtection="1">
      <alignment horizontal="right"/>
    </xf>
    <xf numFmtId="17" fontId="6" fillId="0" borderId="2" xfId="0" applyNumberFormat="1" applyFont="1" applyBorder="1" applyAlignment="1">
      <alignment horizontal="center"/>
    </xf>
    <xf numFmtId="17" fontId="6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6" fillId="0" borderId="2" xfId="0" quotePrefix="1" applyNumberFormat="1" applyFont="1" applyBorder="1" applyAlignment="1">
      <alignment horizontal="center"/>
    </xf>
    <xf numFmtId="1" fontId="6" fillId="0" borderId="6" xfId="0" quotePrefix="1" applyNumberFormat="1" applyFont="1" applyBorder="1" applyAlignment="1">
      <alignment horizontal="center"/>
    </xf>
    <xf numFmtId="1" fontId="6" fillId="0" borderId="0" xfId="0" quotePrefix="1" applyNumberFormat="1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7" fontId="6" fillId="0" borderId="1" xfId="0" quotePrefix="1" applyNumberFormat="1" applyFont="1" applyBorder="1" applyAlignment="1">
      <alignment horizontal="center"/>
    </xf>
    <xf numFmtId="17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" fontId="7" fillId="0" borderId="1" xfId="0" quotePrefix="1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17" fontId="13" fillId="0" borderId="9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5" fontId="5" fillId="0" borderId="7" xfId="1" applyNumberFormat="1" applyFont="1" applyBorder="1" applyAlignment="1">
      <alignment horizontal="center"/>
    </xf>
    <xf numFmtId="165" fontId="5" fillId="0" borderId="9" xfId="1" applyNumberFormat="1" applyFont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/>
    <xf numFmtId="0" fontId="7" fillId="0" borderId="7" xfId="0" applyFont="1" applyBorder="1"/>
    <xf numFmtId="0" fontId="7" fillId="0" borderId="8" xfId="0" applyFont="1" applyBorder="1"/>
    <xf numFmtId="0" fontId="4" fillId="0" borderId="0" xfId="0" applyFont="1" applyBorder="1" applyAlignment="1">
      <alignment horizontal="center"/>
    </xf>
  </cellXfs>
  <cellStyles count="3">
    <cellStyle name="Millier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9525</xdr:rowOff>
    </xdr:from>
    <xdr:to>
      <xdr:col>1</xdr:col>
      <xdr:colOff>0</xdr:colOff>
      <xdr:row>18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09675"/>
          <a:ext cx="333375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U132"/>
  <sheetViews>
    <sheetView tabSelected="1" topLeftCell="AC1" zoomScale="91" zoomScaleNormal="91" workbookViewId="0">
      <selection activeCell="LX20" sqref="LX20"/>
    </sheetView>
  </sheetViews>
  <sheetFormatPr baseColWidth="10" defaultColWidth="10.85546875" defaultRowHeight="14.25"/>
  <cols>
    <col min="1" max="1" width="41.85546875" style="10" customWidth="1"/>
    <col min="2" max="12" width="13" style="10" hidden="1" customWidth="1"/>
    <col min="13" max="14" width="12.85546875" style="10" hidden="1" customWidth="1"/>
    <col min="15" max="15" width="12.7109375" style="10" hidden="1" customWidth="1"/>
    <col min="16" max="16" width="12.85546875" style="10" hidden="1" customWidth="1"/>
    <col min="17" max="17" width="12" style="10" hidden="1" customWidth="1"/>
    <col min="18" max="18" width="13.7109375" style="10" hidden="1" customWidth="1"/>
    <col min="19" max="19" width="12.7109375" style="10" hidden="1" customWidth="1"/>
    <col min="20" max="20" width="15.42578125" style="185" hidden="1" customWidth="1"/>
    <col min="21" max="21" width="12" style="186" hidden="1" customWidth="1"/>
    <col min="22" max="22" width="15.42578125" style="185" hidden="1" customWidth="1"/>
    <col min="23" max="23" width="12" style="186" hidden="1" customWidth="1"/>
    <col min="24" max="24" width="13.7109375" style="185" hidden="1" customWidth="1"/>
    <col min="25" max="25" width="9.7109375" style="186" hidden="1" customWidth="1"/>
    <col min="26" max="26" width="13.7109375" style="186" hidden="1" customWidth="1"/>
    <col min="27" max="27" width="9.7109375" style="186" hidden="1" customWidth="1"/>
    <col min="28" max="28" width="13.7109375" style="186" bestFit="1" customWidth="1"/>
    <col min="29" max="29" width="9.7109375" style="186" bestFit="1" customWidth="1"/>
    <col min="30" max="30" width="13.7109375" style="186" customWidth="1"/>
    <col min="31" max="31" width="9.7109375" style="186" bestFit="1" customWidth="1"/>
    <col min="32" max="32" width="13.7109375" style="186" customWidth="1"/>
    <col min="33" max="33" width="10.140625" style="186" customWidth="1"/>
    <col min="34" max="36" width="11.7109375" style="186" bestFit="1" customWidth="1"/>
    <col min="37" max="37" width="11.7109375" style="186" customWidth="1"/>
    <col min="38" max="38" width="11.42578125" style="10" hidden="1" customWidth="1"/>
    <col min="39" max="39" width="10.85546875" style="10" hidden="1" customWidth="1"/>
    <col min="40" max="40" width="11.140625" style="10" hidden="1" customWidth="1"/>
    <col min="41" max="41" width="12" style="10" hidden="1" customWidth="1"/>
    <col min="42" max="42" width="11.140625" style="10" hidden="1" customWidth="1"/>
    <col min="43" max="52" width="12" style="10" hidden="1" customWidth="1"/>
    <col min="53" max="53" width="12.28515625" style="10" hidden="1" customWidth="1"/>
    <col min="54" max="55" width="12" style="10" hidden="1" customWidth="1"/>
    <col min="56" max="56" width="13.140625" style="10" hidden="1" customWidth="1"/>
    <col min="57" max="57" width="12.5703125" style="10" hidden="1" customWidth="1"/>
    <col min="58" max="59" width="13.140625" style="10" hidden="1" customWidth="1"/>
    <col min="60" max="61" width="10.85546875" style="10" hidden="1" customWidth="1"/>
    <col min="62" max="62" width="10" style="10" hidden="1" customWidth="1"/>
    <col min="63" max="63" width="10.85546875" style="10" hidden="1" customWidth="1"/>
    <col min="64" max="64" width="11.140625" style="10" hidden="1" customWidth="1"/>
    <col min="65" max="65" width="12" style="10" hidden="1" customWidth="1"/>
    <col min="66" max="66" width="10" style="10" hidden="1" customWidth="1"/>
    <col min="67" max="67" width="10.85546875" style="10" hidden="1" customWidth="1"/>
    <col min="68" max="68" width="10" style="10" hidden="1" customWidth="1"/>
    <col min="69" max="69" width="10.85546875" style="10" hidden="1" customWidth="1"/>
    <col min="70" max="70" width="10" style="10" hidden="1" customWidth="1"/>
    <col min="71" max="71" width="10.85546875" style="10" hidden="1" customWidth="1"/>
    <col min="72" max="72" width="13.42578125" style="10" hidden="1" customWidth="1"/>
    <col min="73" max="73" width="10.85546875" style="10" hidden="1" customWidth="1"/>
    <col min="74" max="74" width="10" style="10" hidden="1" customWidth="1"/>
    <col min="75" max="75" width="10.85546875" style="10" hidden="1" customWidth="1"/>
    <col min="76" max="76" width="11.140625" style="10" hidden="1" customWidth="1"/>
    <col min="77" max="77" width="10.85546875" style="10" hidden="1" customWidth="1"/>
    <col min="78" max="78" width="10" style="10" hidden="1" customWidth="1"/>
    <col min="79" max="79" width="11.5703125" style="10" hidden="1" customWidth="1"/>
    <col min="80" max="80" width="11.7109375" style="10" hidden="1" customWidth="1"/>
    <col min="81" max="81" width="10.5703125" style="10" hidden="1" customWidth="1"/>
    <col min="82" max="82" width="12.140625" style="10" hidden="1" customWidth="1"/>
    <col min="83" max="83" width="11.7109375" style="10" hidden="1" customWidth="1"/>
    <col min="84" max="84" width="11.140625" style="10" hidden="1" customWidth="1"/>
    <col min="85" max="88" width="10.85546875" style="10" hidden="1" customWidth="1"/>
    <col min="89" max="89" width="10" style="10" hidden="1" customWidth="1"/>
    <col min="90" max="91" width="10.85546875" style="10" hidden="1" customWidth="1"/>
    <col min="92" max="92" width="11.140625" style="10" hidden="1" customWidth="1"/>
    <col min="93" max="93" width="10.85546875" style="10" hidden="1" customWidth="1"/>
    <col min="94" max="94" width="11.7109375" style="10" hidden="1" customWidth="1"/>
    <col min="95" max="95" width="10.85546875" style="10" hidden="1" customWidth="1"/>
    <col min="96" max="96" width="13.42578125" style="10" hidden="1" customWidth="1"/>
    <col min="97" max="97" width="11.5703125" style="10" hidden="1" customWidth="1"/>
    <col min="98" max="99" width="12" style="10" hidden="1" customWidth="1"/>
    <col min="100" max="104" width="11.7109375" style="10" hidden="1" customWidth="1"/>
    <col min="105" max="109" width="11.7109375" style="186" hidden="1" customWidth="1"/>
    <col min="110" max="110" width="13.7109375" style="10" hidden="1" customWidth="1"/>
    <col min="111" max="113" width="12" style="10" hidden="1" customWidth="1"/>
    <col min="114" max="114" width="10" style="10" hidden="1" customWidth="1"/>
    <col min="115" max="115" width="10.85546875" style="10" hidden="1" customWidth="1"/>
    <col min="116" max="119" width="13.42578125" style="10" hidden="1" customWidth="1"/>
    <col min="120" max="120" width="12" style="10" hidden="1" customWidth="1"/>
    <col min="121" max="121" width="10.85546875" style="10" hidden="1" customWidth="1"/>
    <col min="122" max="122" width="11.140625" style="10" hidden="1" customWidth="1"/>
    <col min="123" max="123" width="10.85546875" style="10" hidden="1" customWidth="1"/>
    <col min="124" max="124" width="10" style="10" hidden="1" customWidth="1"/>
    <col min="125" max="125" width="10.85546875" style="10" hidden="1" customWidth="1"/>
    <col min="126" max="126" width="15.42578125" style="10" hidden="1" customWidth="1"/>
    <col min="127" max="127" width="12.85546875" style="10" hidden="1" customWidth="1"/>
    <col min="128" max="129" width="11.5703125" style="10" hidden="1" customWidth="1"/>
    <col min="130" max="130" width="13.85546875" style="10" hidden="1" customWidth="1"/>
    <col min="131" max="131" width="11.5703125" style="10" hidden="1" customWidth="1"/>
    <col min="132" max="132" width="12.5703125" style="10" hidden="1" customWidth="1"/>
    <col min="133" max="135" width="13.42578125" style="10" hidden="1" customWidth="1"/>
    <col min="136" max="161" width="14.85546875" style="10" hidden="1" customWidth="1"/>
    <col min="162" max="162" width="14.85546875" style="28" hidden="1" customWidth="1"/>
    <col min="163" max="163" width="14.85546875" style="29" hidden="1" customWidth="1"/>
    <col min="164" max="213" width="14.85546875" style="10" hidden="1" customWidth="1"/>
    <col min="214" max="214" width="14.85546875" style="14" hidden="1" customWidth="1"/>
    <col min="215" max="233" width="14.85546875" style="10" hidden="1" customWidth="1"/>
    <col min="234" max="234" width="14" style="10" hidden="1" customWidth="1"/>
    <col min="235" max="258" width="13.140625" style="10" hidden="1" customWidth="1"/>
    <col min="259" max="259" width="13.140625" style="146" hidden="1" customWidth="1"/>
    <col min="260" max="260" width="13.140625" style="10" hidden="1" customWidth="1"/>
    <col min="261" max="261" width="13.140625" style="146" hidden="1" customWidth="1"/>
    <col min="262" max="262" width="13.140625" style="10" hidden="1" customWidth="1"/>
    <col min="263" max="263" width="13.140625" style="146" hidden="1" customWidth="1"/>
    <col min="264" max="264" width="13.140625" style="10" hidden="1" customWidth="1"/>
    <col min="265" max="265" width="13.140625" style="146" hidden="1" customWidth="1"/>
    <col min="266" max="266" width="13.140625" style="10" hidden="1" customWidth="1"/>
    <col min="267" max="267" width="13.140625" style="146" hidden="1" customWidth="1"/>
    <col min="268" max="268" width="13.140625" style="10" hidden="1" customWidth="1"/>
    <col min="269" max="269" width="13" style="146" hidden="1" customWidth="1"/>
    <col min="270" max="270" width="13.140625" style="10" hidden="1" customWidth="1"/>
    <col min="271" max="271" width="13.140625" style="146" hidden="1" customWidth="1"/>
    <col min="272" max="272" width="13.140625" style="10" hidden="1" customWidth="1"/>
    <col min="273" max="273" width="13.140625" style="146" hidden="1" customWidth="1"/>
    <col min="274" max="274" width="13.140625" style="10" hidden="1" customWidth="1"/>
    <col min="275" max="275" width="13.140625" style="146" hidden="1" customWidth="1"/>
    <col min="276" max="276" width="13.140625" style="10" hidden="1" customWidth="1"/>
    <col min="277" max="277" width="13.140625" style="146" hidden="1" customWidth="1"/>
    <col min="278" max="278" width="17.42578125" style="10" hidden="1" customWidth="1"/>
    <col min="279" max="279" width="16.28515625" style="10" hidden="1" customWidth="1"/>
    <col min="280" max="280" width="16.140625" style="10" hidden="1" customWidth="1"/>
    <col min="281" max="281" width="16.5703125" style="10" hidden="1" customWidth="1"/>
    <col min="282" max="283" width="10.7109375" style="10" hidden="1" customWidth="1"/>
    <col min="284" max="284" width="13.28515625" style="10" hidden="1" customWidth="1"/>
    <col min="285" max="329" width="10.7109375" style="10" hidden="1" customWidth="1"/>
    <col min="330" max="330" width="11.85546875" style="10" bestFit="1" customWidth="1"/>
    <col min="331" max="331" width="11.7109375" style="10" customWidth="1"/>
    <col min="332" max="332" width="11.85546875" style="10" bestFit="1" customWidth="1"/>
    <col min="333" max="333" width="12.28515625" style="10" customWidth="1"/>
    <col min="334" max="334" width="10.85546875" style="10"/>
    <col min="335" max="335" width="11.7109375" style="10" customWidth="1"/>
    <col min="336" max="355" width="10.85546875" style="10" customWidth="1"/>
    <col min="356" max="356" width="15.42578125" style="10" customWidth="1"/>
    <col min="357" max="357" width="12" style="10" customWidth="1"/>
    <col min="358" max="358" width="15.42578125" style="10" customWidth="1"/>
    <col min="359" max="359" width="12" style="10" customWidth="1"/>
    <col min="360" max="360" width="15.5703125" style="10" customWidth="1"/>
    <col min="361" max="361" width="12" style="10" customWidth="1"/>
    <col min="362" max="362" width="15.5703125" style="10" customWidth="1"/>
    <col min="363" max="363" width="12" style="10" customWidth="1"/>
    <col min="364" max="364" width="13.7109375" style="10" customWidth="1"/>
    <col min="365" max="365" width="12" style="10" customWidth="1"/>
    <col min="366" max="366" width="11.42578125" style="10" customWidth="1"/>
    <col min="367" max="367" width="10.85546875" style="10" customWidth="1"/>
    <col min="368" max="368" width="11.140625" style="10" customWidth="1"/>
    <col min="369" max="369" width="12" style="10" customWidth="1"/>
    <col min="370" max="370" width="11.140625" style="10" customWidth="1"/>
    <col min="371" max="380" width="12" style="10" customWidth="1"/>
    <col min="381" max="381" width="12.28515625" style="10" customWidth="1"/>
    <col min="382" max="383" width="12" style="10" customWidth="1"/>
    <col min="384" max="384" width="13.140625" style="10" customWidth="1"/>
    <col min="385" max="385" width="12.5703125" style="10" customWidth="1"/>
    <col min="386" max="387" width="13.140625" style="10" customWidth="1"/>
    <col min="388" max="389" width="10.85546875" style="10" customWidth="1"/>
    <col min="390" max="390" width="10" style="10" customWidth="1"/>
    <col min="391" max="391" width="10.85546875" style="10" customWidth="1"/>
    <col min="392" max="392" width="11.140625" style="10" customWidth="1"/>
    <col min="393" max="393" width="12" style="10" customWidth="1"/>
    <col min="394" max="394" width="10" style="10" customWidth="1"/>
    <col min="395" max="395" width="10.85546875" style="10" customWidth="1"/>
    <col min="396" max="396" width="10" style="10" customWidth="1"/>
    <col min="397" max="397" width="10.85546875" style="10" customWidth="1"/>
    <col min="398" max="398" width="10" style="10" customWidth="1"/>
    <col min="399" max="399" width="10.85546875" style="10" customWidth="1"/>
    <col min="400" max="400" width="13.42578125" style="10" customWidth="1"/>
    <col min="401" max="401" width="10.85546875" style="10" customWidth="1"/>
    <col min="402" max="402" width="10" style="10" customWidth="1"/>
    <col min="403" max="403" width="10.85546875" style="10" customWidth="1"/>
    <col min="404" max="404" width="11.140625" style="10" customWidth="1"/>
    <col min="405" max="405" width="10.85546875" style="10" customWidth="1"/>
    <col min="406" max="406" width="10" style="10" customWidth="1"/>
    <col min="407" max="407" width="11.5703125" style="10" customWidth="1"/>
    <col min="408" max="408" width="11.7109375" style="10" customWidth="1"/>
    <col min="409" max="409" width="10.5703125" style="10" customWidth="1"/>
    <col min="410" max="410" width="12.140625" style="10" customWidth="1"/>
    <col min="411" max="411" width="11.7109375" style="10" customWidth="1"/>
    <col min="412" max="412" width="11.140625" style="10" customWidth="1"/>
    <col min="413" max="416" width="10.85546875" style="10" customWidth="1"/>
    <col min="417" max="417" width="10" style="10" customWidth="1"/>
    <col min="418" max="419" width="10.85546875" style="10" customWidth="1"/>
    <col min="420" max="420" width="11.140625" style="10" customWidth="1"/>
    <col min="421" max="421" width="10.85546875" style="10" customWidth="1"/>
    <col min="422" max="422" width="11.7109375" style="10" customWidth="1"/>
    <col min="423" max="423" width="10.85546875" style="10" customWidth="1"/>
    <col min="424" max="424" width="13.42578125" style="10" customWidth="1"/>
    <col min="425" max="425" width="11.5703125" style="10" customWidth="1"/>
    <col min="426" max="427" width="12" style="10" customWidth="1"/>
    <col min="428" max="437" width="11.7109375" style="10" customWidth="1"/>
    <col min="438" max="438" width="13.7109375" style="10" customWidth="1"/>
    <col min="439" max="441" width="12" style="10" customWidth="1"/>
    <col min="442" max="442" width="10" style="10" customWidth="1"/>
    <col min="443" max="443" width="10.85546875" style="10" customWidth="1"/>
    <col min="444" max="447" width="13.42578125" style="10" customWidth="1"/>
    <col min="448" max="448" width="12" style="10" customWidth="1"/>
    <col min="449" max="449" width="10.85546875" style="10" customWidth="1"/>
    <col min="450" max="450" width="11.140625" style="10" customWidth="1"/>
    <col min="451" max="451" width="10.85546875" style="10" customWidth="1"/>
    <col min="452" max="452" width="10" style="10" customWidth="1"/>
    <col min="453" max="453" width="10.85546875" style="10" customWidth="1"/>
    <col min="454" max="454" width="15.42578125" style="10" customWidth="1"/>
    <col min="455" max="455" width="12.85546875" style="10" customWidth="1"/>
    <col min="456" max="457" width="11.5703125" style="10" customWidth="1"/>
    <col min="458" max="458" width="13.85546875" style="10" customWidth="1"/>
    <col min="459" max="459" width="11.5703125" style="10" customWidth="1"/>
    <col min="460" max="460" width="12.5703125" style="10" customWidth="1"/>
    <col min="461" max="463" width="13.42578125" style="10" customWidth="1"/>
    <col min="464" max="561" width="14.85546875" style="10" customWidth="1"/>
    <col min="562" max="562" width="14" style="10" customWidth="1"/>
    <col min="563" max="586" width="13.140625" style="10" customWidth="1"/>
    <col min="587" max="587" width="15.42578125" style="10" bestFit="1" customWidth="1"/>
    <col min="588" max="588" width="15.42578125" style="10" customWidth="1"/>
    <col min="589" max="589" width="13.140625" style="10" bestFit="1" customWidth="1"/>
    <col min="590" max="590" width="10.85546875" style="10"/>
    <col min="591" max="591" width="50.42578125" style="10" bestFit="1" customWidth="1"/>
    <col min="592" max="611" width="0" style="10" hidden="1" customWidth="1"/>
    <col min="612" max="612" width="15.42578125" style="10" customWidth="1"/>
    <col min="613" max="613" width="12" style="10" customWidth="1"/>
    <col min="614" max="614" width="15.42578125" style="10" customWidth="1"/>
    <col min="615" max="615" width="12" style="10" customWidth="1"/>
    <col min="616" max="616" width="15.5703125" style="10" customWidth="1"/>
    <col min="617" max="617" width="12" style="10" customWidth="1"/>
    <col min="618" max="618" width="15.5703125" style="10" customWidth="1"/>
    <col min="619" max="619" width="12" style="10" customWidth="1"/>
    <col min="620" max="620" width="13.7109375" style="10" customWidth="1"/>
    <col min="621" max="621" width="12" style="10" customWidth="1"/>
    <col min="622" max="622" width="11.42578125" style="10" customWidth="1"/>
    <col min="623" max="623" width="10.85546875" style="10" customWidth="1"/>
    <col min="624" max="624" width="11.140625" style="10" customWidth="1"/>
    <col min="625" max="625" width="12" style="10" customWidth="1"/>
    <col min="626" max="626" width="11.140625" style="10" customWidth="1"/>
    <col min="627" max="636" width="12" style="10" customWidth="1"/>
    <col min="637" max="637" width="12.28515625" style="10" customWidth="1"/>
    <col min="638" max="639" width="12" style="10" customWidth="1"/>
    <col min="640" max="640" width="13.140625" style="10" customWidth="1"/>
    <col min="641" max="641" width="12.5703125" style="10" customWidth="1"/>
    <col min="642" max="643" width="13.140625" style="10" customWidth="1"/>
    <col min="644" max="645" width="10.85546875" style="10" customWidth="1"/>
    <col min="646" max="646" width="10" style="10" customWidth="1"/>
    <col min="647" max="647" width="10.85546875" style="10" customWidth="1"/>
    <col min="648" max="648" width="11.140625" style="10" customWidth="1"/>
    <col min="649" max="649" width="12" style="10" customWidth="1"/>
    <col min="650" max="650" width="10" style="10" customWidth="1"/>
    <col min="651" max="651" width="10.85546875" style="10" customWidth="1"/>
    <col min="652" max="652" width="10" style="10" customWidth="1"/>
    <col min="653" max="653" width="10.85546875" style="10" customWidth="1"/>
    <col min="654" max="654" width="10" style="10" customWidth="1"/>
    <col min="655" max="655" width="10.85546875" style="10" customWidth="1"/>
    <col min="656" max="656" width="13.42578125" style="10" customWidth="1"/>
    <col min="657" max="657" width="10.85546875" style="10" customWidth="1"/>
    <col min="658" max="658" width="10" style="10" customWidth="1"/>
    <col min="659" max="659" width="10.85546875" style="10" customWidth="1"/>
    <col min="660" max="660" width="11.140625" style="10" customWidth="1"/>
    <col min="661" max="661" width="10.85546875" style="10" customWidth="1"/>
    <col min="662" max="662" width="10" style="10" customWidth="1"/>
    <col min="663" max="663" width="11.5703125" style="10" customWidth="1"/>
    <col min="664" max="664" width="11.7109375" style="10" customWidth="1"/>
    <col min="665" max="665" width="10.5703125" style="10" customWidth="1"/>
    <col min="666" max="666" width="12.140625" style="10" customWidth="1"/>
    <col min="667" max="667" width="11.7109375" style="10" customWidth="1"/>
    <col min="668" max="668" width="11.140625" style="10" customWidth="1"/>
    <col min="669" max="672" width="10.85546875" style="10" customWidth="1"/>
    <col min="673" max="673" width="10" style="10" customWidth="1"/>
    <col min="674" max="675" width="10.85546875" style="10" customWidth="1"/>
    <col min="676" max="676" width="11.140625" style="10" customWidth="1"/>
    <col min="677" max="677" width="10.85546875" style="10" customWidth="1"/>
    <col min="678" max="678" width="11.7109375" style="10" customWidth="1"/>
    <col min="679" max="679" width="10.85546875" style="10" customWidth="1"/>
    <col min="680" max="680" width="13.42578125" style="10" customWidth="1"/>
    <col min="681" max="681" width="11.5703125" style="10" customWidth="1"/>
    <col min="682" max="683" width="12" style="10" customWidth="1"/>
    <col min="684" max="693" width="11.7109375" style="10" customWidth="1"/>
    <col min="694" max="694" width="13.7109375" style="10" customWidth="1"/>
    <col min="695" max="697" width="12" style="10" customWidth="1"/>
    <col min="698" max="698" width="10" style="10" customWidth="1"/>
    <col min="699" max="699" width="10.85546875" style="10" customWidth="1"/>
    <col min="700" max="703" width="13.42578125" style="10" customWidth="1"/>
    <col min="704" max="704" width="12" style="10" customWidth="1"/>
    <col min="705" max="705" width="10.85546875" style="10" customWidth="1"/>
    <col min="706" max="706" width="11.140625" style="10" customWidth="1"/>
    <col min="707" max="707" width="10.85546875" style="10" customWidth="1"/>
    <col min="708" max="708" width="10" style="10" customWidth="1"/>
    <col min="709" max="709" width="10.85546875" style="10" customWidth="1"/>
    <col min="710" max="710" width="15.42578125" style="10" customWidth="1"/>
    <col min="711" max="711" width="12.85546875" style="10" customWidth="1"/>
    <col min="712" max="713" width="11.5703125" style="10" customWidth="1"/>
    <col min="714" max="714" width="13.85546875" style="10" customWidth="1"/>
    <col min="715" max="715" width="11.5703125" style="10" customWidth="1"/>
    <col min="716" max="716" width="12.5703125" style="10" customWidth="1"/>
    <col min="717" max="719" width="13.42578125" style="10" customWidth="1"/>
    <col min="720" max="817" width="14.85546875" style="10" customWidth="1"/>
    <col min="818" max="818" width="14" style="10" customWidth="1"/>
    <col min="819" max="842" width="13.140625" style="10" customWidth="1"/>
    <col min="843" max="843" width="15.42578125" style="10" bestFit="1" customWidth="1"/>
    <col min="844" max="844" width="15.42578125" style="10" customWidth="1"/>
    <col min="845" max="845" width="13.140625" style="10" bestFit="1" customWidth="1"/>
    <col min="846" max="846" width="10.85546875" style="10"/>
    <col min="847" max="847" width="50.42578125" style="10" bestFit="1" customWidth="1"/>
    <col min="848" max="867" width="0" style="10" hidden="1" customWidth="1"/>
    <col min="868" max="868" width="15.42578125" style="10" customWidth="1"/>
    <col min="869" max="869" width="12" style="10" customWidth="1"/>
    <col min="870" max="870" width="15.42578125" style="10" customWidth="1"/>
    <col min="871" max="871" width="12" style="10" customWidth="1"/>
    <col min="872" max="872" width="15.5703125" style="10" customWidth="1"/>
    <col min="873" max="873" width="12" style="10" customWidth="1"/>
    <col min="874" max="874" width="15.5703125" style="10" customWidth="1"/>
    <col min="875" max="875" width="12" style="10" customWidth="1"/>
    <col min="876" max="876" width="13.7109375" style="10" customWidth="1"/>
    <col min="877" max="877" width="12" style="10" customWidth="1"/>
    <col min="878" max="878" width="11.42578125" style="10" customWidth="1"/>
    <col min="879" max="879" width="10.85546875" style="10" customWidth="1"/>
    <col min="880" max="880" width="11.140625" style="10" customWidth="1"/>
    <col min="881" max="881" width="12" style="10" customWidth="1"/>
    <col min="882" max="882" width="11.140625" style="10" customWidth="1"/>
    <col min="883" max="892" width="12" style="10" customWidth="1"/>
    <col min="893" max="893" width="12.28515625" style="10" customWidth="1"/>
    <col min="894" max="895" width="12" style="10" customWidth="1"/>
    <col min="896" max="896" width="13.140625" style="10" customWidth="1"/>
    <col min="897" max="897" width="12.5703125" style="10" customWidth="1"/>
    <col min="898" max="899" width="13.140625" style="10" customWidth="1"/>
    <col min="900" max="901" width="10.85546875" style="10" customWidth="1"/>
    <col min="902" max="902" width="10" style="10" customWidth="1"/>
    <col min="903" max="903" width="10.85546875" style="10" customWidth="1"/>
    <col min="904" max="904" width="11.140625" style="10" customWidth="1"/>
    <col min="905" max="905" width="12" style="10" customWidth="1"/>
    <col min="906" max="906" width="10" style="10" customWidth="1"/>
    <col min="907" max="907" width="10.85546875" style="10" customWidth="1"/>
    <col min="908" max="908" width="10" style="10" customWidth="1"/>
    <col min="909" max="909" width="10.85546875" style="10" customWidth="1"/>
    <col min="910" max="910" width="10" style="10" customWidth="1"/>
    <col min="911" max="911" width="10.85546875" style="10" customWidth="1"/>
    <col min="912" max="912" width="13.42578125" style="10" customWidth="1"/>
    <col min="913" max="913" width="10.85546875" style="10" customWidth="1"/>
    <col min="914" max="914" width="10" style="10" customWidth="1"/>
    <col min="915" max="915" width="10.85546875" style="10" customWidth="1"/>
    <col min="916" max="916" width="11.140625" style="10" customWidth="1"/>
    <col min="917" max="917" width="10.85546875" style="10" customWidth="1"/>
    <col min="918" max="918" width="10" style="10" customWidth="1"/>
    <col min="919" max="919" width="11.5703125" style="10" customWidth="1"/>
    <col min="920" max="920" width="11.7109375" style="10" customWidth="1"/>
    <col min="921" max="921" width="10.5703125" style="10" customWidth="1"/>
    <col min="922" max="922" width="12.140625" style="10" customWidth="1"/>
    <col min="923" max="923" width="11.7109375" style="10" customWidth="1"/>
    <col min="924" max="924" width="11.140625" style="10" customWidth="1"/>
    <col min="925" max="928" width="10.85546875" style="10" customWidth="1"/>
    <col min="929" max="929" width="10" style="10" customWidth="1"/>
    <col min="930" max="931" width="10.85546875" style="10" customWidth="1"/>
    <col min="932" max="932" width="11.140625" style="10" customWidth="1"/>
    <col min="933" max="933" width="10.85546875" style="10" customWidth="1"/>
    <col min="934" max="934" width="11.7109375" style="10" customWidth="1"/>
    <col min="935" max="935" width="10.85546875" style="10" customWidth="1"/>
    <col min="936" max="936" width="13.42578125" style="10" customWidth="1"/>
    <col min="937" max="937" width="11.5703125" style="10" customWidth="1"/>
    <col min="938" max="939" width="12" style="10" customWidth="1"/>
    <col min="940" max="949" width="11.7109375" style="10" customWidth="1"/>
    <col min="950" max="950" width="13.7109375" style="10" customWidth="1"/>
    <col min="951" max="953" width="12" style="10" customWidth="1"/>
    <col min="954" max="954" width="10" style="10" customWidth="1"/>
    <col min="955" max="955" width="10.85546875" style="10" customWidth="1"/>
    <col min="956" max="959" width="13.42578125" style="10" customWidth="1"/>
    <col min="960" max="960" width="12" style="10" customWidth="1"/>
    <col min="961" max="961" width="10.85546875" style="10" customWidth="1"/>
    <col min="962" max="962" width="11.140625" style="10" customWidth="1"/>
    <col min="963" max="963" width="10.85546875" style="10" customWidth="1"/>
    <col min="964" max="964" width="10" style="10" customWidth="1"/>
    <col min="965" max="965" width="10.85546875" style="10" customWidth="1"/>
    <col min="966" max="966" width="15.42578125" style="10" customWidth="1"/>
    <col min="967" max="967" width="12.85546875" style="10" customWidth="1"/>
    <col min="968" max="969" width="11.5703125" style="10" customWidth="1"/>
    <col min="970" max="970" width="13.85546875" style="10" customWidth="1"/>
    <col min="971" max="971" width="11.5703125" style="10" customWidth="1"/>
    <col min="972" max="972" width="12.5703125" style="10" customWidth="1"/>
    <col min="973" max="975" width="13.42578125" style="10" customWidth="1"/>
    <col min="976" max="1073" width="14.85546875" style="10" customWidth="1"/>
    <col min="1074" max="1074" width="14" style="10" customWidth="1"/>
    <col min="1075" max="1098" width="13.140625" style="10" customWidth="1"/>
    <col min="1099" max="1099" width="15.42578125" style="10" bestFit="1" customWidth="1"/>
    <col min="1100" max="1100" width="15.42578125" style="10" customWidth="1"/>
    <col min="1101" max="1101" width="13.140625" style="10" bestFit="1" customWidth="1"/>
    <col min="1102" max="1102" width="10.85546875" style="10"/>
    <col min="1103" max="1103" width="50.42578125" style="10" bestFit="1" customWidth="1"/>
    <col min="1104" max="1123" width="0" style="10" hidden="1" customWidth="1"/>
    <col min="1124" max="1124" width="15.42578125" style="10" customWidth="1"/>
    <col min="1125" max="1125" width="12" style="10" customWidth="1"/>
    <col min="1126" max="1126" width="15.42578125" style="10" customWidth="1"/>
    <col min="1127" max="1127" width="12" style="10" customWidth="1"/>
    <col min="1128" max="1128" width="15.5703125" style="10" customWidth="1"/>
    <col min="1129" max="1129" width="12" style="10" customWidth="1"/>
    <col min="1130" max="1130" width="15.5703125" style="10" customWidth="1"/>
    <col min="1131" max="1131" width="12" style="10" customWidth="1"/>
    <col min="1132" max="1132" width="13.7109375" style="10" customWidth="1"/>
    <col min="1133" max="1133" width="12" style="10" customWidth="1"/>
    <col min="1134" max="1134" width="11.42578125" style="10" customWidth="1"/>
    <col min="1135" max="1135" width="10.85546875" style="10" customWidth="1"/>
    <col min="1136" max="1136" width="11.140625" style="10" customWidth="1"/>
    <col min="1137" max="1137" width="12" style="10" customWidth="1"/>
    <col min="1138" max="1138" width="11.140625" style="10" customWidth="1"/>
    <col min="1139" max="1148" width="12" style="10" customWidth="1"/>
    <col min="1149" max="1149" width="12.28515625" style="10" customWidth="1"/>
    <col min="1150" max="1151" width="12" style="10" customWidth="1"/>
    <col min="1152" max="1152" width="13.140625" style="10" customWidth="1"/>
    <col min="1153" max="1153" width="12.5703125" style="10" customWidth="1"/>
    <col min="1154" max="1155" width="13.140625" style="10" customWidth="1"/>
    <col min="1156" max="1157" width="10.85546875" style="10" customWidth="1"/>
    <col min="1158" max="1158" width="10" style="10" customWidth="1"/>
    <col min="1159" max="1159" width="10.85546875" style="10" customWidth="1"/>
    <col min="1160" max="1160" width="11.140625" style="10" customWidth="1"/>
    <col min="1161" max="1161" width="12" style="10" customWidth="1"/>
    <col min="1162" max="1162" width="10" style="10" customWidth="1"/>
    <col min="1163" max="1163" width="10.85546875" style="10" customWidth="1"/>
    <col min="1164" max="1164" width="10" style="10" customWidth="1"/>
    <col min="1165" max="1165" width="10.85546875" style="10" customWidth="1"/>
    <col min="1166" max="1166" width="10" style="10" customWidth="1"/>
    <col min="1167" max="1167" width="10.85546875" style="10" customWidth="1"/>
    <col min="1168" max="1168" width="13.42578125" style="10" customWidth="1"/>
    <col min="1169" max="1169" width="10.85546875" style="10" customWidth="1"/>
    <col min="1170" max="1170" width="10" style="10" customWidth="1"/>
    <col min="1171" max="1171" width="10.85546875" style="10" customWidth="1"/>
    <col min="1172" max="1172" width="11.140625" style="10" customWidth="1"/>
    <col min="1173" max="1173" width="10.85546875" style="10" customWidth="1"/>
    <col min="1174" max="1174" width="10" style="10" customWidth="1"/>
    <col min="1175" max="1175" width="11.5703125" style="10" customWidth="1"/>
    <col min="1176" max="1176" width="11.7109375" style="10" customWidth="1"/>
    <col min="1177" max="1177" width="10.5703125" style="10" customWidth="1"/>
    <col min="1178" max="1178" width="12.140625" style="10" customWidth="1"/>
    <col min="1179" max="1179" width="11.7109375" style="10" customWidth="1"/>
    <col min="1180" max="1180" width="11.140625" style="10" customWidth="1"/>
    <col min="1181" max="1184" width="10.85546875" style="10" customWidth="1"/>
    <col min="1185" max="1185" width="10" style="10" customWidth="1"/>
    <col min="1186" max="1187" width="10.85546875" style="10" customWidth="1"/>
    <col min="1188" max="1188" width="11.140625" style="10" customWidth="1"/>
    <col min="1189" max="1189" width="10.85546875" style="10" customWidth="1"/>
    <col min="1190" max="1190" width="11.7109375" style="10" customWidth="1"/>
    <col min="1191" max="1191" width="10.85546875" style="10" customWidth="1"/>
    <col min="1192" max="1192" width="13.42578125" style="10" customWidth="1"/>
    <col min="1193" max="1193" width="11.5703125" style="10" customWidth="1"/>
    <col min="1194" max="1195" width="12" style="10" customWidth="1"/>
    <col min="1196" max="1205" width="11.7109375" style="10" customWidth="1"/>
    <col min="1206" max="1206" width="13.7109375" style="10" customWidth="1"/>
    <col min="1207" max="1209" width="12" style="10" customWidth="1"/>
    <col min="1210" max="1210" width="10" style="10" customWidth="1"/>
    <col min="1211" max="1211" width="10.85546875" style="10" customWidth="1"/>
    <col min="1212" max="1215" width="13.42578125" style="10" customWidth="1"/>
    <col min="1216" max="1216" width="12" style="10" customWidth="1"/>
    <col min="1217" max="1217" width="10.85546875" style="10" customWidth="1"/>
    <col min="1218" max="1218" width="11.140625" style="10" customWidth="1"/>
    <col min="1219" max="1219" width="10.85546875" style="10" customWidth="1"/>
    <col min="1220" max="1220" width="10" style="10" customWidth="1"/>
    <col min="1221" max="1221" width="10.85546875" style="10" customWidth="1"/>
    <col min="1222" max="1222" width="15.42578125" style="10" customWidth="1"/>
    <col min="1223" max="1223" width="12.85546875" style="10" customWidth="1"/>
    <col min="1224" max="1225" width="11.5703125" style="10" customWidth="1"/>
    <col min="1226" max="1226" width="13.85546875" style="10" customWidth="1"/>
    <col min="1227" max="1227" width="11.5703125" style="10" customWidth="1"/>
    <col min="1228" max="1228" width="12.5703125" style="10" customWidth="1"/>
    <col min="1229" max="1231" width="13.42578125" style="10" customWidth="1"/>
    <col min="1232" max="1329" width="14.85546875" style="10" customWidth="1"/>
    <col min="1330" max="1330" width="14" style="10" customWidth="1"/>
    <col min="1331" max="1354" width="13.140625" style="10" customWidth="1"/>
    <col min="1355" max="1355" width="15.42578125" style="10" bestFit="1" customWidth="1"/>
    <col min="1356" max="1356" width="15.42578125" style="10" customWidth="1"/>
    <col min="1357" max="1357" width="13.140625" style="10" bestFit="1" customWidth="1"/>
    <col min="1358" max="1358" width="10.85546875" style="10"/>
    <col min="1359" max="1359" width="50.42578125" style="10" bestFit="1" customWidth="1"/>
    <col min="1360" max="1379" width="0" style="10" hidden="1" customWidth="1"/>
    <col min="1380" max="1380" width="15.42578125" style="10" customWidth="1"/>
    <col min="1381" max="1381" width="12" style="10" customWidth="1"/>
    <col min="1382" max="1382" width="15.42578125" style="10" customWidth="1"/>
    <col min="1383" max="1383" width="12" style="10" customWidth="1"/>
    <col min="1384" max="1384" width="15.5703125" style="10" customWidth="1"/>
    <col min="1385" max="1385" width="12" style="10" customWidth="1"/>
    <col min="1386" max="1386" width="15.5703125" style="10" customWidth="1"/>
    <col min="1387" max="1387" width="12" style="10" customWidth="1"/>
    <col min="1388" max="1388" width="13.7109375" style="10" customWidth="1"/>
    <col min="1389" max="1389" width="12" style="10" customWidth="1"/>
    <col min="1390" max="1390" width="11.42578125" style="10" customWidth="1"/>
    <col min="1391" max="1391" width="10.85546875" style="10" customWidth="1"/>
    <col min="1392" max="1392" width="11.140625" style="10" customWidth="1"/>
    <col min="1393" max="1393" width="12" style="10" customWidth="1"/>
    <col min="1394" max="1394" width="11.140625" style="10" customWidth="1"/>
    <col min="1395" max="1404" width="12" style="10" customWidth="1"/>
    <col min="1405" max="1405" width="12.28515625" style="10" customWidth="1"/>
    <col min="1406" max="1407" width="12" style="10" customWidth="1"/>
    <col min="1408" max="1408" width="13.140625" style="10" customWidth="1"/>
    <col min="1409" max="1409" width="12.5703125" style="10" customWidth="1"/>
    <col min="1410" max="1411" width="13.140625" style="10" customWidth="1"/>
    <col min="1412" max="1413" width="10.85546875" style="10" customWidth="1"/>
    <col min="1414" max="1414" width="10" style="10" customWidth="1"/>
    <col min="1415" max="1415" width="10.85546875" style="10" customWidth="1"/>
    <col min="1416" max="1416" width="11.140625" style="10" customWidth="1"/>
    <col min="1417" max="1417" width="12" style="10" customWidth="1"/>
    <col min="1418" max="1418" width="10" style="10" customWidth="1"/>
    <col min="1419" max="1419" width="10.85546875" style="10" customWidth="1"/>
    <col min="1420" max="1420" width="10" style="10" customWidth="1"/>
    <col min="1421" max="1421" width="10.85546875" style="10" customWidth="1"/>
    <col min="1422" max="1422" width="10" style="10" customWidth="1"/>
    <col min="1423" max="1423" width="10.85546875" style="10" customWidth="1"/>
    <col min="1424" max="1424" width="13.42578125" style="10" customWidth="1"/>
    <col min="1425" max="1425" width="10.85546875" style="10" customWidth="1"/>
    <col min="1426" max="1426" width="10" style="10" customWidth="1"/>
    <col min="1427" max="1427" width="10.85546875" style="10" customWidth="1"/>
    <col min="1428" max="1428" width="11.140625" style="10" customWidth="1"/>
    <col min="1429" max="1429" width="10.85546875" style="10" customWidth="1"/>
    <col min="1430" max="1430" width="10" style="10" customWidth="1"/>
    <col min="1431" max="1431" width="11.5703125" style="10" customWidth="1"/>
    <col min="1432" max="1432" width="11.7109375" style="10" customWidth="1"/>
    <col min="1433" max="1433" width="10.5703125" style="10" customWidth="1"/>
    <col min="1434" max="1434" width="12.140625" style="10" customWidth="1"/>
    <col min="1435" max="1435" width="11.7109375" style="10" customWidth="1"/>
    <col min="1436" max="1436" width="11.140625" style="10" customWidth="1"/>
    <col min="1437" max="1440" width="10.85546875" style="10" customWidth="1"/>
    <col min="1441" max="1441" width="10" style="10" customWidth="1"/>
    <col min="1442" max="1443" width="10.85546875" style="10" customWidth="1"/>
    <col min="1444" max="1444" width="11.140625" style="10" customWidth="1"/>
    <col min="1445" max="1445" width="10.85546875" style="10" customWidth="1"/>
    <col min="1446" max="1446" width="11.7109375" style="10" customWidth="1"/>
    <col min="1447" max="1447" width="10.85546875" style="10" customWidth="1"/>
    <col min="1448" max="1448" width="13.42578125" style="10" customWidth="1"/>
    <col min="1449" max="1449" width="11.5703125" style="10" customWidth="1"/>
    <col min="1450" max="1451" width="12" style="10" customWidth="1"/>
    <col min="1452" max="1461" width="11.7109375" style="10" customWidth="1"/>
    <col min="1462" max="1462" width="13.7109375" style="10" customWidth="1"/>
    <col min="1463" max="1465" width="12" style="10" customWidth="1"/>
    <col min="1466" max="1466" width="10" style="10" customWidth="1"/>
    <col min="1467" max="1467" width="10.85546875" style="10" customWidth="1"/>
    <col min="1468" max="1471" width="13.42578125" style="10" customWidth="1"/>
    <col min="1472" max="1472" width="12" style="10" customWidth="1"/>
    <col min="1473" max="1473" width="10.85546875" style="10" customWidth="1"/>
    <col min="1474" max="1474" width="11.140625" style="10" customWidth="1"/>
    <col min="1475" max="1475" width="10.85546875" style="10" customWidth="1"/>
    <col min="1476" max="1476" width="10" style="10" customWidth="1"/>
    <col min="1477" max="1477" width="10.85546875" style="10" customWidth="1"/>
    <col min="1478" max="1478" width="15.42578125" style="10" customWidth="1"/>
    <col min="1479" max="1479" width="12.85546875" style="10" customWidth="1"/>
    <col min="1480" max="1481" width="11.5703125" style="10" customWidth="1"/>
    <col min="1482" max="1482" width="13.85546875" style="10" customWidth="1"/>
    <col min="1483" max="1483" width="11.5703125" style="10" customWidth="1"/>
    <col min="1484" max="1484" width="12.5703125" style="10" customWidth="1"/>
    <col min="1485" max="1487" width="13.42578125" style="10" customWidth="1"/>
    <col min="1488" max="1585" width="14.85546875" style="10" customWidth="1"/>
    <col min="1586" max="1586" width="14" style="10" customWidth="1"/>
    <col min="1587" max="1610" width="13.140625" style="10" customWidth="1"/>
    <col min="1611" max="1611" width="15.42578125" style="10" bestFit="1" customWidth="1"/>
    <col min="1612" max="1612" width="15.42578125" style="10" customWidth="1"/>
    <col min="1613" max="1613" width="13.140625" style="10" bestFit="1" customWidth="1"/>
    <col min="1614" max="1614" width="10.85546875" style="10"/>
    <col min="1615" max="1615" width="50.42578125" style="10" bestFit="1" customWidth="1"/>
    <col min="1616" max="1635" width="0" style="10" hidden="1" customWidth="1"/>
    <col min="1636" max="1636" width="15.42578125" style="10" customWidth="1"/>
    <col min="1637" max="1637" width="12" style="10" customWidth="1"/>
    <col min="1638" max="1638" width="15.42578125" style="10" customWidth="1"/>
    <col min="1639" max="1639" width="12" style="10" customWidth="1"/>
    <col min="1640" max="1640" width="15.5703125" style="10" customWidth="1"/>
    <col min="1641" max="1641" width="12" style="10" customWidth="1"/>
    <col min="1642" max="1642" width="15.5703125" style="10" customWidth="1"/>
    <col min="1643" max="1643" width="12" style="10" customWidth="1"/>
    <col min="1644" max="1644" width="13.7109375" style="10" customWidth="1"/>
    <col min="1645" max="1645" width="12" style="10" customWidth="1"/>
    <col min="1646" max="1646" width="11.42578125" style="10" customWidth="1"/>
    <col min="1647" max="1647" width="10.85546875" style="10" customWidth="1"/>
    <col min="1648" max="1648" width="11.140625" style="10" customWidth="1"/>
    <col min="1649" max="1649" width="12" style="10" customWidth="1"/>
    <col min="1650" max="1650" width="11.140625" style="10" customWidth="1"/>
    <col min="1651" max="1660" width="12" style="10" customWidth="1"/>
    <col min="1661" max="1661" width="12.28515625" style="10" customWidth="1"/>
    <col min="1662" max="1663" width="12" style="10" customWidth="1"/>
    <col min="1664" max="1664" width="13.140625" style="10" customWidth="1"/>
    <col min="1665" max="1665" width="12.5703125" style="10" customWidth="1"/>
    <col min="1666" max="1667" width="13.140625" style="10" customWidth="1"/>
    <col min="1668" max="1669" width="10.85546875" style="10" customWidth="1"/>
    <col min="1670" max="1670" width="10" style="10" customWidth="1"/>
    <col min="1671" max="1671" width="10.85546875" style="10" customWidth="1"/>
    <col min="1672" max="1672" width="11.140625" style="10" customWidth="1"/>
    <col min="1673" max="1673" width="12" style="10" customWidth="1"/>
    <col min="1674" max="1674" width="10" style="10" customWidth="1"/>
    <col min="1675" max="1675" width="10.85546875" style="10" customWidth="1"/>
    <col min="1676" max="1676" width="10" style="10" customWidth="1"/>
    <col min="1677" max="1677" width="10.85546875" style="10" customWidth="1"/>
    <col min="1678" max="1678" width="10" style="10" customWidth="1"/>
    <col min="1679" max="1679" width="10.85546875" style="10" customWidth="1"/>
    <col min="1680" max="1680" width="13.42578125" style="10" customWidth="1"/>
    <col min="1681" max="1681" width="10.85546875" style="10" customWidth="1"/>
    <col min="1682" max="1682" width="10" style="10" customWidth="1"/>
    <col min="1683" max="1683" width="10.85546875" style="10" customWidth="1"/>
    <col min="1684" max="1684" width="11.140625" style="10" customWidth="1"/>
    <col min="1685" max="1685" width="10.85546875" style="10" customWidth="1"/>
    <col min="1686" max="1686" width="10" style="10" customWidth="1"/>
    <col min="1687" max="1687" width="11.5703125" style="10" customWidth="1"/>
    <col min="1688" max="1688" width="11.7109375" style="10" customWidth="1"/>
    <col min="1689" max="1689" width="10.5703125" style="10" customWidth="1"/>
    <col min="1690" max="1690" width="12.140625" style="10" customWidth="1"/>
    <col min="1691" max="1691" width="11.7109375" style="10" customWidth="1"/>
    <col min="1692" max="1692" width="11.140625" style="10" customWidth="1"/>
    <col min="1693" max="1696" width="10.85546875" style="10" customWidth="1"/>
    <col min="1697" max="1697" width="10" style="10" customWidth="1"/>
    <col min="1698" max="1699" width="10.85546875" style="10" customWidth="1"/>
    <col min="1700" max="1700" width="11.140625" style="10" customWidth="1"/>
    <col min="1701" max="1701" width="10.85546875" style="10" customWidth="1"/>
    <col min="1702" max="1702" width="11.7109375" style="10" customWidth="1"/>
    <col min="1703" max="1703" width="10.85546875" style="10" customWidth="1"/>
    <col min="1704" max="1704" width="13.42578125" style="10" customWidth="1"/>
    <col min="1705" max="1705" width="11.5703125" style="10" customWidth="1"/>
    <col min="1706" max="1707" width="12" style="10" customWidth="1"/>
    <col min="1708" max="1717" width="11.7109375" style="10" customWidth="1"/>
    <col min="1718" max="1718" width="13.7109375" style="10" customWidth="1"/>
    <col min="1719" max="1721" width="12" style="10" customWidth="1"/>
    <col min="1722" max="1722" width="10" style="10" customWidth="1"/>
    <col min="1723" max="1723" width="10.85546875" style="10" customWidth="1"/>
    <col min="1724" max="1727" width="13.42578125" style="10" customWidth="1"/>
    <col min="1728" max="1728" width="12" style="10" customWidth="1"/>
    <col min="1729" max="1729" width="10.85546875" style="10" customWidth="1"/>
    <col min="1730" max="1730" width="11.140625" style="10" customWidth="1"/>
    <col min="1731" max="1731" width="10.85546875" style="10" customWidth="1"/>
    <col min="1732" max="1732" width="10" style="10" customWidth="1"/>
    <col min="1733" max="1733" width="10.85546875" style="10" customWidth="1"/>
    <col min="1734" max="1734" width="15.42578125" style="10" customWidth="1"/>
    <col min="1735" max="1735" width="12.85546875" style="10" customWidth="1"/>
    <col min="1736" max="1737" width="11.5703125" style="10" customWidth="1"/>
    <col min="1738" max="1738" width="13.85546875" style="10" customWidth="1"/>
    <col min="1739" max="1739" width="11.5703125" style="10" customWidth="1"/>
    <col min="1740" max="1740" width="12.5703125" style="10" customWidth="1"/>
    <col min="1741" max="1743" width="13.42578125" style="10" customWidth="1"/>
    <col min="1744" max="1841" width="14.85546875" style="10" customWidth="1"/>
    <col min="1842" max="1842" width="14" style="10" customWidth="1"/>
    <col min="1843" max="1866" width="13.140625" style="10" customWidth="1"/>
    <col min="1867" max="1867" width="15.42578125" style="10" bestFit="1" customWidth="1"/>
    <col min="1868" max="1868" width="15.42578125" style="10" customWidth="1"/>
    <col min="1869" max="1869" width="13.140625" style="10" bestFit="1" customWidth="1"/>
    <col min="1870" max="1870" width="10.85546875" style="10"/>
    <col min="1871" max="1871" width="50.42578125" style="10" bestFit="1" customWidth="1"/>
    <col min="1872" max="1891" width="0" style="10" hidden="1" customWidth="1"/>
    <col min="1892" max="1892" width="15.42578125" style="10" customWidth="1"/>
    <col min="1893" max="1893" width="12" style="10" customWidth="1"/>
    <col min="1894" max="1894" width="15.42578125" style="10" customWidth="1"/>
    <col min="1895" max="1895" width="12" style="10" customWidth="1"/>
    <col min="1896" max="1896" width="15.5703125" style="10" customWidth="1"/>
    <col min="1897" max="1897" width="12" style="10" customWidth="1"/>
    <col min="1898" max="1898" width="15.5703125" style="10" customWidth="1"/>
    <col min="1899" max="1899" width="12" style="10" customWidth="1"/>
    <col min="1900" max="1900" width="13.7109375" style="10" customWidth="1"/>
    <col min="1901" max="1901" width="12" style="10" customWidth="1"/>
    <col min="1902" max="1902" width="11.42578125" style="10" customWidth="1"/>
    <col min="1903" max="1903" width="10.85546875" style="10" customWidth="1"/>
    <col min="1904" max="1904" width="11.140625" style="10" customWidth="1"/>
    <col min="1905" max="1905" width="12" style="10" customWidth="1"/>
    <col min="1906" max="1906" width="11.140625" style="10" customWidth="1"/>
    <col min="1907" max="1916" width="12" style="10" customWidth="1"/>
    <col min="1917" max="1917" width="12.28515625" style="10" customWidth="1"/>
    <col min="1918" max="1919" width="12" style="10" customWidth="1"/>
    <col min="1920" max="1920" width="13.140625" style="10" customWidth="1"/>
    <col min="1921" max="1921" width="12.5703125" style="10" customWidth="1"/>
    <col min="1922" max="1923" width="13.140625" style="10" customWidth="1"/>
    <col min="1924" max="1925" width="10.85546875" style="10" customWidth="1"/>
    <col min="1926" max="1926" width="10" style="10" customWidth="1"/>
    <col min="1927" max="1927" width="10.85546875" style="10" customWidth="1"/>
    <col min="1928" max="1928" width="11.140625" style="10" customWidth="1"/>
    <col min="1929" max="1929" width="12" style="10" customWidth="1"/>
    <col min="1930" max="1930" width="10" style="10" customWidth="1"/>
    <col min="1931" max="1931" width="10.85546875" style="10" customWidth="1"/>
    <col min="1932" max="1932" width="10" style="10" customWidth="1"/>
    <col min="1933" max="1933" width="10.85546875" style="10" customWidth="1"/>
    <col min="1934" max="1934" width="10" style="10" customWidth="1"/>
    <col min="1935" max="1935" width="10.85546875" style="10" customWidth="1"/>
    <col min="1936" max="1936" width="13.42578125" style="10" customWidth="1"/>
    <col min="1937" max="1937" width="10.85546875" style="10" customWidth="1"/>
    <col min="1938" max="1938" width="10" style="10" customWidth="1"/>
    <col min="1939" max="1939" width="10.85546875" style="10" customWidth="1"/>
    <col min="1940" max="1940" width="11.140625" style="10" customWidth="1"/>
    <col min="1941" max="1941" width="10.85546875" style="10" customWidth="1"/>
    <col min="1942" max="1942" width="10" style="10" customWidth="1"/>
    <col min="1943" max="1943" width="11.5703125" style="10" customWidth="1"/>
    <col min="1944" max="1944" width="11.7109375" style="10" customWidth="1"/>
    <col min="1945" max="1945" width="10.5703125" style="10" customWidth="1"/>
    <col min="1946" max="1946" width="12.140625" style="10" customWidth="1"/>
    <col min="1947" max="1947" width="11.7109375" style="10" customWidth="1"/>
    <col min="1948" max="1948" width="11.140625" style="10" customWidth="1"/>
    <col min="1949" max="1952" width="10.85546875" style="10" customWidth="1"/>
    <col min="1953" max="1953" width="10" style="10" customWidth="1"/>
    <col min="1954" max="1955" width="10.85546875" style="10" customWidth="1"/>
    <col min="1956" max="1956" width="11.140625" style="10" customWidth="1"/>
    <col min="1957" max="1957" width="10.85546875" style="10" customWidth="1"/>
    <col min="1958" max="1958" width="11.7109375" style="10" customWidth="1"/>
    <col min="1959" max="1959" width="10.85546875" style="10" customWidth="1"/>
    <col min="1960" max="1960" width="13.42578125" style="10" customWidth="1"/>
    <col min="1961" max="1961" width="11.5703125" style="10" customWidth="1"/>
    <col min="1962" max="1963" width="12" style="10" customWidth="1"/>
    <col min="1964" max="1973" width="11.7109375" style="10" customWidth="1"/>
    <col min="1974" max="1974" width="13.7109375" style="10" customWidth="1"/>
    <col min="1975" max="1977" width="12" style="10" customWidth="1"/>
    <col min="1978" max="1978" width="10" style="10" customWidth="1"/>
    <col min="1979" max="1979" width="10.85546875" style="10" customWidth="1"/>
    <col min="1980" max="1983" width="13.42578125" style="10" customWidth="1"/>
    <col min="1984" max="1984" width="12" style="10" customWidth="1"/>
    <col min="1985" max="1985" width="10.85546875" style="10" customWidth="1"/>
    <col min="1986" max="1986" width="11.140625" style="10" customWidth="1"/>
    <col min="1987" max="1987" width="10.85546875" style="10" customWidth="1"/>
    <col min="1988" max="1988" width="10" style="10" customWidth="1"/>
    <col min="1989" max="1989" width="10.85546875" style="10" customWidth="1"/>
    <col min="1990" max="1990" width="15.42578125" style="10" customWidth="1"/>
    <col min="1991" max="1991" width="12.85546875" style="10" customWidth="1"/>
    <col min="1992" max="1993" width="11.5703125" style="10" customWidth="1"/>
    <col min="1994" max="1994" width="13.85546875" style="10" customWidth="1"/>
    <col min="1995" max="1995" width="11.5703125" style="10" customWidth="1"/>
    <col min="1996" max="1996" width="12.5703125" style="10" customWidth="1"/>
    <col min="1997" max="1999" width="13.42578125" style="10" customWidth="1"/>
    <col min="2000" max="2097" width="14.85546875" style="10" customWidth="1"/>
    <col min="2098" max="2098" width="14" style="10" customWidth="1"/>
    <col min="2099" max="2122" width="13.140625" style="10" customWidth="1"/>
    <col min="2123" max="2123" width="15.42578125" style="10" bestFit="1" customWidth="1"/>
    <col min="2124" max="2124" width="15.42578125" style="10" customWidth="1"/>
    <col min="2125" max="2125" width="13.140625" style="10" bestFit="1" customWidth="1"/>
    <col min="2126" max="2126" width="10.85546875" style="10"/>
    <col min="2127" max="2127" width="50.42578125" style="10" bestFit="1" customWidth="1"/>
    <col min="2128" max="2147" width="0" style="10" hidden="1" customWidth="1"/>
    <col min="2148" max="2148" width="15.42578125" style="10" customWidth="1"/>
    <col min="2149" max="2149" width="12" style="10" customWidth="1"/>
    <col min="2150" max="2150" width="15.42578125" style="10" customWidth="1"/>
    <col min="2151" max="2151" width="12" style="10" customWidth="1"/>
    <col min="2152" max="2152" width="15.5703125" style="10" customWidth="1"/>
    <col min="2153" max="2153" width="12" style="10" customWidth="1"/>
    <col min="2154" max="2154" width="15.5703125" style="10" customWidth="1"/>
    <col min="2155" max="2155" width="12" style="10" customWidth="1"/>
    <col min="2156" max="2156" width="13.7109375" style="10" customWidth="1"/>
    <col min="2157" max="2157" width="12" style="10" customWidth="1"/>
    <col min="2158" max="2158" width="11.42578125" style="10" customWidth="1"/>
    <col min="2159" max="2159" width="10.85546875" style="10" customWidth="1"/>
    <col min="2160" max="2160" width="11.140625" style="10" customWidth="1"/>
    <col min="2161" max="2161" width="12" style="10" customWidth="1"/>
    <col min="2162" max="2162" width="11.140625" style="10" customWidth="1"/>
    <col min="2163" max="2172" width="12" style="10" customWidth="1"/>
    <col min="2173" max="2173" width="12.28515625" style="10" customWidth="1"/>
    <col min="2174" max="2175" width="12" style="10" customWidth="1"/>
    <col min="2176" max="2176" width="13.140625" style="10" customWidth="1"/>
    <col min="2177" max="2177" width="12.5703125" style="10" customWidth="1"/>
    <col min="2178" max="2179" width="13.140625" style="10" customWidth="1"/>
    <col min="2180" max="2181" width="10.85546875" style="10" customWidth="1"/>
    <col min="2182" max="2182" width="10" style="10" customWidth="1"/>
    <col min="2183" max="2183" width="10.85546875" style="10" customWidth="1"/>
    <col min="2184" max="2184" width="11.140625" style="10" customWidth="1"/>
    <col min="2185" max="2185" width="12" style="10" customWidth="1"/>
    <col min="2186" max="2186" width="10" style="10" customWidth="1"/>
    <col min="2187" max="2187" width="10.85546875" style="10" customWidth="1"/>
    <col min="2188" max="2188" width="10" style="10" customWidth="1"/>
    <col min="2189" max="2189" width="10.85546875" style="10" customWidth="1"/>
    <col min="2190" max="2190" width="10" style="10" customWidth="1"/>
    <col min="2191" max="2191" width="10.85546875" style="10" customWidth="1"/>
    <col min="2192" max="2192" width="13.42578125" style="10" customWidth="1"/>
    <col min="2193" max="2193" width="10.85546875" style="10" customWidth="1"/>
    <col min="2194" max="2194" width="10" style="10" customWidth="1"/>
    <col min="2195" max="2195" width="10.85546875" style="10" customWidth="1"/>
    <col min="2196" max="2196" width="11.140625" style="10" customWidth="1"/>
    <col min="2197" max="2197" width="10.85546875" style="10" customWidth="1"/>
    <col min="2198" max="2198" width="10" style="10" customWidth="1"/>
    <col min="2199" max="2199" width="11.5703125" style="10" customWidth="1"/>
    <col min="2200" max="2200" width="11.7109375" style="10" customWidth="1"/>
    <col min="2201" max="2201" width="10.5703125" style="10" customWidth="1"/>
    <col min="2202" max="2202" width="12.140625" style="10" customWidth="1"/>
    <col min="2203" max="2203" width="11.7109375" style="10" customWidth="1"/>
    <col min="2204" max="2204" width="11.140625" style="10" customWidth="1"/>
    <col min="2205" max="2208" width="10.85546875" style="10" customWidth="1"/>
    <col min="2209" max="2209" width="10" style="10" customWidth="1"/>
    <col min="2210" max="2211" width="10.85546875" style="10" customWidth="1"/>
    <col min="2212" max="2212" width="11.140625" style="10" customWidth="1"/>
    <col min="2213" max="2213" width="10.85546875" style="10" customWidth="1"/>
    <col min="2214" max="2214" width="11.7109375" style="10" customWidth="1"/>
    <col min="2215" max="2215" width="10.85546875" style="10" customWidth="1"/>
    <col min="2216" max="2216" width="13.42578125" style="10" customWidth="1"/>
    <col min="2217" max="2217" width="11.5703125" style="10" customWidth="1"/>
    <col min="2218" max="2219" width="12" style="10" customWidth="1"/>
    <col min="2220" max="2229" width="11.7109375" style="10" customWidth="1"/>
    <col min="2230" max="2230" width="13.7109375" style="10" customWidth="1"/>
    <col min="2231" max="2233" width="12" style="10" customWidth="1"/>
    <col min="2234" max="2234" width="10" style="10" customWidth="1"/>
    <col min="2235" max="2235" width="10.85546875" style="10" customWidth="1"/>
    <col min="2236" max="2239" width="13.42578125" style="10" customWidth="1"/>
    <col min="2240" max="2240" width="12" style="10" customWidth="1"/>
    <col min="2241" max="2241" width="10.85546875" style="10" customWidth="1"/>
    <col min="2242" max="2242" width="11.140625" style="10" customWidth="1"/>
    <col min="2243" max="2243" width="10.85546875" style="10" customWidth="1"/>
    <col min="2244" max="2244" width="10" style="10" customWidth="1"/>
    <col min="2245" max="2245" width="10.85546875" style="10" customWidth="1"/>
    <col min="2246" max="2246" width="15.42578125" style="10" customWidth="1"/>
    <col min="2247" max="2247" width="12.85546875" style="10" customWidth="1"/>
    <col min="2248" max="2249" width="11.5703125" style="10" customWidth="1"/>
    <col min="2250" max="2250" width="13.85546875" style="10" customWidth="1"/>
    <col min="2251" max="2251" width="11.5703125" style="10" customWidth="1"/>
    <col min="2252" max="2252" width="12.5703125" style="10" customWidth="1"/>
    <col min="2253" max="2255" width="13.42578125" style="10" customWidth="1"/>
    <col min="2256" max="2353" width="14.85546875" style="10" customWidth="1"/>
    <col min="2354" max="2354" width="14" style="10" customWidth="1"/>
    <col min="2355" max="2378" width="13.140625" style="10" customWidth="1"/>
    <col min="2379" max="2379" width="15.42578125" style="10" bestFit="1" customWidth="1"/>
    <col min="2380" max="2380" width="15.42578125" style="10" customWidth="1"/>
    <col min="2381" max="2381" width="13.140625" style="10" bestFit="1" customWidth="1"/>
    <col min="2382" max="2382" width="10.85546875" style="10"/>
    <col min="2383" max="2383" width="50.42578125" style="10" bestFit="1" customWidth="1"/>
    <col min="2384" max="2403" width="0" style="10" hidden="1" customWidth="1"/>
    <col min="2404" max="2404" width="15.42578125" style="10" customWidth="1"/>
    <col min="2405" max="2405" width="12" style="10" customWidth="1"/>
    <col min="2406" max="2406" width="15.42578125" style="10" customWidth="1"/>
    <col min="2407" max="2407" width="12" style="10" customWidth="1"/>
    <col min="2408" max="2408" width="15.5703125" style="10" customWidth="1"/>
    <col min="2409" max="2409" width="12" style="10" customWidth="1"/>
    <col min="2410" max="2410" width="15.5703125" style="10" customWidth="1"/>
    <col min="2411" max="2411" width="12" style="10" customWidth="1"/>
    <col min="2412" max="2412" width="13.7109375" style="10" customWidth="1"/>
    <col min="2413" max="2413" width="12" style="10" customWidth="1"/>
    <col min="2414" max="2414" width="11.42578125" style="10" customWidth="1"/>
    <col min="2415" max="2415" width="10.85546875" style="10" customWidth="1"/>
    <col min="2416" max="2416" width="11.140625" style="10" customWidth="1"/>
    <col min="2417" max="2417" width="12" style="10" customWidth="1"/>
    <col min="2418" max="2418" width="11.140625" style="10" customWidth="1"/>
    <col min="2419" max="2428" width="12" style="10" customWidth="1"/>
    <col min="2429" max="2429" width="12.28515625" style="10" customWidth="1"/>
    <col min="2430" max="2431" width="12" style="10" customWidth="1"/>
    <col min="2432" max="2432" width="13.140625" style="10" customWidth="1"/>
    <col min="2433" max="2433" width="12.5703125" style="10" customWidth="1"/>
    <col min="2434" max="2435" width="13.140625" style="10" customWidth="1"/>
    <col min="2436" max="2437" width="10.85546875" style="10" customWidth="1"/>
    <col min="2438" max="2438" width="10" style="10" customWidth="1"/>
    <col min="2439" max="2439" width="10.85546875" style="10" customWidth="1"/>
    <col min="2440" max="2440" width="11.140625" style="10" customWidth="1"/>
    <col min="2441" max="2441" width="12" style="10" customWidth="1"/>
    <col min="2442" max="2442" width="10" style="10" customWidth="1"/>
    <col min="2443" max="2443" width="10.85546875" style="10" customWidth="1"/>
    <col min="2444" max="2444" width="10" style="10" customWidth="1"/>
    <col min="2445" max="2445" width="10.85546875" style="10" customWidth="1"/>
    <col min="2446" max="2446" width="10" style="10" customWidth="1"/>
    <col min="2447" max="2447" width="10.85546875" style="10" customWidth="1"/>
    <col min="2448" max="2448" width="13.42578125" style="10" customWidth="1"/>
    <col min="2449" max="2449" width="10.85546875" style="10" customWidth="1"/>
    <col min="2450" max="2450" width="10" style="10" customWidth="1"/>
    <col min="2451" max="2451" width="10.85546875" style="10" customWidth="1"/>
    <col min="2452" max="2452" width="11.140625" style="10" customWidth="1"/>
    <col min="2453" max="2453" width="10.85546875" style="10" customWidth="1"/>
    <col min="2454" max="2454" width="10" style="10" customWidth="1"/>
    <col min="2455" max="2455" width="11.5703125" style="10" customWidth="1"/>
    <col min="2456" max="2456" width="11.7109375" style="10" customWidth="1"/>
    <col min="2457" max="2457" width="10.5703125" style="10" customWidth="1"/>
    <col min="2458" max="2458" width="12.140625" style="10" customWidth="1"/>
    <col min="2459" max="2459" width="11.7109375" style="10" customWidth="1"/>
    <col min="2460" max="2460" width="11.140625" style="10" customWidth="1"/>
    <col min="2461" max="2464" width="10.85546875" style="10" customWidth="1"/>
    <col min="2465" max="2465" width="10" style="10" customWidth="1"/>
    <col min="2466" max="2467" width="10.85546875" style="10" customWidth="1"/>
    <col min="2468" max="2468" width="11.140625" style="10" customWidth="1"/>
    <col min="2469" max="2469" width="10.85546875" style="10" customWidth="1"/>
    <col min="2470" max="2470" width="11.7109375" style="10" customWidth="1"/>
    <col min="2471" max="2471" width="10.85546875" style="10" customWidth="1"/>
    <col min="2472" max="2472" width="13.42578125" style="10" customWidth="1"/>
    <col min="2473" max="2473" width="11.5703125" style="10" customWidth="1"/>
    <col min="2474" max="2475" width="12" style="10" customWidth="1"/>
    <col min="2476" max="2485" width="11.7109375" style="10" customWidth="1"/>
    <col min="2486" max="2486" width="13.7109375" style="10" customWidth="1"/>
    <col min="2487" max="2489" width="12" style="10" customWidth="1"/>
    <col min="2490" max="2490" width="10" style="10" customWidth="1"/>
    <col min="2491" max="2491" width="10.85546875" style="10" customWidth="1"/>
    <col min="2492" max="2495" width="13.42578125" style="10" customWidth="1"/>
    <col min="2496" max="2496" width="12" style="10" customWidth="1"/>
    <col min="2497" max="2497" width="10.85546875" style="10" customWidth="1"/>
    <col min="2498" max="2498" width="11.140625" style="10" customWidth="1"/>
    <col min="2499" max="2499" width="10.85546875" style="10" customWidth="1"/>
    <col min="2500" max="2500" width="10" style="10" customWidth="1"/>
    <col min="2501" max="2501" width="10.85546875" style="10" customWidth="1"/>
    <col min="2502" max="2502" width="15.42578125" style="10" customWidth="1"/>
    <col min="2503" max="2503" width="12.85546875" style="10" customWidth="1"/>
    <col min="2504" max="2505" width="11.5703125" style="10" customWidth="1"/>
    <col min="2506" max="2506" width="13.85546875" style="10" customWidth="1"/>
    <col min="2507" max="2507" width="11.5703125" style="10" customWidth="1"/>
    <col min="2508" max="2508" width="12.5703125" style="10" customWidth="1"/>
    <col min="2509" max="2511" width="13.42578125" style="10" customWidth="1"/>
    <col min="2512" max="2609" width="14.85546875" style="10" customWidth="1"/>
    <col min="2610" max="2610" width="14" style="10" customWidth="1"/>
    <col min="2611" max="2634" width="13.140625" style="10" customWidth="1"/>
    <col min="2635" max="2635" width="15.42578125" style="10" bestFit="1" customWidth="1"/>
    <col min="2636" max="2636" width="15.42578125" style="10" customWidth="1"/>
    <col min="2637" max="2637" width="13.140625" style="10" bestFit="1" customWidth="1"/>
    <col min="2638" max="2638" width="10.85546875" style="10"/>
    <col min="2639" max="2639" width="50.42578125" style="10" bestFit="1" customWidth="1"/>
    <col min="2640" max="2659" width="0" style="10" hidden="1" customWidth="1"/>
    <col min="2660" max="2660" width="15.42578125" style="10" customWidth="1"/>
    <col min="2661" max="2661" width="12" style="10" customWidth="1"/>
    <col min="2662" max="2662" width="15.42578125" style="10" customWidth="1"/>
    <col min="2663" max="2663" width="12" style="10" customWidth="1"/>
    <col min="2664" max="2664" width="15.5703125" style="10" customWidth="1"/>
    <col min="2665" max="2665" width="12" style="10" customWidth="1"/>
    <col min="2666" max="2666" width="15.5703125" style="10" customWidth="1"/>
    <col min="2667" max="2667" width="12" style="10" customWidth="1"/>
    <col min="2668" max="2668" width="13.7109375" style="10" customWidth="1"/>
    <col min="2669" max="2669" width="12" style="10" customWidth="1"/>
    <col min="2670" max="2670" width="11.42578125" style="10" customWidth="1"/>
    <col min="2671" max="2671" width="10.85546875" style="10" customWidth="1"/>
    <col min="2672" max="2672" width="11.140625" style="10" customWidth="1"/>
    <col min="2673" max="2673" width="12" style="10" customWidth="1"/>
    <col min="2674" max="2674" width="11.140625" style="10" customWidth="1"/>
    <col min="2675" max="2684" width="12" style="10" customWidth="1"/>
    <col min="2685" max="2685" width="12.28515625" style="10" customWidth="1"/>
    <col min="2686" max="2687" width="12" style="10" customWidth="1"/>
    <col min="2688" max="2688" width="13.140625" style="10" customWidth="1"/>
    <col min="2689" max="2689" width="12.5703125" style="10" customWidth="1"/>
    <col min="2690" max="2691" width="13.140625" style="10" customWidth="1"/>
    <col min="2692" max="2693" width="10.85546875" style="10" customWidth="1"/>
    <col min="2694" max="2694" width="10" style="10" customWidth="1"/>
    <col min="2695" max="2695" width="10.85546875" style="10" customWidth="1"/>
    <col min="2696" max="2696" width="11.140625" style="10" customWidth="1"/>
    <col min="2697" max="2697" width="12" style="10" customWidth="1"/>
    <col min="2698" max="2698" width="10" style="10" customWidth="1"/>
    <col min="2699" max="2699" width="10.85546875" style="10" customWidth="1"/>
    <col min="2700" max="2700" width="10" style="10" customWidth="1"/>
    <col min="2701" max="2701" width="10.85546875" style="10" customWidth="1"/>
    <col min="2702" max="2702" width="10" style="10" customWidth="1"/>
    <col min="2703" max="2703" width="10.85546875" style="10" customWidth="1"/>
    <col min="2704" max="2704" width="13.42578125" style="10" customWidth="1"/>
    <col min="2705" max="2705" width="10.85546875" style="10" customWidth="1"/>
    <col min="2706" max="2706" width="10" style="10" customWidth="1"/>
    <col min="2707" max="2707" width="10.85546875" style="10" customWidth="1"/>
    <col min="2708" max="2708" width="11.140625" style="10" customWidth="1"/>
    <col min="2709" max="2709" width="10.85546875" style="10" customWidth="1"/>
    <col min="2710" max="2710" width="10" style="10" customWidth="1"/>
    <col min="2711" max="2711" width="11.5703125" style="10" customWidth="1"/>
    <col min="2712" max="2712" width="11.7109375" style="10" customWidth="1"/>
    <col min="2713" max="2713" width="10.5703125" style="10" customWidth="1"/>
    <col min="2714" max="2714" width="12.140625" style="10" customWidth="1"/>
    <col min="2715" max="2715" width="11.7109375" style="10" customWidth="1"/>
    <col min="2716" max="2716" width="11.140625" style="10" customWidth="1"/>
    <col min="2717" max="2720" width="10.85546875" style="10" customWidth="1"/>
    <col min="2721" max="2721" width="10" style="10" customWidth="1"/>
    <col min="2722" max="2723" width="10.85546875" style="10" customWidth="1"/>
    <col min="2724" max="2724" width="11.140625" style="10" customWidth="1"/>
    <col min="2725" max="2725" width="10.85546875" style="10" customWidth="1"/>
    <col min="2726" max="2726" width="11.7109375" style="10" customWidth="1"/>
    <col min="2727" max="2727" width="10.85546875" style="10" customWidth="1"/>
    <col min="2728" max="2728" width="13.42578125" style="10" customWidth="1"/>
    <col min="2729" max="2729" width="11.5703125" style="10" customWidth="1"/>
    <col min="2730" max="2731" width="12" style="10" customWidth="1"/>
    <col min="2732" max="2741" width="11.7109375" style="10" customWidth="1"/>
    <col min="2742" max="2742" width="13.7109375" style="10" customWidth="1"/>
    <col min="2743" max="2745" width="12" style="10" customWidth="1"/>
    <col min="2746" max="2746" width="10" style="10" customWidth="1"/>
    <col min="2747" max="2747" width="10.85546875" style="10" customWidth="1"/>
    <col min="2748" max="2751" width="13.42578125" style="10" customWidth="1"/>
    <col min="2752" max="2752" width="12" style="10" customWidth="1"/>
    <col min="2753" max="2753" width="10.85546875" style="10" customWidth="1"/>
    <col min="2754" max="2754" width="11.140625" style="10" customWidth="1"/>
    <col min="2755" max="2755" width="10.85546875" style="10" customWidth="1"/>
    <col min="2756" max="2756" width="10" style="10" customWidth="1"/>
    <col min="2757" max="2757" width="10.85546875" style="10" customWidth="1"/>
    <col min="2758" max="2758" width="15.42578125" style="10" customWidth="1"/>
    <col min="2759" max="2759" width="12.85546875" style="10" customWidth="1"/>
    <col min="2760" max="2761" width="11.5703125" style="10" customWidth="1"/>
    <col min="2762" max="2762" width="13.85546875" style="10" customWidth="1"/>
    <col min="2763" max="2763" width="11.5703125" style="10" customWidth="1"/>
    <col min="2764" max="2764" width="12.5703125" style="10" customWidth="1"/>
    <col min="2765" max="2767" width="13.42578125" style="10" customWidth="1"/>
    <col min="2768" max="2865" width="14.85546875" style="10" customWidth="1"/>
    <col min="2866" max="2866" width="14" style="10" customWidth="1"/>
    <col min="2867" max="2890" width="13.140625" style="10" customWidth="1"/>
    <col min="2891" max="2891" width="15.42578125" style="10" bestFit="1" customWidth="1"/>
    <col min="2892" max="2892" width="15.42578125" style="10" customWidth="1"/>
    <col min="2893" max="2893" width="13.140625" style="10" bestFit="1" customWidth="1"/>
    <col min="2894" max="2894" width="10.85546875" style="10"/>
    <col min="2895" max="2895" width="50.42578125" style="10" bestFit="1" customWidth="1"/>
    <col min="2896" max="2915" width="0" style="10" hidden="1" customWidth="1"/>
    <col min="2916" max="2916" width="15.42578125" style="10" customWidth="1"/>
    <col min="2917" max="2917" width="12" style="10" customWidth="1"/>
    <col min="2918" max="2918" width="15.42578125" style="10" customWidth="1"/>
    <col min="2919" max="2919" width="12" style="10" customWidth="1"/>
    <col min="2920" max="2920" width="15.5703125" style="10" customWidth="1"/>
    <col min="2921" max="2921" width="12" style="10" customWidth="1"/>
    <col min="2922" max="2922" width="15.5703125" style="10" customWidth="1"/>
    <col min="2923" max="2923" width="12" style="10" customWidth="1"/>
    <col min="2924" max="2924" width="13.7109375" style="10" customWidth="1"/>
    <col min="2925" max="2925" width="12" style="10" customWidth="1"/>
    <col min="2926" max="2926" width="11.42578125" style="10" customWidth="1"/>
    <col min="2927" max="2927" width="10.85546875" style="10" customWidth="1"/>
    <col min="2928" max="2928" width="11.140625" style="10" customWidth="1"/>
    <col min="2929" max="2929" width="12" style="10" customWidth="1"/>
    <col min="2930" max="2930" width="11.140625" style="10" customWidth="1"/>
    <col min="2931" max="2940" width="12" style="10" customWidth="1"/>
    <col min="2941" max="2941" width="12.28515625" style="10" customWidth="1"/>
    <col min="2942" max="2943" width="12" style="10" customWidth="1"/>
    <col min="2944" max="2944" width="13.140625" style="10" customWidth="1"/>
    <col min="2945" max="2945" width="12.5703125" style="10" customWidth="1"/>
    <col min="2946" max="2947" width="13.140625" style="10" customWidth="1"/>
    <col min="2948" max="2949" width="10.85546875" style="10" customWidth="1"/>
    <col min="2950" max="2950" width="10" style="10" customWidth="1"/>
    <col min="2951" max="2951" width="10.85546875" style="10" customWidth="1"/>
    <col min="2952" max="2952" width="11.140625" style="10" customWidth="1"/>
    <col min="2953" max="2953" width="12" style="10" customWidth="1"/>
    <col min="2954" max="2954" width="10" style="10" customWidth="1"/>
    <col min="2955" max="2955" width="10.85546875" style="10" customWidth="1"/>
    <col min="2956" max="2956" width="10" style="10" customWidth="1"/>
    <col min="2957" max="2957" width="10.85546875" style="10" customWidth="1"/>
    <col min="2958" max="2958" width="10" style="10" customWidth="1"/>
    <col min="2959" max="2959" width="10.85546875" style="10" customWidth="1"/>
    <col min="2960" max="2960" width="13.42578125" style="10" customWidth="1"/>
    <col min="2961" max="2961" width="10.85546875" style="10" customWidth="1"/>
    <col min="2962" max="2962" width="10" style="10" customWidth="1"/>
    <col min="2963" max="2963" width="10.85546875" style="10" customWidth="1"/>
    <col min="2964" max="2964" width="11.140625" style="10" customWidth="1"/>
    <col min="2965" max="2965" width="10.85546875" style="10" customWidth="1"/>
    <col min="2966" max="2966" width="10" style="10" customWidth="1"/>
    <col min="2967" max="2967" width="11.5703125" style="10" customWidth="1"/>
    <col min="2968" max="2968" width="11.7109375" style="10" customWidth="1"/>
    <col min="2969" max="2969" width="10.5703125" style="10" customWidth="1"/>
    <col min="2970" max="2970" width="12.140625" style="10" customWidth="1"/>
    <col min="2971" max="2971" width="11.7109375" style="10" customWidth="1"/>
    <col min="2972" max="2972" width="11.140625" style="10" customWidth="1"/>
    <col min="2973" max="2976" width="10.85546875" style="10" customWidth="1"/>
    <col min="2977" max="2977" width="10" style="10" customWidth="1"/>
    <col min="2978" max="2979" width="10.85546875" style="10" customWidth="1"/>
    <col min="2980" max="2980" width="11.140625" style="10" customWidth="1"/>
    <col min="2981" max="2981" width="10.85546875" style="10" customWidth="1"/>
    <col min="2982" max="2982" width="11.7109375" style="10" customWidth="1"/>
    <col min="2983" max="2983" width="10.85546875" style="10" customWidth="1"/>
    <col min="2984" max="2984" width="13.42578125" style="10" customWidth="1"/>
    <col min="2985" max="2985" width="11.5703125" style="10" customWidth="1"/>
    <col min="2986" max="2987" width="12" style="10" customWidth="1"/>
    <col min="2988" max="2997" width="11.7109375" style="10" customWidth="1"/>
    <col min="2998" max="2998" width="13.7109375" style="10" customWidth="1"/>
    <col min="2999" max="3001" width="12" style="10" customWidth="1"/>
    <col min="3002" max="3002" width="10" style="10" customWidth="1"/>
    <col min="3003" max="3003" width="10.85546875" style="10" customWidth="1"/>
    <col min="3004" max="3007" width="13.42578125" style="10" customWidth="1"/>
    <col min="3008" max="3008" width="12" style="10" customWidth="1"/>
    <col min="3009" max="3009" width="10.85546875" style="10" customWidth="1"/>
    <col min="3010" max="3010" width="11.140625" style="10" customWidth="1"/>
    <col min="3011" max="3011" width="10.85546875" style="10" customWidth="1"/>
    <col min="3012" max="3012" width="10" style="10" customWidth="1"/>
    <col min="3013" max="3013" width="10.85546875" style="10" customWidth="1"/>
    <col min="3014" max="3014" width="15.42578125" style="10" customWidth="1"/>
    <col min="3015" max="3015" width="12.85546875" style="10" customWidth="1"/>
    <col min="3016" max="3017" width="11.5703125" style="10" customWidth="1"/>
    <col min="3018" max="3018" width="13.85546875" style="10" customWidth="1"/>
    <col min="3019" max="3019" width="11.5703125" style="10" customWidth="1"/>
    <col min="3020" max="3020" width="12.5703125" style="10" customWidth="1"/>
    <col min="3021" max="3023" width="13.42578125" style="10" customWidth="1"/>
    <col min="3024" max="3121" width="14.85546875" style="10" customWidth="1"/>
    <col min="3122" max="3122" width="14" style="10" customWidth="1"/>
    <col min="3123" max="3146" width="13.140625" style="10" customWidth="1"/>
    <col min="3147" max="3147" width="15.42578125" style="10" bestFit="1" customWidth="1"/>
    <col min="3148" max="3148" width="15.42578125" style="10" customWidth="1"/>
    <col min="3149" max="3149" width="13.140625" style="10" bestFit="1" customWidth="1"/>
    <col min="3150" max="3150" width="10.85546875" style="10"/>
    <col min="3151" max="3151" width="50.42578125" style="10" bestFit="1" customWidth="1"/>
    <col min="3152" max="3171" width="0" style="10" hidden="1" customWidth="1"/>
    <col min="3172" max="3172" width="15.42578125" style="10" customWidth="1"/>
    <col min="3173" max="3173" width="12" style="10" customWidth="1"/>
    <col min="3174" max="3174" width="15.42578125" style="10" customWidth="1"/>
    <col min="3175" max="3175" width="12" style="10" customWidth="1"/>
    <col min="3176" max="3176" width="15.5703125" style="10" customWidth="1"/>
    <col min="3177" max="3177" width="12" style="10" customWidth="1"/>
    <col min="3178" max="3178" width="15.5703125" style="10" customWidth="1"/>
    <col min="3179" max="3179" width="12" style="10" customWidth="1"/>
    <col min="3180" max="3180" width="13.7109375" style="10" customWidth="1"/>
    <col min="3181" max="3181" width="12" style="10" customWidth="1"/>
    <col min="3182" max="3182" width="11.42578125" style="10" customWidth="1"/>
    <col min="3183" max="3183" width="10.85546875" style="10" customWidth="1"/>
    <col min="3184" max="3184" width="11.140625" style="10" customWidth="1"/>
    <col min="3185" max="3185" width="12" style="10" customWidth="1"/>
    <col min="3186" max="3186" width="11.140625" style="10" customWidth="1"/>
    <col min="3187" max="3196" width="12" style="10" customWidth="1"/>
    <col min="3197" max="3197" width="12.28515625" style="10" customWidth="1"/>
    <col min="3198" max="3199" width="12" style="10" customWidth="1"/>
    <col min="3200" max="3200" width="13.140625" style="10" customWidth="1"/>
    <col min="3201" max="3201" width="12.5703125" style="10" customWidth="1"/>
    <col min="3202" max="3203" width="13.140625" style="10" customWidth="1"/>
    <col min="3204" max="3205" width="10.85546875" style="10" customWidth="1"/>
    <col min="3206" max="3206" width="10" style="10" customWidth="1"/>
    <col min="3207" max="3207" width="10.85546875" style="10" customWidth="1"/>
    <col min="3208" max="3208" width="11.140625" style="10" customWidth="1"/>
    <col min="3209" max="3209" width="12" style="10" customWidth="1"/>
    <col min="3210" max="3210" width="10" style="10" customWidth="1"/>
    <col min="3211" max="3211" width="10.85546875" style="10" customWidth="1"/>
    <col min="3212" max="3212" width="10" style="10" customWidth="1"/>
    <col min="3213" max="3213" width="10.85546875" style="10" customWidth="1"/>
    <col min="3214" max="3214" width="10" style="10" customWidth="1"/>
    <col min="3215" max="3215" width="10.85546875" style="10" customWidth="1"/>
    <col min="3216" max="3216" width="13.42578125" style="10" customWidth="1"/>
    <col min="3217" max="3217" width="10.85546875" style="10" customWidth="1"/>
    <col min="3218" max="3218" width="10" style="10" customWidth="1"/>
    <col min="3219" max="3219" width="10.85546875" style="10" customWidth="1"/>
    <col min="3220" max="3220" width="11.140625" style="10" customWidth="1"/>
    <col min="3221" max="3221" width="10.85546875" style="10" customWidth="1"/>
    <col min="3222" max="3222" width="10" style="10" customWidth="1"/>
    <col min="3223" max="3223" width="11.5703125" style="10" customWidth="1"/>
    <col min="3224" max="3224" width="11.7109375" style="10" customWidth="1"/>
    <col min="3225" max="3225" width="10.5703125" style="10" customWidth="1"/>
    <col min="3226" max="3226" width="12.140625" style="10" customWidth="1"/>
    <col min="3227" max="3227" width="11.7109375" style="10" customWidth="1"/>
    <col min="3228" max="3228" width="11.140625" style="10" customWidth="1"/>
    <col min="3229" max="3232" width="10.85546875" style="10" customWidth="1"/>
    <col min="3233" max="3233" width="10" style="10" customWidth="1"/>
    <col min="3234" max="3235" width="10.85546875" style="10" customWidth="1"/>
    <col min="3236" max="3236" width="11.140625" style="10" customWidth="1"/>
    <col min="3237" max="3237" width="10.85546875" style="10" customWidth="1"/>
    <col min="3238" max="3238" width="11.7109375" style="10" customWidth="1"/>
    <col min="3239" max="3239" width="10.85546875" style="10" customWidth="1"/>
    <col min="3240" max="3240" width="13.42578125" style="10" customWidth="1"/>
    <col min="3241" max="3241" width="11.5703125" style="10" customWidth="1"/>
    <col min="3242" max="3243" width="12" style="10" customWidth="1"/>
    <col min="3244" max="3253" width="11.7109375" style="10" customWidth="1"/>
    <col min="3254" max="3254" width="13.7109375" style="10" customWidth="1"/>
    <col min="3255" max="3257" width="12" style="10" customWidth="1"/>
    <col min="3258" max="3258" width="10" style="10" customWidth="1"/>
    <col min="3259" max="3259" width="10.85546875" style="10" customWidth="1"/>
    <col min="3260" max="3263" width="13.42578125" style="10" customWidth="1"/>
    <col min="3264" max="3264" width="12" style="10" customWidth="1"/>
    <col min="3265" max="3265" width="10.85546875" style="10" customWidth="1"/>
    <col min="3266" max="3266" width="11.140625" style="10" customWidth="1"/>
    <col min="3267" max="3267" width="10.85546875" style="10" customWidth="1"/>
    <col min="3268" max="3268" width="10" style="10" customWidth="1"/>
    <col min="3269" max="3269" width="10.85546875" style="10" customWidth="1"/>
    <col min="3270" max="3270" width="15.42578125" style="10" customWidth="1"/>
    <col min="3271" max="3271" width="12.85546875" style="10" customWidth="1"/>
    <col min="3272" max="3273" width="11.5703125" style="10" customWidth="1"/>
    <col min="3274" max="3274" width="13.85546875" style="10" customWidth="1"/>
    <col min="3275" max="3275" width="11.5703125" style="10" customWidth="1"/>
    <col min="3276" max="3276" width="12.5703125" style="10" customWidth="1"/>
    <col min="3277" max="3279" width="13.42578125" style="10" customWidth="1"/>
    <col min="3280" max="3377" width="14.85546875" style="10" customWidth="1"/>
    <col min="3378" max="3378" width="14" style="10" customWidth="1"/>
    <col min="3379" max="3402" width="13.140625" style="10" customWidth="1"/>
    <col min="3403" max="3403" width="15.42578125" style="10" bestFit="1" customWidth="1"/>
    <col min="3404" max="3404" width="15.42578125" style="10" customWidth="1"/>
    <col min="3405" max="3405" width="13.140625" style="10" bestFit="1" customWidth="1"/>
    <col min="3406" max="3406" width="10.85546875" style="10"/>
    <col min="3407" max="3407" width="50.42578125" style="10" bestFit="1" customWidth="1"/>
    <col min="3408" max="3427" width="0" style="10" hidden="1" customWidth="1"/>
    <col min="3428" max="3428" width="15.42578125" style="10" customWidth="1"/>
    <col min="3429" max="3429" width="12" style="10" customWidth="1"/>
    <col min="3430" max="3430" width="15.42578125" style="10" customWidth="1"/>
    <col min="3431" max="3431" width="12" style="10" customWidth="1"/>
    <col min="3432" max="3432" width="15.5703125" style="10" customWidth="1"/>
    <col min="3433" max="3433" width="12" style="10" customWidth="1"/>
    <col min="3434" max="3434" width="15.5703125" style="10" customWidth="1"/>
    <col min="3435" max="3435" width="12" style="10" customWidth="1"/>
    <col min="3436" max="3436" width="13.7109375" style="10" customWidth="1"/>
    <col min="3437" max="3437" width="12" style="10" customWidth="1"/>
    <col min="3438" max="3438" width="11.42578125" style="10" customWidth="1"/>
    <col min="3439" max="3439" width="10.85546875" style="10" customWidth="1"/>
    <col min="3440" max="3440" width="11.140625" style="10" customWidth="1"/>
    <col min="3441" max="3441" width="12" style="10" customWidth="1"/>
    <col min="3442" max="3442" width="11.140625" style="10" customWidth="1"/>
    <col min="3443" max="3452" width="12" style="10" customWidth="1"/>
    <col min="3453" max="3453" width="12.28515625" style="10" customWidth="1"/>
    <col min="3454" max="3455" width="12" style="10" customWidth="1"/>
    <col min="3456" max="3456" width="13.140625" style="10" customWidth="1"/>
    <col min="3457" max="3457" width="12.5703125" style="10" customWidth="1"/>
    <col min="3458" max="3459" width="13.140625" style="10" customWidth="1"/>
    <col min="3460" max="3461" width="10.85546875" style="10" customWidth="1"/>
    <col min="3462" max="3462" width="10" style="10" customWidth="1"/>
    <col min="3463" max="3463" width="10.85546875" style="10" customWidth="1"/>
    <col min="3464" max="3464" width="11.140625" style="10" customWidth="1"/>
    <col min="3465" max="3465" width="12" style="10" customWidth="1"/>
    <col min="3466" max="3466" width="10" style="10" customWidth="1"/>
    <col min="3467" max="3467" width="10.85546875" style="10" customWidth="1"/>
    <col min="3468" max="3468" width="10" style="10" customWidth="1"/>
    <col min="3469" max="3469" width="10.85546875" style="10" customWidth="1"/>
    <col min="3470" max="3470" width="10" style="10" customWidth="1"/>
    <col min="3471" max="3471" width="10.85546875" style="10" customWidth="1"/>
    <col min="3472" max="3472" width="13.42578125" style="10" customWidth="1"/>
    <col min="3473" max="3473" width="10.85546875" style="10" customWidth="1"/>
    <col min="3474" max="3474" width="10" style="10" customWidth="1"/>
    <col min="3475" max="3475" width="10.85546875" style="10" customWidth="1"/>
    <col min="3476" max="3476" width="11.140625" style="10" customWidth="1"/>
    <col min="3477" max="3477" width="10.85546875" style="10" customWidth="1"/>
    <col min="3478" max="3478" width="10" style="10" customWidth="1"/>
    <col min="3479" max="3479" width="11.5703125" style="10" customWidth="1"/>
    <col min="3480" max="3480" width="11.7109375" style="10" customWidth="1"/>
    <col min="3481" max="3481" width="10.5703125" style="10" customWidth="1"/>
    <col min="3482" max="3482" width="12.140625" style="10" customWidth="1"/>
    <col min="3483" max="3483" width="11.7109375" style="10" customWidth="1"/>
    <col min="3484" max="3484" width="11.140625" style="10" customWidth="1"/>
    <col min="3485" max="3488" width="10.85546875" style="10" customWidth="1"/>
    <col min="3489" max="3489" width="10" style="10" customWidth="1"/>
    <col min="3490" max="3491" width="10.85546875" style="10" customWidth="1"/>
    <col min="3492" max="3492" width="11.140625" style="10" customWidth="1"/>
    <col min="3493" max="3493" width="10.85546875" style="10" customWidth="1"/>
    <col min="3494" max="3494" width="11.7109375" style="10" customWidth="1"/>
    <col min="3495" max="3495" width="10.85546875" style="10" customWidth="1"/>
    <col min="3496" max="3496" width="13.42578125" style="10" customWidth="1"/>
    <col min="3497" max="3497" width="11.5703125" style="10" customWidth="1"/>
    <col min="3498" max="3499" width="12" style="10" customWidth="1"/>
    <col min="3500" max="3509" width="11.7109375" style="10" customWidth="1"/>
    <col min="3510" max="3510" width="13.7109375" style="10" customWidth="1"/>
    <col min="3511" max="3513" width="12" style="10" customWidth="1"/>
    <col min="3514" max="3514" width="10" style="10" customWidth="1"/>
    <col min="3515" max="3515" width="10.85546875" style="10" customWidth="1"/>
    <col min="3516" max="3519" width="13.42578125" style="10" customWidth="1"/>
    <col min="3520" max="3520" width="12" style="10" customWidth="1"/>
    <col min="3521" max="3521" width="10.85546875" style="10" customWidth="1"/>
    <col min="3522" max="3522" width="11.140625" style="10" customWidth="1"/>
    <col min="3523" max="3523" width="10.85546875" style="10" customWidth="1"/>
    <col min="3524" max="3524" width="10" style="10" customWidth="1"/>
    <col min="3525" max="3525" width="10.85546875" style="10" customWidth="1"/>
    <col min="3526" max="3526" width="15.42578125" style="10" customWidth="1"/>
    <col min="3527" max="3527" width="12.85546875" style="10" customWidth="1"/>
    <col min="3528" max="3529" width="11.5703125" style="10" customWidth="1"/>
    <col min="3530" max="3530" width="13.85546875" style="10" customWidth="1"/>
    <col min="3531" max="3531" width="11.5703125" style="10" customWidth="1"/>
    <col min="3532" max="3532" width="12.5703125" style="10" customWidth="1"/>
    <col min="3533" max="3535" width="13.42578125" style="10" customWidth="1"/>
    <col min="3536" max="3633" width="14.85546875" style="10" customWidth="1"/>
    <col min="3634" max="3634" width="14" style="10" customWidth="1"/>
    <col min="3635" max="3658" width="13.140625" style="10" customWidth="1"/>
    <col min="3659" max="3659" width="15.42578125" style="10" bestFit="1" customWidth="1"/>
    <col min="3660" max="3660" width="15.42578125" style="10" customWidth="1"/>
    <col min="3661" max="3661" width="13.140625" style="10" bestFit="1" customWidth="1"/>
    <col min="3662" max="3662" width="10.85546875" style="10"/>
    <col min="3663" max="3663" width="50.42578125" style="10" bestFit="1" customWidth="1"/>
    <col min="3664" max="3683" width="0" style="10" hidden="1" customWidth="1"/>
    <col min="3684" max="3684" width="15.42578125" style="10" customWidth="1"/>
    <col min="3685" max="3685" width="12" style="10" customWidth="1"/>
    <col min="3686" max="3686" width="15.42578125" style="10" customWidth="1"/>
    <col min="3687" max="3687" width="12" style="10" customWidth="1"/>
    <col min="3688" max="3688" width="15.5703125" style="10" customWidth="1"/>
    <col min="3689" max="3689" width="12" style="10" customWidth="1"/>
    <col min="3690" max="3690" width="15.5703125" style="10" customWidth="1"/>
    <col min="3691" max="3691" width="12" style="10" customWidth="1"/>
    <col min="3692" max="3692" width="13.7109375" style="10" customWidth="1"/>
    <col min="3693" max="3693" width="12" style="10" customWidth="1"/>
    <col min="3694" max="3694" width="11.42578125" style="10" customWidth="1"/>
    <col min="3695" max="3695" width="10.85546875" style="10" customWidth="1"/>
    <col min="3696" max="3696" width="11.140625" style="10" customWidth="1"/>
    <col min="3697" max="3697" width="12" style="10" customWidth="1"/>
    <col min="3698" max="3698" width="11.140625" style="10" customWidth="1"/>
    <col min="3699" max="3708" width="12" style="10" customWidth="1"/>
    <col min="3709" max="3709" width="12.28515625" style="10" customWidth="1"/>
    <col min="3710" max="3711" width="12" style="10" customWidth="1"/>
    <col min="3712" max="3712" width="13.140625" style="10" customWidth="1"/>
    <col min="3713" max="3713" width="12.5703125" style="10" customWidth="1"/>
    <col min="3714" max="3715" width="13.140625" style="10" customWidth="1"/>
    <col min="3716" max="3717" width="10.85546875" style="10" customWidth="1"/>
    <col min="3718" max="3718" width="10" style="10" customWidth="1"/>
    <col min="3719" max="3719" width="10.85546875" style="10" customWidth="1"/>
    <col min="3720" max="3720" width="11.140625" style="10" customWidth="1"/>
    <col min="3721" max="3721" width="12" style="10" customWidth="1"/>
    <col min="3722" max="3722" width="10" style="10" customWidth="1"/>
    <col min="3723" max="3723" width="10.85546875" style="10" customWidth="1"/>
    <col min="3724" max="3724" width="10" style="10" customWidth="1"/>
    <col min="3725" max="3725" width="10.85546875" style="10" customWidth="1"/>
    <col min="3726" max="3726" width="10" style="10" customWidth="1"/>
    <col min="3727" max="3727" width="10.85546875" style="10" customWidth="1"/>
    <col min="3728" max="3728" width="13.42578125" style="10" customWidth="1"/>
    <col min="3729" max="3729" width="10.85546875" style="10" customWidth="1"/>
    <col min="3730" max="3730" width="10" style="10" customWidth="1"/>
    <col min="3731" max="3731" width="10.85546875" style="10" customWidth="1"/>
    <col min="3732" max="3732" width="11.140625" style="10" customWidth="1"/>
    <col min="3733" max="3733" width="10.85546875" style="10" customWidth="1"/>
    <col min="3734" max="3734" width="10" style="10" customWidth="1"/>
    <col min="3735" max="3735" width="11.5703125" style="10" customWidth="1"/>
    <col min="3736" max="3736" width="11.7109375" style="10" customWidth="1"/>
    <col min="3737" max="3737" width="10.5703125" style="10" customWidth="1"/>
    <col min="3738" max="3738" width="12.140625" style="10" customWidth="1"/>
    <col min="3739" max="3739" width="11.7109375" style="10" customWidth="1"/>
    <col min="3740" max="3740" width="11.140625" style="10" customWidth="1"/>
    <col min="3741" max="3744" width="10.85546875" style="10" customWidth="1"/>
    <col min="3745" max="3745" width="10" style="10" customWidth="1"/>
    <col min="3746" max="3747" width="10.85546875" style="10" customWidth="1"/>
    <col min="3748" max="3748" width="11.140625" style="10" customWidth="1"/>
    <col min="3749" max="3749" width="10.85546875" style="10" customWidth="1"/>
    <col min="3750" max="3750" width="11.7109375" style="10" customWidth="1"/>
    <col min="3751" max="3751" width="10.85546875" style="10" customWidth="1"/>
    <col min="3752" max="3752" width="13.42578125" style="10" customWidth="1"/>
    <col min="3753" max="3753" width="11.5703125" style="10" customWidth="1"/>
    <col min="3754" max="3755" width="12" style="10" customWidth="1"/>
    <col min="3756" max="3765" width="11.7109375" style="10" customWidth="1"/>
    <col min="3766" max="3766" width="13.7109375" style="10" customWidth="1"/>
    <col min="3767" max="3769" width="12" style="10" customWidth="1"/>
    <col min="3770" max="3770" width="10" style="10" customWidth="1"/>
    <col min="3771" max="3771" width="10.85546875" style="10" customWidth="1"/>
    <col min="3772" max="3775" width="13.42578125" style="10" customWidth="1"/>
    <col min="3776" max="3776" width="12" style="10" customWidth="1"/>
    <col min="3777" max="3777" width="10.85546875" style="10" customWidth="1"/>
    <col min="3778" max="3778" width="11.140625" style="10" customWidth="1"/>
    <col min="3779" max="3779" width="10.85546875" style="10" customWidth="1"/>
    <col min="3780" max="3780" width="10" style="10" customWidth="1"/>
    <col min="3781" max="3781" width="10.85546875" style="10" customWidth="1"/>
    <col min="3782" max="3782" width="15.42578125" style="10" customWidth="1"/>
    <col min="3783" max="3783" width="12.85546875" style="10" customWidth="1"/>
    <col min="3784" max="3785" width="11.5703125" style="10" customWidth="1"/>
    <col min="3786" max="3786" width="13.85546875" style="10" customWidth="1"/>
    <col min="3787" max="3787" width="11.5703125" style="10" customWidth="1"/>
    <col min="3788" max="3788" width="12.5703125" style="10" customWidth="1"/>
    <col min="3789" max="3791" width="13.42578125" style="10" customWidth="1"/>
    <col min="3792" max="3889" width="14.85546875" style="10" customWidth="1"/>
    <col min="3890" max="3890" width="14" style="10" customWidth="1"/>
    <col min="3891" max="3914" width="13.140625" style="10" customWidth="1"/>
    <col min="3915" max="3915" width="15.42578125" style="10" bestFit="1" customWidth="1"/>
    <col min="3916" max="3916" width="15.42578125" style="10" customWidth="1"/>
    <col min="3917" max="3917" width="13.140625" style="10" bestFit="1" customWidth="1"/>
    <col min="3918" max="3918" width="10.85546875" style="10"/>
    <col min="3919" max="3919" width="50.42578125" style="10" bestFit="1" customWidth="1"/>
    <col min="3920" max="3939" width="0" style="10" hidden="1" customWidth="1"/>
    <col min="3940" max="3940" width="15.42578125" style="10" customWidth="1"/>
    <col min="3941" max="3941" width="12" style="10" customWidth="1"/>
    <col min="3942" max="3942" width="15.42578125" style="10" customWidth="1"/>
    <col min="3943" max="3943" width="12" style="10" customWidth="1"/>
    <col min="3944" max="3944" width="15.5703125" style="10" customWidth="1"/>
    <col min="3945" max="3945" width="12" style="10" customWidth="1"/>
    <col min="3946" max="3946" width="15.5703125" style="10" customWidth="1"/>
    <col min="3947" max="3947" width="12" style="10" customWidth="1"/>
    <col min="3948" max="3948" width="13.7109375" style="10" customWidth="1"/>
    <col min="3949" max="3949" width="12" style="10" customWidth="1"/>
    <col min="3950" max="3950" width="11.42578125" style="10" customWidth="1"/>
    <col min="3951" max="3951" width="10.85546875" style="10" customWidth="1"/>
    <col min="3952" max="3952" width="11.140625" style="10" customWidth="1"/>
    <col min="3953" max="3953" width="12" style="10" customWidth="1"/>
    <col min="3954" max="3954" width="11.140625" style="10" customWidth="1"/>
    <col min="3955" max="3964" width="12" style="10" customWidth="1"/>
    <col min="3965" max="3965" width="12.28515625" style="10" customWidth="1"/>
    <col min="3966" max="3967" width="12" style="10" customWidth="1"/>
    <col min="3968" max="3968" width="13.140625" style="10" customWidth="1"/>
    <col min="3969" max="3969" width="12.5703125" style="10" customWidth="1"/>
    <col min="3970" max="3971" width="13.140625" style="10" customWidth="1"/>
    <col min="3972" max="3973" width="10.85546875" style="10" customWidth="1"/>
    <col min="3974" max="3974" width="10" style="10" customWidth="1"/>
    <col min="3975" max="3975" width="10.85546875" style="10" customWidth="1"/>
    <col min="3976" max="3976" width="11.140625" style="10" customWidth="1"/>
    <col min="3977" max="3977" width="12" style="10" customWidth="1"/>
    <col min="3978" max="3978" width="10" style="10" customWidth="1"/>
    <col min="3979" max="3979" width="10.85546875" style="10" customWidth="1"/>
    <col min="3980" max="3980" width="10" style="10" customWidth="1"/>
    <col min="3981" max="3981" width="10.85546875" style="10" customWidth="1"/>
    <col min="3982" max="3982" width="10" style="10" customWidth="1"/>
    <col min="3983" max="3983" width="10.85546875" style="10" customWidth="1"/>
    <col min="3984" max="3984" width="13.42578125" style="10" customWidth="1"/>
    <col min="3985" max="3985" width="10.85546875" style="10" customWidth="1"/>
    <col min="3986" max="3986" width="10" style="10" customWidth="1"/>
    <col min="3987" max="3987" width="10.85546875" style="10" customWidth="1"/>
    <col min="3988" max="3988" width="11.140625" style="10" customWidth="1"/>
    <col min="3989" max="3989" width="10.85546875" style="10" customWidth="1"/>
    <col min="3990" max="3990" width="10" style="10" customWidth="1"/>
    <col min="3991" max="3991" width="11.5703125" style="10" customWidth="1"/>
    <col min="3992" max="3992" width="11.7109375" style="10" customWidth="1"/>
    <col min="3993" max="3993" width="10.5703125" style="10" customWidth="1"/>
    <col min="3994" max="3994" width="12.140625" style="10" customWidth="1"/>
    <col min="3995" max="3995" width="11.7109375" style="10" customWidth="1"/>
    <col min="3996" max="3996" width="11.140625" style="10" customWidth="1"/>
    <col min="3997" max="4000" width="10.85546875" style="10" customWidth="1"/>
    <col min="4001" max="4001" width="10" style="10" customWidth="1"/>
    <col min="4002" max="4003" width="10.85546875" style="10" customWidth="1"/>
    <col min="4004" max="4004" width="11.140625" style="10" customWidth="1"/>
    <col min="4005" max="4005" width="10.85546875" style="10" customWidth="1"/>
    <col min="4006" max="4006" width="11.7109375" style="10" customWidth="1"/>
    <col min="4007" max="4007" width="10.85546875" style="10" customWidth="1"/>
    <col min="4008" max="4008" width="13.42578125" style="10" customWidth="1"/>
    <col min="4009" max="4009" width="11.5703125" style="10" customWidth="1"/>
    <col min="4010" max="4011" width="12" style="10" customWidth="1"/>
    <col min="4012" max="4021" width="11.7109375" style="10" customWidth="1"/>
    <col min="4022" max="4022" width="13.7109375" style="10" customWidth="1"/>
    <col min="4023" max="4025" width="12" style="10" customWidth="1"/>
    <col min="4026" max="4026" width="10" style="10" customWidth="1"/>
    <col min="4027" max="4027" width="10.85546875" style="10" customWidth="1"/>
    <col min="4028" max="4031" width="13.42578125" style="10" customWidth="1"/>
    <col min="4032" max="4032" width="12" style="10" customWidth="1"/>
    <col min="4033" max="4033" width="10.85546875" style="10" customWidth="1"/>
    <col min="4034" max="4034" width="11.140625" style="10" customWidth="1"/>
    <col min="4035" max="4035" width="10.85546875" style="10" customWidth="1"/>
    <col min="4036" max="4036" width="10" style="10" customWidth="1"/>
    <col min="4037" max="4037" width="10.85546875" style="10" customWidth="1"/>
    <col min="4038" max="4038" width="15.42578125" style="10" customWidth="1"/>
    <col min="4039" max="4039" width="12.85546875" style="10" customWidth="1"/>
    <col min="4040" max="4041" width="11.5703125" style="10" customWidth="1"/>
    <col min="4042" max="4042" width="13.85546875" style="10" customWidth="1"/>
    <col min="4043" max="4043" width="11.5703125" style="10" customWidth="1"/>
    <col min="4044" max="4044" width="12.5703125" style="10" customWidth="1"/>
    <col min="4045" max="4047" width="13.42578125" style="10" customWidth="1"/>
    <col min="4048" max="4145" width="14.85546875" style="10" customWidth="1"/>
    <col min="4146" max="4146" width="14" style="10" customWidth="1"/>
    <col min="4147" max="4170" width="13.140625" style="10" customWidth="1"/>
    <col min="4171" max="4171" width="15.42578125" style="10" bestFit="1" customWidth="1"/>
    <col min="4172" max="4172" width="15.42578125" style="10" customWidth="1"/>
    <col min="4173" max="4173" width="13.140625" style="10" bestFit="1" customWidth="1"/>
    <col min="4174" max="4174" width="10.85546875" style="10"/>
    <col min="4175" max="4175" width="50.42578125" style="10" bestFit="1" customWidth="1"/>
    <col min="4176" max="4195" width="0" style="10" hidden="1" customWidth="1"/>
    <col min="4196" max="4196" width="15.42578125" style="10" customWidth="1"/>
    <col min="4197" max="4197" width="12" style="10" customWidth="1"/>
    <col min="4198" max="4198" width="15.42578125" style="10" customWidth="1"/>
    <col min="4199" max="4199" width="12" style="10" customWidth="1"/>
    <col min="4200" max="4200" width="15.5703125" style="10" customWidth="1"/>
    <col min="4201" max="4201" width="12" style="10" customWidth="1"/>
    <col min="4202" max="4202" width="15.5703125" style="10" customWidth="1"/>
    <col min="4203" max="4203" width="12" style="10" customWidth="1"/>
    <col min="4204" max="4204" width="13.7109375" style="10" customWidth="1"/>
    <col min="4205" max="4205" width="12" style="10" customWidth="1"/>
    <col min="4206" max="4206" width="11.42578125" style="10" customWidth="1"/>
    <col min="4207" max="4207" width="10.85546875" style="10" customWidth="1"/>
    <col min="4208" max="4208" width="11.140625" style="10" customWidth="1"/>
    <col min="4209" max="4209" width="12" style="10" customWidth="1"/>
    <col min="4210" max="4210" width="11.140625" style="10" customWidth="1"/>
    <col min="4211" max="4220" width="12" style="10" customWidth="1"/>
    <col min="4221" max="4221" width="12.28515625" style="10" customWidth="1"/>
    <col min="4222" max="4223" width="12" style="10" customWidth="1"/>
    <col min="4224" max="4224" width="13.140625" style="10" customWidth="1"/>
    <col min="4225" max="4225" width="12.5703125" style="10" customWidth="1"/>
    <col min="4226" max="4227" width="13.140625" style="10" customWidth="1"/>
    <col min="4228" max="4229" width="10.85546875" style="10" customWidth="1"/>
    <col min="4230" max="4230" width="10" style="10" customWidth="1"/>
    <col min="4231" max="4231" width="10.85546875" style="10" customWidth="1"/>
    <col min="4232" max="4232" width="11.140625" style="10" customWidth="1"/>
    <col min="4233" max="4233" width="12" style="10" customWidth="1"/>
    <col min="4234" max="4234" width="10" style="10" customWidth="1"/>
    <col min="4235" max="4235" width="10.85546875" style="10" customWidth="1"/>
    <col min="4236" max="4236" width="10" style="10" customWidth="1"/>
    <col min="4237" max="4237" width="10.85546875" style="10" customWidth="1"/>
    <col min="4238" max="4238" width="10" style="10" customWidth="1"/>
    <col min="4239" max="4239" width="10.85546875" style="10" customWidth="1"/>
    <col min="4240" max="4240" width="13.42578125" style="10" customWidth="1"/>
    <col min="4241" max="4241" width="10.85546875" style="10" customWidth="1"/>
    <col min="4242" max="4242" width="10" style="10" customWidth="1"/>
    <col min="4243" max="4243" width="10.85546875" style="10" customWidth="1"/>
    <col min="4244" max="4244" width="11.140625" style="10" customWidth="1"/>
    <col min="4245" max="4245" width="10.85546875" style="10" customWidth="1"/>
    <col min="4246" max="4246" width="10" style="10" customWidth="1"/>
    <col min="4247" max="4247" width="11.5703125" style="10" customWidth="1"/>
    <col min="4248" max="4248" width="11.7109375" style="10" customWidth="1"/>
    <col min="4249" max="4249" width="10.5703125" style="10" customWidth="1"/>
    <col min="4250" max="4250" width="12.140625" style="10" customWidth="1"/>
    <col min="4251" max="4251" width="11.7109375" style="10" customWidth="1"/>
    <col min="4252" max="4252" width="11.140625" style="10" customWidth="1"/>
    <col min="4253" max="4256" width="10.85546875" style="10" customWidth="1"/>
    <col min="4257" max="4257" width="10" style="10" customWidth="1"/>
    <col min="4258" max="4259" width="10.85546875" style="10" customWidth="1"/>
    <col min="4260" max="4260" width="11.140625" style="10" customWidth="1"/>
    <col min="4261" max="4261" width="10.85546875" style="10" customWidth="1"/>
    <col min="4262" max="4262" width="11.7109375" style="10" customWidth="1"/>
    <col min="4263" max="4263" width="10.85546875" style="10" customWidth="1"/>
    <col min="4264" max="4264" width="13.42578125" style="10" customWidth="1"/>
    <col min="4265" max="4265" width="11.5703125" style="10" customWidth="1"/>
    <col min="4266" max="4267" width="12" style="10" customWidth="1"/>
    <col min="4268" max="4277" width="11.7109375" style="10" customWidth="1"/>
    <col min="4278" max="4278" width="13.7109375" style="10" customWidth="1"/>
    <col min="4279" max="4281" width="12" style="10" customWidth="1"/>
    <col min="4282" max="4282" width="10" style="10" customWidth="1"/>
    <col min="4283" max="4283" width="10.85546875" style="10" customWidth="1"/>
    <col min="4284" max="4287" width="13.42578125" style="10" customWidth="1"/>
    <col min="4288" max="4288" width="12" style="10" customWidth="1"/>
    <col min="4289" max="4289" width="10.85546875" style="10" customWidth="1"/>
    <col min="4290" max="4290" width="11.140625" style="10" customWidth="1"/>
    <col min="4291" max="4291" width="10.85546875" style="10" customWidth="1"/>
    <col min="4292" max="4292" width="10" style="10" customWidth="1"/>
    <col min="4293" max="4293" width="10.85546875" style="10" customWidth="1"/>
    <col min="4294" max="4294" width="15.42578125" style="10" customWidth="1"/>
    <col min="4295" max="4295" width="12.85546875" style="10" customWidth="1"/>
    <col min="4296" max="4297" width="11.5703125" style="10" customWidth="1"/>
    <col min="4298" max="4298" width="13.85546875" style="10" customWidth="1"/>
    <col min="4299" max="4299" width="11.5703125" style="10" customWidth="1"/>
    <col min="4300" max="4300" width="12.5703125" style="10" customWidth="1"/>
    <col min="4301" max="4303" width="13.42578125" style="10" customWidth="1"/>
    <col min="4304" max="4401" width="14.85546875" style="10" customWidth="1"/>
    <col min="4402" max="4402" width="14" style="10" customWidth="1"/>
    <col min="4403" max="4426" width="13.140625" style="10" customWidth="1"/>
    <col min="4427" max="4427" width="15.42578125" style="10" bestFit="1" customWidth="1"/>
    <col min="4428" max="4428" width="15.42578125" style="10" customWidth="1"/>
    <col min="4429" max="4429" width="13.140625" style="10" bestFit="1" customWidth="1"/>
    <col min="4430" max="4430" width="10.85546875" style="10"/>
    <col min="4431" max="4431" width="50.42578125" style="10" bestFit="1" customWidth="1"/>
    <col min="4432" max="4451" width="0" style="10" hidden="1" customWidth="1"/>
    <col min="4452" max="4452" width="15.42578125" style="10" customWidth="1"/>
    <col min="4453" max="4453" width="12" style="10" customWidth="1"/>
    <col min="4454" max="4454" width="15.42578125" style="10" customWidth="1"/>
    <col min="4455" max="4455" width="12" style="10" customWidth="1"/>
    <col min="4456" max="4456" width="15.5703125" style="10" customWidth="1"/>
    <col min="4457" max="4457" width="12" style="10" customWidth="1"/>
    <col min="4458" max="4458" width="15.5703125" style="10" customWidth="1"/>
    <col min="4459" max="4459" width="12" style="10" customWidth="1"/>
    <col min="4460" max="4460" width="13.7109375" style="10" customWidth="1"/>
    <col min="4461" max="4461" width="12" style="10" customWidth="1"/>
    <col min="4462" max="4462" width="11.42578125" style="10" customWidth="1"/>
    <col min="4463" max="4463" width="10.85546875" style="10" customWidth="1"/>
    <col min="4464" max="4464" width="11.140625" style="10" customWidth="1"/>
    <col min="4465" max="4465" width="12" style="10" customWidth="1"/>
    <col min="4466" max="4466" width="11.140625" style="10" customWidth="1"/>
    <col min="4467" max="4476" width="12" style="10" customWidth="1"/>
    <col min="4477" max="4477" width="12.28515625" style="10" customWidth="1"/>
    <col min="4478" max="4479" width="12" style="10" customWidth="1"/>
    <col min="4480" max="4480" width="13.140625" style="10" customWidth="1"/>
    <col min="4481" max="4481" width="12.5703125" style="10" customWidth="1"/>
    <col min="4482" max="4483" width="13.140625" style="10" customWidth="1"/>
    <col min="4484" max="4485" width="10.85546875" style="10" customWidth="1"/>
    <col min="4486" max="4486" width="10" style="10" customWidth="1"/>
    <col min="4487" max="4487" width="10.85546875" style="10" customWidth="1"/>
    <col min="4488" max="4488" width="11.140625" style="10" customWidth="1"/>
    <col min="4489" max="4489" width="12" style="10" customWidth="1"/>
    <col min="4490" max="4490" width="10" style="10" customWidth="1"/>
    <col min="4491" max="4491" width="10.85546875" style="10" customWidth="1"/>
    <col min="4492" max="4492" width="10" style="10" customWidth="1"/>
    <col min="4493" max="4493" width="10.85546875" style="10" customWidth="1"/>
    <col min="4494" max="4494" width="10" style="10" customWidth="1"/>
    <col min="4495" max="4495" width="10.85546875" style="10" customWidth="1"/>
    <col min="4496" max="4496" width="13.42578125" style="10" customWidth="1"/>
    <col min="4497" max="4497" width="10.85546875" style="10" customWidth="1"/>
    <col min="4498" max="4498" width="10" style="10" customWidth="1"/>
    <col min="4499" max="4499" width="10.85546875" style="10" customWidth="1"/>
    <col min="4500" max="4500" width="11.140625" style="10" customWidth="1"/>
    <col min="4501" max="4501" width="10.85546875" style="10" customWidth="1"/>
    <col min="4502" max="4502" width="10" style="10" customWidth="1"/>
    <col min="4503" max="4503" width="11.5703125" style="10" customWidth="1"/>
    <col min="4504" max="4504" width="11.7109375" style="10" customWidth="1"/>
    <col min="4505" max="4505" width="10.5703125" style="10" customWidth="1"/>
    <col min="4506" max="4506" width="12.140625" style="10" customWidth="1"/>
    <col min="4507" max="4507" width="11.7109375" style="10" customWidth="1"/>
    <col min="4508" max="4508" width="11.140625" style="10" customWidth="1"/>
    <col min="4509" max="4512" width="10.85546875" style="10" customWidth="1"/>
    <col min="4513" max="4513" width="10" style="10" customWidth="1"/>
    <col min="4514" max="4515" width="10.85546875" style="10" customWidth="1"/>
    <col min="4516" max="4516" width="11.140625" style="10" customWidth="1"/>
    <col min="4517" max="4517" width="10.85546875" style="10" customWidth="1"/>
    <col min="4518" max="4518" width="11.7109375" style="10" customWidth="1"/>
    <col min="4519" max="4519" width="10.85546875" style="10" customWidth="1"/>
    <col min="4520" max="4520" width="13.42578125" style="10" customWidth="1"/>
    <col min="4521" max="4521" width="11.5703125" style="10" customWidth="1"/>
    <col min="4522" max="4523" width="12" style="10" customWidth="1"/>
    <col min="4524" max="4533" width="11.7109375" style="10" customWidth="1"/>
    <col min="4534" max="4534" width="13.7109375" style="10" customWidth="1"/>
    <col min="4535" max="4537" width="12" style="10" customWidth="1"/>
    <col min="4538" max="4538" width="10" style="10" customWidth="1"/>
    <col min="4539" max="4539" width="10.85546875" style="10" customWidth="1"/>
    <col min="4540" max="4543" width="13.42578125" style="10" customWidth="1"/>
    <col min="4544" max="4544" width="12" style="10" customWidth="1"/>
    <col min="4545" max="4545" width="10.85546875" style="10" customWidth="1"/>
    <col min="4546" max="4546" width="11.140625" style="10" customWidth="1"/>
    <col min="4547" max="4547" width="10.85546875" style="10" customWidth="1"/>
    <col min="4548" max="4548" width="10" style="10" customWidth="1"/>
    <col min="4549" max="4549" width="10.85546875" style="10" customWidth="1"/>
    <col min="4550" max="4550" width="15.42578125" style="10" customWidth="1"/>
    <col min="4551" max="4551" width="12.85546875" style="10" customWidth="1"/>
    <col min="4552" max="4553" width="11.5703125" style="10" customWidth="1"/>
    <col min="4554" max="4554" width="13.85546875" style="10" customWidth="1"/>
    <col min="4555" max="4555" width="11.5703125" style="10" customWidth="1"/>
    <col min="4556" max="4556" width="12.5703125" style="10" customWidth="1"/>
    <col min="4557" max="4559" width="13.42578125" style="10" customWidth="1"/>
    <col min="4560" max="4657" width="14.85546875" style="10" customWidth="1"/>
    <col min="4658" max="4658" width="14" style="10" customWidth="1"/>
    <col min="4659" max="4682" width="13.140625" style="10" customWidth="1"/>
    <col min="4683" max="4683" width="15.42578125" style="10" bestFit="1" customWidth="1"/>
    <col min="4684" max="4684" width="15.42578125" style="10" customWidth="1"/>
    <col min="4685" max="4685" width="13.140625" style="10" bestFit="1" customWidth="1"/>
    <col min="4686" max="4686" width="10.85546875" style="10"/>
    <col min="4687" max="4687" width="50.42578125" style="10" bestFit="1" customWidth="1"/>
    <col min="4688" max="4707" width="0" style="10" hidden="1" customWidth="1"/>
    <col min="4708" max="4708" width="15.42578125" style="10" customWidth="1"/>
    <col min="4709" max="4709" width="12" style="10" customWidth="1"/>
    <col min="4710" max="4710" width="15.42578125" style="10" customWidth="1"/>
    <col min="4711" max="4711" width="12" style="10" customWidth="1"/>
    <col min="4712" max="4712" width="15.5703125" style="10" customWidth="1"/>
    <col min="4713" max="4713" width="12" style="10" customWidth="1"/>
    <col min="4714" max="4714" width="15.5703125" style="10" customWidth="1"/>
    <col min="4715" max="4715" width="12" style="10" customWidth="1"/>
    <col min="4716" max="4716" width="13.7109375" style="10" customWidth="1"/>
    <col min="4717" max="4717" width="12" style="10" customWidth="1"/>
    <col min="4718" max="4718" width="11.42578125" style="10" customWidth="1"/>
    <col min="4719" max="4719" width="10.85546875" style="10" customWidth="1"/>
    <col min="4720" max="4720" width="11.140625" style="10" customWidth="1"/>
    <col min="4721" max="4721" width="12" style="10" customWidth="1"/>
    <col min="4722" max="4722" width="11.140625" style="10" customWidth="1"/>
    <col min="4723" max="4732" width="12" style="10" customWidth="1"/>
    <col min="4733" max="4733" width="12.28515625" style="10" customWidth="1"/>
    <col min="4734" max="4735" width="12" style="10" customWidth="1"/>
    <col min="4736" max="4736" width="13.140625" style="10" customWidth="1"/>
    <col min="4737" max="4737" width="12.5703125" style="10" customWidth="1"/>
    <col min="4738" max="4739" width="13.140625" style="10" customWidth="1"/>
    <col min="4740" max="4741" width="10.85546875" style="10" customWidth="1"/>
    <col min="4742" max="4742" width="10" style="10" customWidth="1"/>
    <col min="4743" max="4743" width="10.85546875" style="10" customWidth="1"/>
    <col min="4744" max="4744" width="11.140625" style="10" customWidth="1"/>
    <col min="4745" max="4745" width="12" style="10" customWidth="1"/>
    <col min="4746" max="4746" width="10" style="10" customWidth="1"/>
    <col min="4747" max="4747" width="10.85546875" style="10" customWidth="1"/>
    <col min="4748" max="4748" width="10" style="10" customWidth="1"/>
    <col min="4749" max="4749" width="10.85546875" style="10" customWidth="1"/>
    <col min="4750" max="4750" width="10" style="10" customWidth="1"/>
    <col min="4751" max="4751" width="10.85546875" style="10" customWidth="1"/>
    <col min="4752" max="4752" width="13.42578125" style="10" customWidth="1"/>
    <col min="4753" max="4753" width="10.85546875" style="10" customWidth="1"/>
    <col min="4754" max="4754" width="10" style="10" customWidth="1"/>
    <col min="4755" max="4755" width="10.85546875" style="10" customWidth="1"/>
    <col min="4756" max="4756" width="11.140625" style="10" customWidth="1"/>
    <col min="4757" max="4757" width="10.85546875" style="10" customWidth="1"/>
    <col min="4758" max="4758" width="10" style="10" customWidth="1"/>
    <col min="4759" max="4759" width="11.5703125" style="10" customWidth="1"/>
    <col min="4760" max="4760" width="11.7109375" style="10" customWidth="1"/>
    <col min="4761" max="4761" width="10.5703125" style="10" customWidth="1"/>
    <col min="4762" max="4762" width="12.140625" style="10" customWidth="1"/>
    <col min="4763" max="4763" width="11.7109375" style="10" customWidth="1"/>
    <col min="4764" max="4764" width="11.140625" style="10" customWidth="1"/>
    <col min="4765" max="4768" width="10.85546875" style="10" customWidth="1"/>
    <col min="4769" max="4769" width="10" style="10" customWidth="1"/>
    <col min="4770" max="4771" width="10.85546875" style="10" customWidth="1"/>
    <col min="4772" max="4772" width="11.140625" style="10" customWidth="1"/>
    <col min="4773" max="4773" width="10.85546875" style="10" customWidth="1"/>
    <col min="4774" max="4774" width="11.7109375" style="10" customWidth="1"/>
    <col min="4775" max="4775" width="10.85546875" style="10" customWidth="1"/>
    <col min="4776" max="4776" width="13.42578125" style="10" customWidth="1"/>
    <col min="4777" max="4777" width="11.5703125" style="10" customWidth="1"/>
    <col min="4778" max="4779" width="12" style="10" customWidth="1"/>
    <col min="4780" max="4789" width="11.7109375" style="10" customWidth="1"/>
    <col min="4790" max="4790" width="13.7109375" style="10" customWidth="1"/>
    <col min="4791" max="4793" width="12" style="10" customWidth="1"/>
    <col min="4794" max="4794" width="10" style="10" customWidth="1"/>
    <col min="4795" max="4795" width="10.85546875" style="10" customWidth="1"/>
    <col min="4796" max="4799" width="13.42578125" style="10" customWidth="1"/>
    <col min="4800" max="4800" width="12" style="10" customWidth="1"/>
    <col min="4801" max="4801" width="10.85546875" style="10" customWidth="1"/>
    <col min="4802" max="4802" width="11.140625" style="10" customWidth="1"/>
    <col min="4803" max="4803" width="10.85546875" style="10" customWidth="1"/>
    <col min="4804" max="4804" width="10" style="10" customWidth="1"/>
    <col min="4805" max="4805" width="10.85546875" style="10" customWidth="1"/>
    <col min="4806" max="4806" width="15.42578125" style="10" customWidth="1"/>
    <col min="4807" max="4807" width="12.85546875" style="10" customWidth="1"/>
    <col min="4808" max="4809" width="11.5703125" style="10" customWidth="1"/>
    <col min="4810" max="4810" width="13.85546875" style="10" customWidth="1"/>
    <col min="4811" max="4811" width="11.5703125" style="10" customWidth="1"/>
    <col min="4812" max="4812" width="12.5703125" style="10" customWidth="1"/>
    <col min="4813" max="4815" width="13.42578125" style="10" customWidth="1"/>
    <col min="4816" max="4913" width="14.85546875" style="10" customWidth="1"/>
    <col min="4914" max="4914" width="14" style="10" customWidth="1"/>
    <col min="4915" max="4938" width="13.140625" style="10" customWidth="1"/>
    <col min="4939" max="4939" width="15.42578125" style="10" bestFit="1" customWidth="1"/>
    <col min="4940" max="4940" width="15.42578125" style="10" customWidth="1"/>
    <col min="4941" max="4941" width="13.140625" style="10" bestFit="1" customWidth="1"/>
    <col min="4942" max="4942" width="10.85546875" style="10"/>
    <col min="4943" max="4943" width="50.42578125" style="10" bestFit="1" customWidth="1"/>
    <col min="4944" max="4963" width="0" style="10" hidden="1" customWidth="1"/>
    <col min="4964" max="4964" width="15.42578125" style="10" customWidth="1"/>
    <col min="4965" max="4965" width="12" style="10" customWidth="1"/>
    <col min="4966" max="4966" width="15.42578125" style="10" customWidth="1"/>
    <col min="4967" max="4967" width="12" style="10" customWidth="1"/>
    <col min="4968" max="4968" width="15.5703125" style="10" customWidth="1"/>
    <col min="4969" max="4969" width="12" style="10" customWidth="1"/>
    <col min="4970" max="4970" width="15.5703125" style="10" customWidth="1"/>
    <col min="4971" max="4971" width="12" style="10" customWidth="1"/>
    <col min="4972" max="4972" width="13.7109375" style="10" customWidth="1"/>
    <col min="4973" max="4973" width="12" style="10" customWidth="1"/>
    <col min="4974" max="4974" width="11.42578125" style="10" customWidth="1"/>
    <col min="4975" max="4975" width="10.85546875" style="10" customWidth="1"/>
    <col min="4976" max="4976" width="11.140625" style="10" customWidth="1"/>
    <col min="4977" max="4977" width="12" style="10" customWidth="1"/>
    <col min="4978" max="4978" width="11.140625" style="10" customWidth="1"/>
    <col min="4979" max="4988" width="12" style="10" customWidth="1"/>
    <col min="4989" max="4989" width="12.28515625" style="10" customWidth="1"/>
    <col min="4990" max="4991" width="12" style="10" customWidth="1"/>
    <col min="4992" max="4992" width="13.140625" style="10" customWidth="1"/>
    <col min="4993" max="4993" width="12.5703125" style="10" customWidth="1"/>
    <col min="4994" max="4995" width="13.140625" style="10" customWidth="1"/>
    <col min="4996" max="4997" width="10.85546875" style="10" customWidth="1"/>
    <col min="4998" max="4998" width="10" style="10" customWidth="1"/>
    <col min="4999" max="4999" width="10.85546875" style="10" customWidth="1"/>
    <col min="5000" max="5000" width="11.140625" style="10" customWidth="1"/>
    <col min="5001" max="5001" width="12" style="10" customWidth="1"/>
    <col min="5002" max="5002" width="10" style="10" customWidth="1"/>
    <col min="5003" max="5003" width="10.85546875" style="10" customWidth="1"/>
    <col min="5004" max="5004" width="10" style="10" customWidth="1"/>
    <col min="5005" max="5005" width="10.85546875" style="10" customWidth="1"/>
    <col min="5006" max="5006" width="10" style="10" customWidth="1"/>
    <col min="5007" max="5007" width="10.85546875" style="10" customWidth="1"/>
    <col min="5008" max="5008" width="13.42578125" style="10" customWidth="1"/>
    <col min="5009" max="5009" width="10.85546875" style="10" customWidth="1"/>
    <col min="5010" max="5010" width="10" style="10" customWidth="1"/>
    <col min="5011" max="5011" width="10.85546875" style="10" customWidth="1"/>
    <col min="5012" max="5012" width="11.140625" style="10" customWidth="1"/>
    <col min="5013" max="5013" width="10.85546875" style="10" customWidth="1"/>
    <col min="5014" max="5014" width="10" style="10" customWidth="1"/>
    <col min="5015" max="5015" width="11.5703125" style="10" customWidth="1"/>
    <col min="5016" max="5016" width="11.7109375" style="10" customWidth="1"/>
    <col min="5017" max="5017" width="10.5703125" style="10" customWidth="1"/>
    <col min="5018" max="5018" width="12.140625" style="10" customWidth="1"/>
    <col min="5019" max="5019" width="11.7109375" style="10" customWidth="1"/>
    <col min="5020" max="5020" width="11.140625" style="10" customWidth="1"/>
    <col min="5021" max="5024" width="10.85546875" style="10" customWidth="1"/>
    <col min="5025" max="5025" width="10" style="10" customWidth="1"/>
    <col min="5026" max="5027" width="10.85546875" style="10" customWidth="1"/>
    <col min="5028" max="5028" width="11.140625" style="10" customWidth="1"/>
    <col min="5029" max="5029" width="10.85546875" style="10" customWidth="1"/>
    <col min="5030" max="5030" width="11.7109375" style="10" customWidth="1"/>
    <col min="5031" max="5031" width="10.85546875" style="10" customWidth="1"/>
    <col min="5032" max="5032" width="13.42578125" style="10" customWidth="1"/>
    <col min="5033" max="5033" width="11.5703125" style="10" customWidth="1"/>
    <col min="5034" max="5035" width="12" style="10" customWidth="1"/>
    <col min="5036" max="5045" width="11.7109375" style="10" customWidth="1"/>
    <col min="5046" max="5046" width="13.7109375" style="10" customWidth="1"/>
    <col min="5047" max="5049" width="12" style="10" customWidth="1"/>
    <col min="5050" max="5050" width="10" style="10" customWidth="1"/>
    <col min="5051" max="5051" width="10.85546875" style="10" customWidth="1"/>
    <col min="5052" max="5055" width="13.42578125" style="10" customWidth="1"/>
    <col min="5056" max="5056" width="12" style="10" customWidth="1"/>
    <col min="5057" max="5057" width="10.85546875" style="10" customWidth="1"/>
    <col min="5058" max="5058" width="11.140625" style="10" customWidth="1"/>
    <col min="5059" max="5059" width="10.85546875" style="10" customWidth="1"/>
    <col min="5060" max="5060" width="10" style="10" customWidth="1"/>
    <col min="5061" max="5061" width="10.85546875" style="10" customWidth="1"/>
    <col min="5062" max="5062" width="15.42578125" style="10" customWidth="1"/>
    <col min="5063" max="5063" width="12.85546875" style="10" customWidth="1"/>
    <col min="5064" max="5065" width="11.5703125" style="10" customWidth="1"/>
    <col min="5066" max="5066" width="13.85546875" style="10" customWidth="1"/>
    <col min="5067" max="5067" width="11.5703125" style="10" customWidth="1"/>
    <col min="5068" max="5068" width="12.5703125" style="10" customWidth="1"/>
    <col min="5069" max="5071" width="13.42578125" style="10" customWidth="1"/>
    <col min="5072" max="5169" width="14.85546875" style="10" customWidth="1"/>
    <col min="5170" max="5170" width="14" style="10" customWidth="1"/>
    <col min="5171" max="5194" width="13.140625" style="10" customWidth="1"/>
    <col min="5195" max="5195" width="15.42578125" style="10" bestFit="1" customWidth="1"/>
    <col min="5196" max="5196" width="15.42578125" style="10" customWidth="1"/>
    <col min="5197" max="5197" width="13.140625" style="10" bestFit="1" customWidth="1"/>
    <col min="5198" max="5198" width="10.85546875" style="10"/>
    <col min="5199" max="5199" width="50.42578125" style="10" bestFit="1" customWidth="1"/>
    <col min="5200" max="5219" width="0" style="10" hidden="1" customWidth="1"/>
    <col min="5220" max="5220" width="15.42578125" style="10" customWidth="1"/>
    <col min="5221" max="5221" width="12" style="10" customWidth="1"/>
    <col min="5222" max="5222" width="15.42578125" style="10" customWidth="1"/>
    <col min="5223" max="5223" width="12" style="10" customWidth="1"/>
    <col min="5224" max="5224" width="15.5703125" style="10" customWidth="1"/>
    <col min="5225" max="5225" width="12" style="10" customWidth="1"/>
    <col min="5226" max="5226" width="15.5703125" style="10" customWidth="1"/>
    <col min="5227" max="5227" width="12" style="10" customWidth="1"/>
    <col min="5228" max="5228" width="13.7109375" style="10" customWidth="1"/>
    <col min="5229" max="5229" width="12" style="10" customWidth="1"/>
    <col min="5230" max="5230" width="11.42578125" style="10" customWidth="1"/>
    <col min="5231" max="5231" width="10.85546875" style="10" customWidth="1"/>
    <col min="5232" max="5232" width="11.140625" style="10" customWidth="1"/>
    <col min="5233" max="5233" width="12" style="10" customWidth="1"/>
    <col min="5234" max="5234" width="11.140625" style="10" customWidth="1"/>
    <col min="5235" max="5244" width="12" style="10" customWidth="1"/>
    <col min="5245" max="5245" width="12.28515625" style="10" customWidth="1"/>
    <col min="5246" max="5247" width="12" style="10" customWidth="1"/>
    <col min="5248" max="5248" width="13.140625" style="10" customWidth="1"/>
    <col min="5249" max="5249" width="12.5703125" style="10" customWidth="1"/>
    <col min="5250" max="5251" width="13.140625" style="10" customWidth="1"/>
    <col min="5252" max="5253" width="10.85546875" style="10" customWidth="1"/>
    <col min="5254" max="5254" width="10" style="10" customWidth="1"/>
    <col min="5255" max="5255" width="10.85546875" style="10" customWidth="1"/>
    <col min="5256" max="5256" width="11.140625" style="10" customWidth="1"/>
    <col min="5257" max="5257" width="12" style="10" customWidth="1"/>
    <col min="5258" max="5258" width="10" style="10" customWidth="1"/>
    <col min="5259" max="5259" width="10.85546875" style="10" customWidth="1"/>
    <col min="5260" max="5260" width="10" style="10" customWidth="1"/>
    <col min="5261" max="5261" width="10.85546875" style="10" customWidth="1"/>
    <col min="5262" max="5262" width="10" style="10" customWidth="1"/>
    <col min="5263" max="5263" width="10.85546875" style="10" customWidth="1"/>
    <col min="5264" max="5264" width="13.42578125" style="10" customWidth="1"/>
    <col min="5265" max="5265" width="10.85546875" style="10" customWidth="1"/>
    <col min="5266" max="5266" width="10" style="10" customWidth="1"/>
    <col min="5267" max="5267" width="10.85546875" style="10" customWidth="1"/>
    <col min="5268" max="5268" width="11.140625" style="10" customWidth="1"/>
    <col min="5269" max="5269" width="10.85546875" style="10" customWidth="1"/>
    <col min="5270" max="5270" width="10" style="10" customWidth="1"/>
    <col min="5271" max="5271" width="11.5703125" style="10" customWidth="1"/>
    <col min="5272" max="5272" width="11.7109375" style="10" customWidth="1"/>
    <col min="5273" max="5273" width="10.5703125" style="10" customWidth="1"/>
    <col min="5274" max="5274" width="12.140625" style="10" customWidth="1"/>
    <col min="5275" max="5275" width="11.7109375" style="10" customWidth="1"/>
    <col min="5276" max="5276" width="11.140625" style="10" customWidth="1"/>
    <col min="5277" max="5280" width="10.85546875" style="10" customWidth="1"/>
    <col min="5281" max="5281" width="10" style="10" customWidth="1"/>
    <col min="5282" max="5283" width="10.85546875" style="10" customWidth="1"/>
    <col min="5284" max="5284" width="11.140625" style="10" customWidth="1"/>
    <col min="5285" max="5285" width="10.85546875" style="10" customWidth="1"/>
    <col min="5286" max="5286" width="11.7109375" style="10" customWidth="1"/>
    <col min="5287" max="5287" width="10.85546875" style="10" customWidth="1"/>
    <col min="5288" max="5288" width="13.42578125" style="10" customWidth="1"/>
    <col min="5289" max="5289" width="11.5703125" style="10" customWidth="1"/>
    <col min="5290" max="5291" width="12" style="10" customWidth="1"/>
    <col min="5292" max="5301" width="11.7109375" style="10" customWidth="1"/>
    <col min="5302" max="5302" width="13.7109375" style="10" customWidth="1"/>
    <col min="5303" max="5305" width="12" style="10" customWidth="1"/>
    <col min="5306" max="5306" width="10" style="10" customWidth="1"/>
    <col min="5307" max="5307" width="10.85546875" style="10" customWidth="1"/>
    <col min="5308" max="5311" width="13.42578125" style="10" customWidth="1"/>
    <col min="5312" max="5312" width="12" style="10" customWidth="1"/>
    <col min="5313" max="5313" width="10.85546875" style="10" customWidth="1"/>
    <col min="5314" max="5314" width="11.140625" style="10" customWidth="1"/>
    <col min="5315" max="5315" width="10.85546875" style="10" customWidth="1"/>
    <col min="5316" max="5316" width="10" style="10" customWidth="1"/>
    <col min="5317" max="5317" width="10.85546875" style="10" customWidth="1"/>
    <col min="5318" max="5318" width="15.42578125" style="10" customWidth="1"/>
    <col min="5319" max="5319" width="12.85546875" style="10" customWidth="1"/>
    <col min="5320" max="5321" width="11.5703125" style="10" customWidth="1"/>
    <col min="5322" max="5322" width="13.85546875" style="10" customWidth="1"/>
    <col min="5323" max="5323" width="11.5703125" style="10" customWidth="1"/>
    <col min="5324" max="5324" width="12.5703125" style="10" customWidth="1"/>
    <col min="5325" max="5327" width="13.42578125" style="10" customWidth="1"/>
    <col min="5328" max="5425" width="14.85546875" style="10" customWidth="1"/>
    <col min="5426" max="5426" width="14" style="10" customWidth="1"/>
    <col min="5427" max="5450" width="13.140625" style="10" customWidth="1"/>
    <col min="5451" max="5451" width="15.42578125" style="10" bestFit="1" customWidth="1"/>
    <col min="5452" max="5452" width="15.42578125" style="10" customWidth="1"/>
    <col min="5453" max="5453" width="13.140625" style="10" bestFit="1" customWidth="1"/>
    <col min="5454" max="5454" width="10.85546875" style="10"/>
    <col min="5455" max="5455" width="50.42578125" style="10" bestFit="1" customWidth="1"/>
    <col min="5456" max="5475" width="0" style="10" hidden="1" customWidth="1"/>
    <col min="5476" max="5476" width="15.42578125" style="10" customWidth="1"/>
    <col min="5477" max="5477" width="12" style="10" customWidth="1"/>
    <col min="5478" max="5478" width="15.42578125" style="10" customWidth="1"/>
    <col min="5479" max="5479" width="12" style="10" customWidth="1"/>
    <col min="5480" max="5480" width="15.5703125" style="10" customWidth="1"/>
    <col min="5481" max="5481" width="12" style="10" customWidth="1"/>
    <col min="5482" max="5482" width="15.5703125" style="10" customWidth="1"/>
    <col min="5483" max="5483" width="12" style="10" customWidth="1"/>
    <col min="5484" max="5484" width="13.7109375" style="10" customWidth="1"/>
    <col min="5485" max="5485" width="12" style="10" customWidth="1"/>
    <col min="5486" max="5486" width="11.42578125" style="10" customWidth="1"/>
    <col min="5487" max="5487" width="10.85546875" style="10" customWidth="1"/>
    <col min="5488" max="5488" width="11.140625" style="10" customWidth="1"/>
    <col min="5489" max="5489" width="12" style="10" customWidth="1"/>
    <col min="5490" max="5490" width="11.140625" style="10" customWidth="1"/>
    <col min="5491" max="5500" width="12" style="10" customWidth="1"/>
    <col min="5501" max="5501" width="12.28515625" style="10" customWidth="1"/>
    <col min="5502" max="5503" width="12" style="10" customWidth="1"/>
    <col min="5504" max="5504" width="13.140625" style="10" customWidth="1"/>
    <col min="5505" max="5505" width="12.5703125" style="10" customWidth="1"/>
    <col min="5506" max="5507" width="13.140625" style="10" customWidth="1"/>
    <col min="5508" max="5509" width="10.85546875" style="10" customWidth="1"/>
    <col min="5510" max="5510" width="10" style="10" customWidth="1"/>
    <col min="5511" max="5511" width="10.85546875" style="10" customWidth="1"/>
    <col min="5512" max="5512" width="11.140625" style="10" customWidth="1"/>
    <col min="5513" max="5513" width="12" style="10" customWidth="1"/>
    <col min="5514" max="5514" width="10" style="10" customWidth="1"/>
    <col min="5515" max="5515" width="10.85546875" style="10" customWidth="1"/>
    <col min="5516" max="5516" width="10" style="10" customWidth="1"/>
    <col min="5517" max="5517" width="10.85546875" style="10" customWidth="1"/>
    <col min="5518" max="5518" width="10" style="10" customWidth="1"/>
    <col min="5519" max="5519" width="10.85546875" style="10" customWidth="1"/>
    <col min="5520" max="5520" width="13.42578125" style="10" customWidth="1"/>
    <col min="5521" max="5521" width="10.85546875" style="10" customWidth="1"/>
    <col min="5522" max="5522" width="10" style="10" customWidth="1"/>
    <col min="5523" max="5523" width="10.85546875" style="10" customWidth="1"/>
    <col min="5524" max="5524" width="11.140625" style="10" customWidth="1"/>
    <col min="5525" max="5525" width="10.85546875" style="10" customWidth="1"/>
    <col min="5526" max="5526" width="10" style="10" customWidth="1"/>
    <col min="5527" max="5527" width="11.5703125" style="10" customWidth="1"/>
    <col min="5528" max="5528" width="11.7109375" style="10" customWidth="1"/>
    <col min="5529" max="5529" width="10.5703125" style="10" customWidth="1"/>
    <col min="5530" max="5530" width="12.140625" style="10" customWidth="1"/>
    <col min="5531" max="5531" width="11.7109375" style="10" customWidth="1"/>
    <col min="5532" max="5532" width="11.140625" style="10" customWidth="1"/>
    <col min="5533" max="5536" width="10.85546875" style="10" customWidth="1"/>
    <col min="5537" max="5537" width="10" style="10" customWidth="1"/>
    <col min="5538" max="5539" width="10.85546875" style="10" customWidth="1"/>
    <col min="5540" max="5540" width="11.140625" style="10" customWidth="1"/>
    <col min="5541" max="5541" width="10.85546875" style="10" customWidth="1"/>
    <col min="5542" max="5542" width="11.7109375" style="10" customWidth="1"/>
    <col min="5543" max="5543" width="10.85546875" style="10" customWidth="1"/>
    <col min="5544" max="5544" width="13.42578125" style="10" customWidth="1"/>
    <col min="5545" max="5545" width="11.5703125" style="10" customWidth="1"/>
    <col min="5546" max="5547" width="12" style="10" customWidth="1"/>
    <col min="5548" max="5557" width="11.7109375" style="10" customWidth="1"/>
    <col min="5558" max="5558" width="13.7109375" style="10" customWidth="1"/>
    <col min="5559" max="5561" width="12" style="10" customWidth="1"/>
    <col min="5562" max="5562" width="10" style="10" customWidth="1"/>
    <col min="5563" max="5563" width="10.85546875" style="10" customWidth="1"/>
    <col min="5564" max="5567" width="13.42578125" style="10" customWidth="1"/>
    <col min="5568" max="5568" width="12" style="10" customWidth="1"/>
    <col min="5569" max="5569" width="10.85546875" style="10" customWidth="1"/>
    <col min="5570" max="5570" width="11.140625" style="10" customWidth="1"/>
    <col min="5571" max="5571" width="10.85546875" style="10" customWidth="1"/>
    <col min="5572" max="5572" width="10" style="10" customWidth="1"/>
    <col min="5573" max="5573" width="10.85546875" style="10" customWidth="1"/>
    <col min="5574" max="5574" width="15.42578125" style="10" customWidth="1"/>
    <col min="5575" max="5575" width="12.85546875" style="10" customWidth="1"/>
    <col min="5576" max="5577" width="11.5703125" style="10" customWidth="1"/>
    <col min="5578" max="5578" width="13.85546875" style="10" customWidth="1"/>
    <col min="5579" max="5579" width="11.5703125" style="10" customWidth="1"/>
    <col min="5580" max="5580" width="12.5703125" style="10" customWidth="1"/>
    <col min="5581" max="5583" width="13.42578125" style="10" customWidth="1"/>
    <col min="5584" max="5681" width="14.85546875" style="10" customWidth="1"/>
    <col min="5682" max="5682" width="14" style="10" customWidth="1"/>
    <col min="5683" max="5706" width="13.140625" style="10" customWidth="1"/>
    <col min="5707" max="5707" width="15.42578125" style="10" bestFit="1" customWidth="1"/>
    <col min="5708" max="5708" width="15.42578125" style="10" customWidth="1"/>
    <col min="5709" max="5709" width="13.140625" style="10" bestFit="1" customWidth="1"/>
    <col min="5710" max="5710" width="10.85546875" style="10"/>
    <col min="5711" max="5711" width="50.42578125" style="10" bestFit="1" customWidth="1"/>
    <col min="5712" max="5731" width="0" style="10" hidden="1" customWidth="1"/>
    <col min="5732" max="5732" width="15.42578125" style="10" customWidth="1"/>
    <col min="5733" max="5733" width="12" style="10" customWidth="1"/>
    <col min="5734" max="5734" width="15.42578125" style="10" customWidth="1"/>
    <col min="5735" max="5735" width="12" style="10" customWidth="1"/>
    <col min="5736" max="5736" width="15.5703125" style="10" customWidth="1"/>
    <col min="5737" max="5737" width="12" style="10" customWidth="1"/>
    <col min="5738" max="5738" width="15.5703125" style="10" customWidth="1"/>
    <col min="5739" max="5739" width="12" style="10" customWidth="1"/>
    <col min="5740" max="5740" width="13.7109375" style="10" customWidth="1"/>
    <col min="5741" max="5741" width="12" style="10" customWidth="1"/>
    <col min="5742" max="5742" width="11.42578125" style="10" customWidth="1"/>
    <col min="5743" max="5743" width="10.85546875" style="10" customWidth="1"/>
    <col min="5744" max="5744" width="11.140625" style="10" customWidth="1"/>
    <col min="5745" max="5745" width="12" style="10" customWidth="1"/>
    <col min="5746" max="5746" width="11.140625" style="10" customWidth="1"/>
    <col min="5747" max="5756" width="12" style="10" customWidth="1"/>
    <col min="5757" max="5757" width="12.28515625" style="10" customWidth="1"/>
    <col min="5758" max="5759" width="12" style="10" customWidth="1"/>
    <col min="5760" max="5760" width="13.140625" style="10" customWidth="1"/>
    <col min="5761" max="5761" width="12.5703125" style="10" customWidth="1"/>
    <col min="5762" max="5763" width="13.140625" style="10" customWidth="1"/>
    <col min="5764" max="5765" width="10.85546875" style="10" customWidth="1"/>
    <col min="5766" max="5766" width="10" style="10" customWidth="1"/>
    <col min="5767" max="5767" width="10.85546875" style="10" customWidth="1"/>
    <col min="5768" max="5768" width="11.140625" style="10" customWidth="1"/>
    <col min="5769" max="5769" width="12" style="10" customWidth="1"/>
    <col min="5770" max="5770" width="10" style="10" customWidth="1"/>
    <col min="5771" max="5771" width="10.85546875" style="10" customWidth="1"/>
    <col min="5772" max="5772" width="10" style="10" customWidth="1"/>
    <col min="5773" max="5773" width="10.85546875" style="10" customWidth="1"/>
    <col min="5774" max="5774" width="10" style="10" customWidth="1"/>
    <col min="5775" max="5775" width="10.85546875" style="10" customWidth="1"/>
    <col min="5776" max="5776" width="13.42578125" style="10" customWidth="1"/>
    <col min="5777" max="5777" width="10.85546875" style="10" customWidth="1"/>
    <col min="5778" max="5778" width="10" style="10" customWidth="1"/>
    <col min="5779" max="5779" width="10.85546875" style="10" customWidth="1"/>
    <col min="5780" max="5780" width="11.140625" style="10" customWidth="1"/>
    <col min="5781" max="5781" width="10.85546875" style="10" customWidth="1"/>
    <col min="5782" max="5782" width="10" style="10" customWidth="1"/>
    <col min="5783" max="5783" width="11.5703125" style="10" customWidth="1"/>
    <col min="5784" max="5784" width="11.7109375" style="10" customWidth="1"/>
    <col min="5785" max="5785" width="10.5703125" style="10" customWidth="1"/>
    <col min="5786" max="5786" width="12.140625" style="10" customWidth="1"/>
    <col min="5787" max="5787" width="11.7109375" style="10" customWidth="1"/>
    <col min="5788" max="5788" width="11.140625" style="10" customWidth="1"/>
    <col min="5789" max="5792" width="10.85546875" style="10" customWidth="1"/>
    <col min="5793" max="5793" width="10" style="10" customWidth="1"/>
    <col min="5794" max="5795" width="10.85546875" style="10" customWidth="1"/>
    <col min="5796" max="5796" width="11.140625" style="10" customWidth="1"/>
    <col min="5797" max="5797" width="10.85546875" style="10" customWidth="1"/>
    <col min="5798" max="5798" width="11.7109375" style="10" customWidth="1"/>
    <col min="5799" max="5799" width="10.85546875" style="10" customWidth="1"/>
    <col min="5800" max="5800" width="13.42578125" style="10" customWidth="1"/>
    <col min="5801" max="5801" width="11.5703125" style="10" customWidth="1"/>
    <col min="5802" max="5803" width="12" style="10" customWidth="1"/>
    <col min="5804" max="5813" width="11.7109375" style="10" customWidth="1"/>
    <col min="5814" max="5814" width="13.7109375" style="10" customWidth="1"/>
    <col min="5815" max="5817" width="12" style="10" customWidth="1"/>
    <col min="5818" max="5818" width="10" style="10" customWidth="1"/>
    <col min="5819" max="5819" width="10.85546875" style="10" customWidth="1"/>
    <col min="5820" max="5823" width="13.42578125" style="10" customWidth="1"/>
    <col min="5824" max="5824" width="12" style="10" customWidth="1"/>
    <col min="5825" max="5825" width="10.85546875" style="10" customWidth="1"/>
    <col min="5826" max="5826" width="11.140625" style="10" customWidth="1"/>
    <col min="5827" max="5827" width="10.85546875" style="10" customWidth="1"/>
    <col min="5828" max="5828" width="10" style="10" customWidth="1"/>
    <col min="5829" max="5829" width="10.85546875" style="10" customWidth="1"/>
    <col min="5830" max="5830" width="15.42578125" style="10" customWidth="1"/>
    <col min="5831" max="5831" width="12.85546875" style="10" customWidth="1"/>
    <col min="5832" max="5833" width="11.5703125" style="10" customWidth="1"/>
    <col min="5834" max="5834" width="13.85546875" style="10" customWidth="1"/>
    <col min="5835" max="5835" width="11.5703125" style="10" customWidth="1"/>
    <col min="5836" max="5836" width="12.5703125" style="10" customWidth="1"/>
    <col min="5837" max="5839" width="13.42578125" style="10" customWidth="1"/>
    <col min="5840" max="5937" width="14.85546875" style="10" customWidth="1"/>
    <col min="5938" max="5938" width="14" style="10" customWidth="1"/>
    <col min="5939" max="5962" width="13.140625" style="10" customWidth="1"/>
    <col min="5963" max="5963" width="15.42578125" style="10" bestFit="1" customWidth="1"/>
    <col min="5964" max="5964" width="15.42578125" style="10" customWidth="1"/>
    <col min="5965" max="5965" width="13.140625" style="10" bestFit="1" customWidth="1"/>
    <col min="5966" max="5966" width="10.85546875" style="10"/>
    <col min="5967" max="5967" width="50.42578125" style="10" bestFit="1" customWidth="1"/>
    <col min="5968" max="5987" width="0" style="10" hidden="1" customWidth="1"/>
    <col min="5988" max="5988" width="15.42578125" style="10" customWidth="1"/>
    <col min="5989" max="5989" width="12" style="10" customWidth="1"/>
    <col min="5990" max="5990" width="15.42578125" style="10" customWidth="1"/>
    <col min="5991" max="5991" width="12" style="10" customWidth="1"/>
    <col min="5992" max="5992" width="15.5703125" style="10" customWidth="1"/>
    <col min="5993" max="5993" width="12" style="10" customWidth="1"/>
    <col min="5994" max="5994" width="15.5703125" style="10" customWidth="1"/>
    <col min="5995" max="5995" width="12" style="10" customWidth="1"/>
    <col min="5996" max="5996" width="13.7109375" style="10" customWidth="1"/>
    <col min="5997" max="5997" width="12" style="10" customWidth="1"/>
    <col min="5998" max="5998" width="11.42578125" style="10" customWidth="1"/>
    <col min="5999" max="5999" width="10.85546875" style="10" customWidth="1"/>
    <col min="6000" max="6000" width="11.140625" style="10" customWidth="1"/>
    <col min="6001" max="6001" width="12" style="10" customWidth="1"/>
    <col min="6002" max="6002" width="11.140625" style="10" customWidth="1"/>
    <col min="6003" max="6012" width="12" style="10" customWidth="1"/>
    <col min="6013" max="6013" width="12.28515625" style="10" customWidth="1"/>
    <col min="6014" max="6015" width="12" style="10" customWidth="1"/>
    <col min="6016" max="6016" width="13.140625" style="10" customWidth="1"/>
    <col min="6017" max="6017" width="12.5703125" style="10" customWidth="1"/>
    <col min="6018" max="6019" width="13.140625" style="10" customWidth="1"/>
    <col min="6020" max="6021" width="10.85546875" style="10" customWidth="1"/>
    <col min="6022" max="6022" width="10" style="10" customWidth="1"/>
    <col min="6023" max="6023" width="10.85546875" style="10" customWidth="1"/>
    <col min="6024" max="6024" width="11.140625" style="10" customWidth="1"/>
    <col min="6025" max="6025" width="12" style="10" customWidth="1"/>
    <col min="6026" max="6026" width="10" style="10" customWidth="1"/>
    <col min="6027" max="6027" width="10.85546875" style="10" customWidth="1"/>
    <col min="6028" max="6028" width="10" style="10" customWidth="1"/>
    <col min="6029" max="6029" width="10.85546875" style="10" customWidth="1"/>
    <col min="6030" max="6030" width="10" style="10" customWidth="1"/>
    <col min="6031" max="6031" width="10.85546875" style="10" customWidth="1"/>
    <col min="6032" max="6032" width="13.42578125" style="10" customWidth="1"/>
    <col min="6033" max="6033" width="10.85546875" style="10" customWidth="1"/>
    <col min="6034" max="6034" width="10" style="10" customWidth="1"/>
    <col min="6035" max="6035" width="10.85546875" style="10" customWidth="1"/>
    <col min="6036" max="6036" width="11.140625" style="10" customWidth="1"/>
    <col min="6037" max="6037" width="10.85546875" style="10" customWidth="1"/>
    <col min="6038" max="6038" width="10" style="10" customWidth="1"/>
    <col min="6039" max="6039" width="11.5703125" style="10" customWidth="1"/>
    <col min="6040" max="6040" width="11.7109375" style="10" customWidth="1"/>
    <col min="6041" max="6041" width="10.5703125" style="10" customWidth="1"/>
    <col min="6042" max="6042" width="12.140625" style="10" customWidth="1"/>
    <col min="6043" max="6043" width="11.7109375" style="10" customWidth="1"/>
    <col min="6044" max="6044" width="11.140625" style="10" customWidth="1"/>
    <col min="6045" max="6048" width="10.85546875" style="10" customWidth="1"/>
    <col min="6049" max="6049" width="10" style="10" customWidth="1"/>
    <col min="6050" max="6051" width="10.85546875" style="10" customWidth="1"/>
    <col min="6052" max="6052" width="11.140625" style="10" customWidth="1"/>
    <col min="6053" max="6053" width="10.85546875" style="10" customWidth="1"/>
    <col min="6054" max="6054" width="11.7109375" style="10" customWidth="1"/>
    <col min="6055" max="6055" width="10.85546875" style="10" customWidth="1"/>
    <col min="6056" max="6056" width="13.42578125" style="10" customWidth="1"/>
    <col min="6057" max="6057" width="11.5703125" style="10" customWidth="1"/>
    <col min="6058" max="6059" width="12" style="10" customWidth="1"/>
    <col min="6060" max="6069" width="11.7109375" style="10" customWidth="1"/>
    <col min="6070" max="6070" width="13.7109375" style="10" customWidth="1"/>
    <col min="6071" max="6073" width="12" style="10" customWidth="1"/>
    <col min="6074" max="6074" width="10" style="10" customWidth="1"/>
    <col min="6075" max="6075" width="10.85546875" style="10" customWidth="1"/>
    <col min="6076" max="6079" width="13.42578125" style="10" customWidth="1"/>
    <col min="6080" max="6080" width="12" style="10" customWidth="1"/>
    <col min="6081" max="6081" width="10.85546875" style="10" customWidth="1"/>
    <col min="6082" max="6082" width="11.140625" style="10" customWidth="1"/>
    <col min="6083" max="6083" width="10.85546875" style="10" customWidth="1"/>
    <col min="6084" max="6084" width="10" style="10" customWidth="1"/>
    <col min="6085" max="6085" width="10.85546875" style="10" customWidth="1"/>
    <col min="6086" max="6086" width="15.42578125" style="10" customWidth="1"/>
    <col min="6087" max="6087" width="12.85546875" style="10" customWidth="1"/>
    <col min="6088" max="6089" width="11.5703125" style="10" customWidth="1"/>
    <col min="6090" max="6090" width="13.85546875" style="10" customWidth="1"/>
    <col min="6091" max="6091" width="11.5703125" style="10" customWidth="1"/>
    <col min="6092" max="6092" width="12.5703125" style="10" customWidth="1"/>
    <col min="6093" max="6095" width="13.42578125" style="10" customWidth="1"/>
    <col min="6096" max="6193" width="14.85546875" style="10" customWidth="1"/>
    <col min="6194" max="6194" width="14" style="10" customWidth="1"/>
    <col min="6195" max="6218" width="13.140625" style="10" customWidth="1"/>
    <col min="6219" max="6219" width="15.42578125" style="10" bestFit="1" customWidth="1"/>
    <col min="6220" max="6220" width="15.42578125" style="10" customWidth="1"/>
    <col min="6221" max="6221" width="13.140625" style="10" bestFit="1" customWidth="1"/>
    <col min="6222" max="6222" width="10.85546875" style="10"/>
    <col min="6223" max="6223" width="50.42578125" style="10" bestFit="1" customWidth="1"/>
    <col min="6224" max="6243" width="0" style="10" hidden="1" customWidth="1"/>
    <col min="6244" max="6244" width="15.42578125" style="10" customWidth="1"/>
    <col min="6245" max="6245" width="12" style="10" customWidth="1"/>
    <col min="6246" max="6246" width="15.42578125" style="10" customWidth="1"/>
    <col min="6247" max="6247" width="12" style="10" customWidth="1"/>
    <col min="6248" max="6248" width="15.5703125" style="10" customWidth="1"/>
    <col min="6249" max="6249" width="12" style="10" customWidth="1"/>
    <col min="6250" max="6250" width="15.5703125" style="10" customWidth="1"/>
    <col min="6251" max="6251" width="12" style="10" customWidth="1"/>
    <col min="6252" max="6252" width="13.7109375" style="10" customWidth="1"/>
    <col min="6253" max="6253" width="12" style="10" customWidth="1"/>
    <col min="6254" max="6254" width="11.42578125" style="10" customWidth="1"/>
    <col min="6255" max="6255" width="10.85546875" style="10" customWidth="1"/>
    <col min="6256" max="6256" width="11.140625" style="10" customWidth="1"/>
    <col min="6257" max="6257" width="12" style="10" customWidth="1"/>
    <col min="6258" max="6258" width="11.140625" style="10" customWidth="1"/>
    <col min="6259" max="6268" width="12" style="10" customWidth="1"/>
    <col min="6269" max="6269" width="12.28515625" style="10" customWidth="1"/>
    <col min="6270" max="6271" width="12" style="10" customWidth="1"/>
    <col min="6272" max="6272" width="13.140625" style="10" customWidth="1"/>
    <col min="6273" max="6273" width="12.5703125" style="10" customWidth="1"/>
    <col min="6274" max="6275" width="13.140625" style="10" customWidth="1"/>
    <col min="6276" max="6277" width="10.85546875" style="10" customWidth="1"/>
    <col min="6278" max="6278" width="10" style="10" customWidth="1"/>
    <col min="6279" max="6279" width="10.85546875" style="10" customWidth="1"/>
    <col min="6280" max="6280" width="11.140625" style="10" customWidth="1"/>
    <col min="6281" max="6281" width="12" style="10" customWidth="1"/>
    <col min="6282" max="6282" width="10" style="10" customWidth="1"/>
    <col min="6283" max="6283" width="10.85546875" style="10" customWidth="1"/>
    <col min="6284" max="6284" width="10" style="10" customWidth="1"/>
    <col min="6285" max="6285" width="10.85546875" style="10" customWidth="1"/>
    <col min="6286" max="6286" width="10" style="10" customWidth="1"/>
    <col min="6287" max="6287" width="10.85546875" style="10" customWidth="1"/>
    <col min="6288" max="6288" width="13.42578125" style="10" customWidth="1"/>
    <col min="6289" max="6289" width="10.85546875" style="10" customWidth="1"/>
    <col min="6290" max="6290" width="10" style="10" customWidth="1"/>
    <col min="6291" max="6291" width="10.85546875" style="10" customWidth="1"/>
    <col min="6292" max="6292" width="11.140625" style="10" customWidth="1"/>
    <col min="6293" max="6293" width="10.85546875" style="10" customWidth="1"/>
    <col min="6294" max="6294" width="10" style="10" customWidth="1"/>
    <col min="6295" max="6295" width="11.5703125" style="10" customWidth="1"/>
    <col min="6296" max="6296" width="11.7109375" style="10" customWidth="1"/>
    <col min="6297" max="6297" width="10.5703125" style="10" customWidth="1"/>
    <col min="6298" max="6298" width="12.140625" style="10" customWidth="1"/>
    <col min="6299" max="6299" width="11.7109375" style="10" customWidth="1"/>
    <col min="6300" max="6300" width="11.140625" style="10" customWidth="1"/>
    <col min="6301" max="6304" width="10.85546875" style="10" customWidth="1"/>
    <col min="6305" max="6305" width="10" style="10" customWidth="1"/>
    <col min="6306" max="6307" width="10.85546875" style="10" customWidth="1"/>
    <col min="6308" max="6308" width="11.140625" style="10" customWidth="1"/>
    <col min="6309" max="6309" width="10.85546875" style="10" customWidth="1"/>
    <col min="6310" max="6310" width="11.7109375" style="10" customWidth="1"/>
    <col min="6311" max="6311" width="10.85546875" style="10" customWidth="1"/>
    <col min="6312" max="6312" width="13.42578125" style="10" customWidth="1"/>
    <col min="6313" max="6313" width="11.5703125" style="10" customWidth="1"/>
    <col min="6314" max="6315" width="12" style="10" customWidth="1"/>
    <col min="6316" max="6325" width="11.7109375" style="10" customWidth="1"/>
    <col min="6326" max="6326" width="13.7109375" style="10" customWidth="1"/>
    <col min="6327" max="6329" width="12" style="10" customWidth="1"/>
    <col min="6330" max="6330" width="10" style="10" customWidth="1"/>
    <col min="6331" max="6331" width="10.85546875" style="10" customWidth="1"/>
    <col min="6332" max="6335" width="13.42578125" style="10" customWidth="1"/>
    <col min="6336" max="6336" width="12" style="10" customWidth="1"/>
    <col min="6337" max="6337" width="10.85546875" style="10" customWidth="1"/>
    <col min="6338" max="6338" width="11.140625" style="10" customWidth="1"/>
    <col min="6339" max="6339" width="10.85546875" style="10" customWidth="1"/>
    <col min="6340" max="6340" width="10" style="10" customWidth="1"/>
    <col min="6341" max="6341" width="10.85546875" style="10" customWidth="1"/>
    <col min="6342" max="6342" width="15.42578125" style="10" customWidth="1"/>
    <col min="6343" max="6343" width="12.85546875" style="10" customWidth="1"/>
    <col min="6344" max="6345" width="11.5703125" style="10" customWidth="1"/>
    <col min="6346" max="6346" width="13.85546875" style="10" customWidth="1"/>
    <col min="6347" max="6347" width="11.5703125" style="10" customWidth="1"/>
    <col min="6348" max="6348" width="12.5703125" style="10" customWidth="1"/>
    <col min="6349" max="6351" width="13.42578125" style="10" customWidth="1"/>
    <col min="6352" max="6449" width="14.85546875" style="10" customWidth="1"/>
    <col min="6450" max="6450" width="14" style="10" customWidth="1"/>
    <col min="6451" max="6474" width="13.140625" style="10" customWidth="1"/>
    <col min="6475" max="6475" width="15.42578125" style="10" bestFit="1" customWidth="1"/>
    <col min="6476" max="6476" width="15.42578125" style="10" customWidth="1"/>
    <col min="6477" max="6477" width="13.140625" style="10" bestFit="1" customWidth="1"/>
    <col min="6478" max="6478" width="10.85546875" style="10"/>
    <col min="6479" max="6479" width="50.42578125" style="10" bestFit="1" customWidth="1"/>
    <col min="6480" max="6499" width="0" style="10" hidden="1" customWidth="1"/>
    <col min="6500" max="6500" width="15.42578125" style="10" customWidth="1"/>
    <col min="6501" max="6501" width="12" style="10" customWidth="1"/>
    <col min="6502" max="6502" width="15.42578125" style="10" customWidth="1"/>
    <col min="6503" max="6503" width="12" style="10" customWidth="1"/>
    <col min="6504" max="6504" width="15.5703125" style="10" customWidth="1"/>
    <col min="6505" max="6505" width="12" style="10" customWidth="1"/>
    <col min="6506" max="6506" width="15.5703125" style="10" customWidth="1"/>
    <col min="6507" max="6507" width="12" style="10" customWidth="1"/>
    <col min="6508" max="6508" width="13.7109375" style="10" customWidth="1"/>
    <col min="6509" max="6509" width="12" style="10" customWidth="1"/>
    <col min="6510" max="6510" width="11.42578125" style="10" customWidth="1"/>
    <col min="6511" max="6511" width="10.85546875" style="10" customWidth="1"/>
    <col min="6512" max="6512" width="11.140625" style="10" customWidth="1"/>
    <col min="6513" max="6513" width="12" style="10" customWidth="1"/>
    <col min="6514" max="6514" width="11.140625" style="10" customWidth="1"/>
    <col min="6515" max="6524" width="12" style="10" customWidth="1"/>
    <col min="6525" max="6525" width="12.28515625" style="10" customWidth="1"/>
    <col min="6526" max="6527" width="12" style="10" customWidth="1"/>
    <col min="6528" max="6528" width="13.140625" style="10" customWidth="1"/>
    <col min="6529" max="6529" width="12.5703125" style="10" customWidth="1"/>
    <col min="6530" max="6531" width="13.140625" style="10" customWidth="1"/>
    <col min="6532" max="6533" width="10.85546875" style="10" customWidth="1"/>
    <col min="6534" max="6534" width="10" style="10" customWidth="1"/>
    <col min="6535" max="6535" width="10.85546875" style="10" customWidth="1"/>
    <col min="6536" max="6536" width="11.140625" style="10" customWidth="1"/>
    <col min="6537" max="6537" width="12" style="10" customWidth="1"/>
    <col min="6538" max="6538" width="10" style="10" customWidth="1"/>
    <col min="6539" max="6539" width="10.85546875" style="10" customWidth="1"/>
    <col min="6540" max="6540" width="10" style="10" customWidth="1"/>
    <col min="6541" max="6541" width="10.85546875" style="10" customWidth="1"/>
    <col min="6542" max="6542" width="10" style="10" customWidth="1"/>
    <col min="6543" max="6543" width="10.85546875" style="10" customWidth="1"/>
    <col min="6544" max="6544" width="13.42578125" style="10" customWidth="1"/>
    <col min="6545" max="6545" width="10.85546875" style="10" customWidth="1"/>
    <col min="6546" max="6546" width="10" style="10" customWidth="1"/>
    <col min="6547" max="6547" width="10.85546875" style="10" customWidth="1"/>
    <col min="6548" max="6548" width="11.140625" style="10" customWidth="1"/>
    <col min="6549" max="6549" width="10.85546875" style="10" customWidth="1"/>
    <col min="6550" max="6550" width="10" style="10" customWidth="1"/>
    <col min="6551" max="6551" width="11.5703125" style="10" customWidth="1"/>
    <col min="6552" max="6552" width="11.7109375" style="10" customWidth="1"/>
    <col min="6553" max="6553" width="10.5703125" style="10" customWidth="1"/>
    <col min="6554" max="6554" width="12.140625" style="10" customWidth="1"/>
    <col min="6555" max="6555" width="11.7109375" style="10" customWidth="1"/>
    <col min="6556" max="6556" width="11.140625" style="10" customWidth="1"/>
    <col min="6557" max="6560" width="10.85546875" style="10" customWidth="1"/>
    <col min="6561" max="6561" width="10" style="10" customWidth="1"/>
    <col min="6562" max="6563" width="10.85546875" style="10" customWidth="1"/>
    <col min="6564" max="6564" width="11.140625" style="10" customWidth="1"/>
    <col min="6565" max="6565" width="10.85546875" style="10" customWidth="1"/>
    <col min="6566" max="6566" width="11.7109375" style="10" customWidth="1"/>
    <col min="6567" max="6567" width="10.85546875" style="10" customWidth="1"/>
    <col min="6568" max="6568" width="13.42578125" style="10" customWidth="1"/>
    <col min="6569" max="6569" width="11.5703125" style="10" customWidth="1"/>
    <col min="6570" max="6571" width="12" style="10" customWidth="1"/>
    <col min="6572" max="6581" width="11.7109375" style="10" customWidth="1"/>
    <col min="6582" max="6582" width="13.7109375" style="10" customWidth="1"/>
    <col min="6583" max="6585" width="12" style="10" customWidth="1"/>
    <col min="6586" max="6586" width="10" style="10" customWidth="1"/>
    <col min="6587" max="6587" width="10.85546875" style="10" customWidth="1"/>
    <col min="6588" max="6591" width="13.42578125" style="10" customWidth="1"/>
    <col min="6592" max="6592" width="12" style="10" customWidth="1"/>
    <col min="6593" max="6593" width="10.85546875" style="10" customWidth="1"/>
    <col min="6594" max="6594" width="11.140625" style="10" customWidth="1"/>
    <col min="6595" max="6595" width="10.85546875" style="10" customWidth="1"/>
    <col min="6596" max="6596" width="10" style="10" customWidth="1"/>
    <col min="6597" max="6597" width="10.85546875" style="10" customWidth="1"/>
    <col min="6598" max="6598" width="15.42578125" style="10" customWidth="1"/>
    <col min="6599" max="6599" width="12.85546875" style="10" customWidth="1"/>
    <col min="6600" max="6601" width="11.5703125" style="10" customWidth="1"/>
    <col min="6602" max="6602" width="13.85546875" style="10" customWidth="1"/>
    <col min="6603" max="6603" width="11.5703125" style="10" customWidth="1"/>
    <col min="6604" max="6604" width="12.5703125" style="10" customWidth="1"/>
    <col min="6605" max="6607" width="13.42578125" style="10" customWidth="1"/>
    <col min="6608" max="6705" width="14.85546875" style="10" customWidth="1"/>
    <col min="6706" max="6706" width="14" style="10" customWidth="1"/>
    <col min="6707" max="6730" width="13.140625" style="10" customWidth="1"/>
    <col min="6731" max="6731" width="15.42578125" style="10" bestFit="1" customWidth="1"/>
    <col min="6732" max="6732" width="15.42578125" style="10" customWidth="1"/>
    <col min="6733" max="6733" width="13.140625" style="10" bestFit="1" customWidth="1"/>
    <col min="6734" max="6734" width="10.85546875" style="10"/>
    <col min="6735" max="6735" width="50.42578125" style="10" bestFit="1" customWidth="1"/>
    <col min="6736" max="6755" width="0" style="10" hidden="1" customWidth="1"/>
    <col min="6756" max="6756" width="15.42578125" style="10" customWidth="1"/>
    <col min="6757" max="6757" width="12" style="10" customWidth="1"/>
    <col min="6758" max="6758" width="15.42578125" style="10" customWidth="1"/>
    <col min="6759" max="6759" width="12" style="10" customWidth="1"/>
    <col min="6760" max="6760" width="15.5703125" style="10" customWidth="1"/>
    <col min="6761" max="6761" width="12" style="10" customWidth="1"/>
    <col min="6762" max="6762" width="15.5703125" style="10" customWidth="1"/>
    <col min="6763" max="6763" width="12" style="10" customWidth="1"/>
    <col min="6764" max="6764" width="13.7109375" style="10" customWidth="1"/>
    <col min="6765" max="6765" width="12" style="10" customWidth="1"/>
    <col min="6766" max="6766" width="11.42578125" style="10" customWidth="1"/>
    <col min="6767" max="6767" width="10.85546875" style="10" customWidth="1"/>
    <col min="6768" max="6768" width="11.140625" style="10" customWidth="1"/>
    <col min="6769" max="6769" width="12" style="10" customWidth="1"/>
    <col min="6770" max="6770" width="11.140625" style="10" customWidth="1"/>
    <col min="6771" max="6780" width="12" style="10" customWidth="1"/>
    <col min="6781" max="6781" width="12.28515625" style="10" customWidth="1"/>
    <col min="6782" max="6783" width="12" style="10" customWidth="1"/>
    <col min="6784" max="6784" width="13.140625" style="10" customWidth="1"/>
    <col min="6785" max="6785" width="12.5703125" style="10" customWidth="1"/>
    <col min="6786" max="6787" width="13.140625" style="10" customWidth="1"/>
    <col min="6788" max="6789" width="10.85546875" style="10" customWidth="1"/>
    <col min="6790" max="6790" width="10" style="10" customWidth="1"/>
    <col min="6791" max="6791" width="10.85546875" style="10" customWidth="1"/>
    <col min="6792" max="6792" width="11.140625" style="10" customWidth="1"/>
    <col min="6793" max="6793" width="12" style="10" customWidth="1"/>
    <col min="6794" max="6794" width="10" style="10" customWidth="1"/>
    <col min="6795" max="6795" width="10.85546875" style="10" customWidth="1"/>
    <col min="6796" max="6796" width="10" style="10" customWidth="1"/>
    <col min="6797" max="6797" width="10.85546875" style="10" customWidth="1"/>
    <col min="6798" max="6798" width="10" style="10" customWidth="1"/>
    <col min="6799" max="6799" width="10.85546875" style="10" customWidth="1"/>
    <col min="6800" max="6800" width="13.42578125" style="10" customWidth="1"/>
    <col min="6801" max="6801" width="10.85546875" style="10" customWidth="1"/>
    <col min="6802" max="6802" width="10" style="10" customWidth="1"/>
    <col min="6803" max="6803" width="10.85546875" style="10" customWidth="1"/>
    <col min="6804" max="6804" width="11.140625" style="10" customWidth="1"/>
    <col min="6805" max="6805" width="10.85546875" style="10" customWidth="1"/>
    <col min="6806" max="6806" width="10" style="10" customWidth="1"/>
    <col min="6807" max="6807" width="11.5703125" style="10" customWidth="1"/>
    <col min="6808" max="6808" width="11.7109375" style="10" customWidth="1"/>
    <col min="6809" max="6809" width="10.5703125" style="10" customWidth="1"/>
    <col min="6810" max="6810" width="12.140625" style="10" customWidth="1"/>
    <col min="6811" max="6811" width="11.7109375" style="10" customWidth="1"/>
    <col min="6812" max="6812" width="11.140625" style="10" customWidth="1"/>
    <col min="6813" max="6816" width="10.85546875" style="10" customWidth="1"/>
    <col min="6817" max="6817" width="10" style="10" customWidth="1"/>
    <col min="6818" max="6819" width="10.85546875" style="10" customWidth="1"/>
    <col min="6820" max="6820" width="11.140625" style="10" customWidth="1"/>
    <col min="6821" max="6821" width="10.85546875" style="10" customWidth="1"/>
    <col min="6822" max="6822" width="11.7109375" style="10" customWidth="1"/>
    <col min="6823" max="6823" width="10.85546875" style="10" customWidth="1"/>
    <col min="6824" max="6824" width="13.42578125" style="10" customWidth="1"/>
    <col min="6825" max="6825" width="11.5703125" style="10" customWidth="1"/>
    <col min="6826" max="6827" width="12" style="10" customWidth="1"/>
    <col min="6828" max="6837" width="11.7109375" style="10" customWidth="1"/>
    <col min="6838" max="6838" width="13.7109375" style="10" customWidth="1"/>
    <col min="6839" max="6841" width="12" style="10" customWidth="1"/>
    <col min="6842" max="6842" width="10" style="10" customWidth="1"/>
    <col min="6843" max="6843" width="10.85546875" style="10" customWidth="1"/>
    <col min="6844" max="6847" width="13.42578125" style="10" customWidth="1"/>
    <col min="6848" max="6848" width="12" style="10" customWidth="1"/>
    <col min="6849" max="6849" width="10.85546875" style="10" customWidth="1"/>
    <col min="6850" max="6850" width="11.140625" style="10" customWidth="1"/>
    <col min="6851" max="6851" width="10.85546875" style="10" customWidth="1"/>
    <col min="6852" max="6852" width="10" style="10" customWidth="1"/>
    <col min="6853" max="6853" width="10.85546875" style="10" customWidth="1"/>
    <col min="6854" max="6854" width="15.42578125" style="10" customWidth="1"/>
    <col min="6855" max="6855" width="12.85546875" style="10" customWidth="1"/>
    <col min="6856" max="6857" width="11.5703125" style="10" customWidth="1"/>
    <col min="6858" max="6858" width="13.85546875" style="10" customWidth="1"/>
    <col min="6859" max="6859" width="11.5703125" style="10" customWidth="1"/>
    <col min="6860" max="6860" width="12.5703125" style="10" customWidth="1"/>
    <col min="6861" max="6863" width="13.42578125" style="10" customWidth="1"/>
    <col min="6864" max="6961" width="14.85546875" style="10" customWidth="1"/>
    <col min="6962" max="6962" width="14" style="10" customWidth="1"/>
    <col min="6963" max="6986" width="13.140625" style="10" customWidth="1"/>
    <col min="6987" max="6987" width="15.42578125" style="10" bestFit="1" customWidth="1"/>
    <col min="6988" max="6988" width="15.42578125" style="10" customWidth="1"/>
    <col min="6989" max="6989" width="13.140625" style="10" bestFit="1" customWidth="1"/>
    <col min="6990" max="6990" width="10.85546875" style="10"/>
    <col min="6991" max="6991" width="50.42578125" style="10" bestFit="1" customWidth="1"/>
    <col min="6992" max="7011" width="0" style="10" hidden="1" customWidth="1"/>
    <col min="7012" max="7012" width="15.42578125" style="10" customWidth="1"/>
    <col min="7013" max="7013" width="12" style="10" customWidth="1"/>
    <col min="7014" max="7014" width="15.42578125" style="10" customWidth="1"/>
    <col min="7015" max="7015" width="12" style="10" customWidth="1"/>
    <col min="7016" max="7016" width="15.5703125" style="10" customWidth="1"/>
    <col min="7017" max="7017" width="12" style="10" customWidth="1"/>
    <col min="7018" max="7018" width="15.5703125" style="10" customWidth="1"/>
    <col min="7019" max="7019" width="12" style="10" customWidth="1"/>
    <col min="7020" max="7020" width="13.7109375" style="10" customWidth="1"/>
    <col min="7021" max="7021" width="12" style="10" customWidth="1"/>
    <col min="7022" max="7022" width="11.42578125" style="10" customWidth="1"/>
    <col min="7023" max="7023" width="10.85546875" style="10" customWidth="1"/>
    <col min="7024" max="7024" width="11.140625" style="10" customWidth="1"/>
    <col min="7025" max="7025" width="12" style="10" customWidth="1"/>
    <col min="7026" max="7026" width="11.140625" style="10" customWidth="1"/>
    <col min="7027" max="7036" width="12" style="10" customWidth="1"/>
    <col min="7037" max="7037" width="12.28515625" style="10" customWidth="1"/>
    <col min="7038" max="7039" width="12" style="10" customWidth="1"/>
    <col min="7040" max="7040" width="13.140625" style="10" customWidth="1"/>
    <col min="7041" max="7041" width="12.5703125" style="10" customWidth="1"/>
    <col min="7042" max="7043" width="13.140625" style="10" customWidth="1"/>
    <col min="7044" max="7045" width="10.85546875" style="10" customWidth="1"/>
    <col min="7046" max="7046" width="10" style="10" customWidth="1"/>
    <col min="7047" max="7047" width="10.85546875" style="10" customWidth="1"/>
    <col min="7048" max="7048" width="11.140625" style="10" customWidth="1"/>
    <col min="7049" max="7049" width="12" style="10" customWidth="1"/>
    <col min="7050" max="7050" width="10" style="10" customWidth="1"/>
    <col min="7051" max="7051" width="10.85546875" style="10" customWidth="1"/>
    <col min="7052" max="7052" width="10" style="10" customWidth="1"/>
    <col min="7053" max="7053" width="10.85546875" style="10" customWidth="1"/>
    <col min="7054" max="7054" width="10" style="10" customWidth="1"/>
    <col min="7055" max="7055" width="10.85546875" style="10" customWidth="1"/>
    <col min="7056" max="7056" width="13.42578125" style="10" customWidth="1"/>
    <col min="7057" max="7057" width="10.85546875" style="10" customWidth="1"/>
    <col min="7058" max="7058" width="10" style="10" customWidth="1"/>
    <col min="7059" max="7059" width="10.85546875" style="10" customWidth="1"/>
    <col min="7060" max="7060" width="11.140625" style="10" customWidth="1"/>
    <col min="7061" max="7061" width="10.85546875" style="10" customWidth="1"/>
    <col min="7062" max="7062" width="10" style="10" customWidth="1"/>
    <col min="7063" max="7063" width="11.5703125" style="10" customWidth="1"/>
    <col min="7064" max="7064" width="11.7109375" style="10" customWidth="1"/>
    <col min="7065" max="7065" width="10.5703125" style="10" customWidth="1"/>
    <col min="7066" max="7066" width="12.140625" style="10" customWidth="1"/>
    <col min="7067" max="7067" width="11.7109375" style="10" customWidth="1"/>
    <col min="7068" max="7068" width="11.140625" style="10" customWidth="1"/>
    <col min="7069" max="7072" width="10.85546875" style="10" customWidth="1"/>
    <col min="7073" max="7073" width="10" style="10" customWidth="1"/>
    <col min="7074" max="7075" width="10.85546875" style="10" customWidth="1"/>
    <col min="7076" max="7076" width="11.140625" style="10" customWidth="1"/>
    <col min="7077" max="7077" width="10.85546875" style="10" customWidth="1"/>
    <col min="7078" max="7078" width="11.7109375" style="10" customWidth="1"/>
    <col min="7079" max="7079" width="10.85546875" style="10" customWidth="1"/>
    <col min="7080" max="7080" width="13.42578125" style="10" customWidth="1"/>
    <col min="7081" max="7081" width="11.5703125" style="10" customWidth="1"/>
    <col min="7082" max="7083" width="12" style="10" customWidth="1"/>
    <col min="7084" max="7093" width="11.7109375" style="10" customWidth="1"/>
    <col min="7094" max="7094" width="13.7109375" style="10" customWidth="1"/>
    <col min="7095" max="7097" width="12" style="10" customWidth="1"/>
    <col min="7098" max="7098" width="10" style="10" customWidth="1"/>
    <col min="7099" max="7099" width="10.85546875" style="10" customWidth="1"/>
    <col min="7100" max="7103" width="13.42578125" style="10" customWidth="1"/>
    <col min="7104" max="7104" width="12" style="10" customWidth="1"/>
    <col min="7105" max="7105" width="10.85546875" style="10" customWidth="1"/>
    <col min="7106" max="7106" width="11.140625" style="10" customWidth="1"/>
    <col min="7107" max="7107" width="10.85546875" style="10" customWidth="1"/>
    <col min="7108" max="7108" width="10" style="10" customWidth="1"/>
    <col min="7109" max="7109" width="10.85546875" style="10" customWidth="1"/>
    <col min="7110" max="7110" width="15.42578125" style="10" customWidth="1"/>
    <col min="7111" max="7111" width="12.85546875" style="10" customWidth="1"/>
    <col min="7112" max="7113" width="11.5703125" style="10" customWidth="1"/>
    <col min="7114" max="7114" width="13.85546875" style="10" customWidth="1"/>
    <col min="7115" max="7115" width="11.5703125" style="10" customWidth="1"/>
    <col min="7116" max="7116" width="12.5703125" style="10" customWidth="1"/>
    <col min="7117" max="7119" width="13.42578125" style="10" customWidth="1"/>
    <col min="7120" max="7217" width="14.85546875" style="10" customWidth="1"/>
    <col min="7218" max="7218" width="14" style="10" customWidth="1"/>
    <col min="7219" max="7242" width="13.140625" style="10" customWidth="1"/>
    <col min="7243" max="7243" width="15.42578125" style="10" bestFit="1" customWidth="1"/>
    <col min="7244" max="7244" width="15.42578125" style="10" customWidth="1"/>
    <col min="7245" max="7245" width="13.140625" style="10" bestFit="1" customWidth="1"/>
    <col min="7246" max="7246" width="10.85546875" style="10"/>
    <col min="7247" max="7247" width="50.42578125" style="10" bestFit="1" customWidth="1"/>
    <col min="7248" max="7267" width="0" style="10" hidden="1" customWidth="1"/>
    <col min="7268" max="7268" width="15.42578125" style="10" customWidth="1"/>
    <col min="7269" max="7269" width="12" style="10" customWidth="1"/>
    <col min="7270" max="7270" width="15.42578125" style="10" customWidth="1"/>
    <col min="7271" max="7271" width="12" style="10" customWidth="1"/>
    <col min="7272" max="7272" width="15.5703125" style="10" customWidth="1"/>
    <col min="7273" max="7273" width="12" style="10" customWidth="1"/>
    <col min="7274" max="7274" width="15.5703125" style="10" customWidth="1"/>
    <col min="7275" max="7275" width="12" style="10" customWidth="1"/>
    <col min="7276" max="7276" width="13.7109375" style="10" customWidth="1"/>
    <col min="7277" max="7277" width="12" style="10" customWidth="1"/>
    <col min="7278" max="7278" width="11.42578125" style="10" customWidth="1"/>
    <col min="7279" max="7279" width="10.85546875" style="10" customWidth="1"/>
    <col min="7280" max="7280" width="11.140625" style="10" customWidth="1"/>
    <col min="7281" max="7281" width="12" style="10" customWidth="1"/>
    <col min="7282" max="7282" width="11.140625" style="10" customWidth="1"/>
    <col min="7283" max="7292" width="12" style="10" customWidth="1"/>
    <col min="7293" max="7293" width="12.28515625" style="10" customWidth="1"/>
    <col min="7294" max="7295" width="12" style="10" customWidth="1"/>
    <col min="7296" max="7296" width="13.140625" style="10" customWidth="1"/>
    <col min="7297" max="7297" width="12.5703125" style="10" customWidth="1"/>
    <col min="7298" max="7299" width="13.140625" style="10" customWidth="1"/>
    <col min="7300" max="7301" width="10.85546875" style="10" customWidth="1"/>
    <col min="7302" max="7302" width="10" style="10" customWidth="1"/>
    <col min="7303" max="7303" width="10.85546875" style="10" customWidth="1"/>
    <col min="7304" max="7304" width="11.140625" style="10" customWidth="1"/>
    <col min="7305" max="7305" width="12" style="10" customWidth="1"/>
    <col min="7306" max="7306" width="10" style="10" customWidth="1"/>
    <col min="7307" max="7307" width="10.85546875" style="10" customWidth="1"/>
    <col min="7308" max="7308" width="10" style="10" customWidth="1"/>
    <col min="7309" max="7309" width="10.85546875" style="10" customWidth="1"/>
    <col min="7310" max="7310" width="10" style="10" customWidth="1"/>
    <col min="7311" max="7311" width="10.85546875" style="10" customWidth="1"/>
    <col min="7312" max="7312" width="13.42578125" style="10" customWidth="1"/>
    <col min="7313" max="7313" width="10.85546875" style="10" customWidth="1"/>
    <col min="7314" max="7314" width="10" style="10" customWidth="1"/>
    <col min="7315" max="7315" width="10.85546875" style="10" customWidth="1"/>
    <col min="7316" max="7316" width="11.140625" style="10" customWidth="1"/>
    <col min="7317" max="7317" width="10.85546875" style="10" customWidth="1"/>
    <col min="7318" max="7318" width="10" style="10" customWidth="1"/>
    <col min="7319" max="7319" width="11.5703125" style="10" customWidth="1"/>
    <col min="7320" max="7320" width="11.7109375" style="10" customWidth="1"/>
    <col min="7321" max="7321" width="10.5703125" style="10" customWidth="1"/>
    <col min="7322" max="7322" width="12.140625" style="10" customWidth="1"/>
    <col min="7323" max="7323" width="11.7109375" style="10" customWidth="1"/>
    <col min="7324" max="7324" width="11.140625" style="10" customWidth="1"/>
    <col min="7325" max="7328" width="10.85546875" style="10" customWidth="1"/>
    <col min="7329" max="7329" width="10" style="10" customWidth="1"/>
    <col min="7330" max="7331" width="10.85546875" style="10" customWidth="1"/>
    <col min="7332" max="7332" width="11.140625" style="10" customWidth="1"/>
    <col min="7333" max="7333" width="10.85546875" style="10" customWidth="1"/>
    <col min="7334" max="7334" width="11.7109375" style="10" customWidth="1"/>
    <col min="7335" max="7335" width="10.85546875" style="10" customWidth="1"/>
    <col min="7336" max="7336" width="13.42578125" style="10" customWidth="1"/>
    <col min="7337" max="7337" width="11.5703125" style="10" customWidth="1"/>
    <col min="7338" max="7339" width="12" style="10" customWidth="1"/>
    <col min="7340" max="7349" width="11.7109375" style="10" customWidth="1"/>
    <col min="7350" max="7350" width="13.7109375" style="10" customWidth="1"/>
    <col min="7351" max="7353" width="12" style="10" customWidth="1"/>
    <col min="7354" max="7354" width="10" style="10" customWidth="1"/>
    <col min="7355" max="7355" width="10.85546875" style="10" customWidth="1"/>
    <col min="7356" max="7359" width="13.42578125" style="10" customWidth="1"/>
    <col min="7360" max="7360" width="12" style="10" customWidth="1"/>
    <col min="7361" max="7361" width="10.85546875" style="10" customWidth="1"/>
    <col min="7362" max="7362" width="11.140625" style="10" customWidth="1"/>
    <col min="7363" max="7363" width="10.85546875" style="10" customWidth="1"/>
    <col min="7364" max="7364" width="10" style="10" customWidth="1"/>
    <col min="7365" max="7365" width="10.85546875" style="10" customWidth="1"/>
    <col min="7366" max="7366" width="15.42578125" style="10" customWidth="1"/>
    <col min="7367" max="7367" width="12.85546875" style="10" customWidth="1"/>
    <col min="7368" max="7369" width="11.5703125" style="10" customWidth="1"/>
    <col min="7370" max="7370" width="13.85546875" style="10" customWidth="1"/>
    <col min="7371" max="7371" width="11.5703125" style="10" customWidth="1"/>
    <col min="7372" max="7372" width="12.5703125" style="10" customWidth="1"/>
    <col min="7373" max="7375" width="13.42578125" style="10" customWidth="1"/>
    <col min="7376" max="7473" width="14.85546875" style="10" customWidth="1"/>
    <col min="7474" max="7474" width="14" style="10" customWidth="1"/>
    <col min="7475" max="7498" width="13.140625" style="10" customWidth="1"/>
    <col min="7499" max="7499" width="15.42578125" style="10" bestFit="1" customWidth="1"/>
    <col min="7500" max="7500" width="15.42578125" style="10" customWidth="1"/>
    <col min="7501" max="7501" width="13.140625" style="10" bestFit="1" customWidth="1"/>
    <col min="7502" max="7502" width="10.85546875" style="10"/>
    <col min="7503" max="7503" width="50.42578125" style="10" bestFit="1" customWidth="1"/>
    <col min="7504" max="7523" width="0" style="10" hidden="1" customWidth="1"/>
    <col min="7524" max="7524" width="15.42578125" style="10" customWidth="1"/>
    <col min="7525" max="7525" width="12" style="10" customWidth="1"/>
    <col min="7526" max="7526" width="15.42578125" style="10" customWidth="1"/>
    <col min="7527" max="7527" width="12" style="10" customWidth="1"/>
    <col min="7528" max="7528" width="15.5703125" style="10" customWidth="1"/>
    <col min="7529" max="7529" width="12" style="10" customWidth="1"/>
    <col min="7530" max="7530" width="15.5703125" style="10" customWidth="1"/>
    <col min="7531" max="7531" width="12" style="10" customWidth="1"/>
    <col min="7532" max="7532" width="13.7109375" style="10" customWidth="1"/>
    <col min="7533" max="7533" width="12" style="10" customWidth="1"/>
    <col min="7534" max="7534" width="11.42578125" style="10" customWidth="1"/>
    <col min="7535" max="7535" width="10.85546875" style="10" customWidth="1"/>
    <col min="7536" max="7536" width="11.140625" style="10" customWidth="1"/>
    <col min="7537" max="7537" width="12" style="10" customWidth="1"/>
    <col min="7538" max="7538" width="11.140625" style="10" customWidth="1"/>
    <col min="7539" max="7548" width="12" style="10" customWidth="1"/>
    <col min="7549" max="7549" width="12.28515625" style="10" customWidth="1"/>
    <col min="7550" max="7551" width="12" style="10" customWidth="1"/>
    <col min="7552" max="7552" width="13.140625" style="10" customWidth="1"/>
    <col min="7553" max="7553" width="12.5703125" style="10" customWidth="1"/>
    <col min="7554" max="7555" width="13.140625" style="10" customWidth="1"/>
    <col min="7556" max="7557" width="10.85546875" style="10" customWidth="1"/>
    <col min="7558" max="7558" width="10" style="10" customWidth="1"/>
    <col min="7559" max="7559" width="10.85546875" style="10" customWidth="1"/>
    <col min="7560" max="7560" width="11.140625" style="10" customWidth="1"/>
    <col min="7561" max="7561" width="12" style="10" customWidth="1"/>
    <col min="7562" max="7562" width="10" style="10" customWidth="1"/>
    <col min="7563" max="7563" width="10.85546875" style="10" customWidth="1"/>
    <col min="7564" max="7564" width="10" style="10" customWidth="1"/>
    <col min="7565" max="7565" width="10.85546875" style="10" customWidth="1"/>
    <col min="7566" max="7566" width="10" style="10" customWidth="1"/>
    <col min="7567" max="7567" width="10.85546875" style="10" customWidth="1"/>
    <col min="7568" max="7568" width="13.42578125" style="10" customWidth="1"/>
    <col min="7569" max="7569" width="10.85546875" style="10" customWidth="1"/>
    <col min="7570" max="7570" width="10" style="10" customWidth="1"/>
    <col min="7571" max="7571" width="10.85546875" style="10" customWidth="1"/>
    <col min="7572" max="7572" width="11.140625" style="10" customWidth="1"/>
    <col min="7573" max="7573" width="10.85546875" style="10" customWidth="1"/>
    <col min="7574" max="7574" width="10" style="10" customWidth="1"/>
    <col min="7575" max="7575" width="11.5703125" style="10" customWidth="1"/>
    <col min="7576" max="7576" width="11.7109375" style="10" customWidth="1"/>
    <col min="7577" max="7577" width="10.5703125" style="10" customWidth="1"/>
    <col min="7578" max="7578" width="12.140625" style="10" customWidth="1"/>
    <col min="7579" max="7579" width="11.7109375" style="10" customWidth="1"/>
    <col min="7580" max="7580" width="11.140625" style="10" customWidth="1"/>
    <col min="7581" max="7584" width="10.85546875" style="10" customWidth="1"/>
    <col min="7585" max="7585" width="10" style="10" customWidth="1"/>
    <col min="7586" max="7587" width="10.85546875" style="10" customWidth="1"/>
    <col min="7588" max="7588" width="11.140625" style="10" customWidth="1"/>
    <col min="7589" max="7589" width="10.85546875" style="10" customWidth="1"/>
    <col min="7590" max="7590" width="11.7109375" style="10" customWidth="1"/>
    <col min="7591" max="7591" width="10.85546875" style="10" customWidth="1"/>
    <col min="7592" max="7592" width="13.42578125" style="10" customWidth="1"/>
    <col min="7593" max="7593" width="11.5703125" style="10" customWidth="1"/>
    <col min="7594" max="7595" width="12" style="10" customWidth="1"/>
    <col min="7596" max="7605" width="11.7109375" style="10" customWidth="1"/>
    <col min="7606" max="7606" width="13.7109375" style="10" customWidth="1"/>
    <col min="7607" max="7609" width="12" style="10" customWidth="1"/>
    <col min="7610" max="7610" width="10" style="10" customWidth="1"/>
    <col min="7611" max="7611" width="10.85546875" style="10" customWidth="1"/>
    <col min="7612" max="7615" width="13.42578125" style="10" customWidth="1"/>
    <col min="7616" max="7616" width="12" style="10" customWidth="1"/>
    <col min="7617" max="7617" width="10.85546875" style="10" customWidth="1"/>
    <col min="7618" max="7618" width="11.140625" style="10" customWidth="1"/>
    <col min="7619" max="7619" width="10.85546875" style="10" customWidth="1"/>
    <col min="7620" max="7620" width="10" style="10" customWidth="1"/>
    <col min="7621" max="7621" width="10.85546875" style="10" customWidth="1"/>
    <col min="7622" max="7622" width="15.42578125" style="10" customWidth="1"/>
    <col min="7623" max="7623" width="12.85546875" style="10" customWidth="1"/>
    <col min="7624" max="7625" width="11.5703125" style="10" customWidth="1"/>
    <col min="7626" max="7626" width="13.85546875" style="10" customWidth="1"/>
    <col min="7627" max="7627" width="11.5703125" style="10" customWidth="1"/>
    <col min="7628" max="7628" width="12.5703125" style="10" customWidth="1"/>
    <col min="7629" max="7631" width="13.42578125" style="10" customWidth="1"/>
    <col min="7632" max="7729" width="14.85546875" style="10" customWidth="1"/>
    <col min="7730" max="7730" width="14" style="10" customWidth="1"/>
    <col min="7731" max="7754" width="13.140625" style="10" customWidth="1"/>
    <col min="7755" max="7755" width="15.42578125" style="10" bestFit="1" customWidth="1"/>
    <col min="7756" max="7756" width="15.42578125" style="10" customWidth="1"/>
    <col min="7757" max="7757" width="13.140625" style="10" bestFit="1" customWidth="1"/>
    <col min="7758" max="7758" width="10.85546875" style="10"/>
    <col min="7759" max="7759" width="50.42578125" style="10" bestFit="1" customWidth="1"/>
    <col min="7760" max="7779" width="0" style="10" hidden="1" customWidth="1"/>
    <col min="7780" max="7780" width="15.42578125" style="10" customWidth="1"/>
    <col min="7781" max="7781" width="12" style="10" customWidth="1"/>
    <col min="7782" max="7782" width="15.42578125" style="10" customWidth="1"/>
    <col min="7783" max="7783" width="12" style="10" customWidth="1"/>
    <col min="7784" max="7784" width="15.5703125" style="10" customWidth="1"/>
    <col min="7785" max="7785" width="12" style="10" customWidth="1"/>
    <col min="7786" max="7786" width="15.5703125" style="10" customWidth="1"/>
    <col min="7787" max="7787" width="12" style="10" customWidth="1"/>
    <col min="7788" max="7788" width="13.7109375" style="10" customWidth="1"/>
    <col min="7789" max="7789" width="12" style="10" customWidth="1"/>
    <col min="7790" max="7790" width="11.42578125" style="10" customWidth="1"/>
    <col min="7791" max="7791" width="10.85546875" style="10" customWidth="1"/>
    <col min="7792" max="7792" width="11.140625" style="10" customWidth="1"/>
    <col min="7793" max="7793" width="12" style="10" customWidth="1"/>
    <col min="7794" max="7794" width="11.140625" style="10" customWidth="1"/>
    <col min="7795" max="7804" width="12" style="10" customWidth="1"/>
    <col min="7805" max="7805" width="12.28515625" style="10" customWidth="1"/>
    <col min="7806" max="7807" width="12" style="10" customWidth="1"/>
    <col min="7808" max="7808" width="13.140625" style="10" customWidth="1"/>
    <col min="7809" max="7809" width="12.5703125" style="10" customWidth="1"/>
    <col min="7810" max="7811" width="13.140625" style="10" customWidth="1"/>
    <col min="7812" max="7813" width="10.85546875" style="10" customWidth="1"/>
    <col min="7814" max="7814" width="10" style="10" customWidth="1"/>
    <col min="7815" max="7815" width="10.85546875" style="10" customWidth="1"/>
    <col min="7816" max="7816" width="11.140625" style="10" customWidth="1"/>
    <col min="7817" max="7817" width="12" style="10" customWidth="1"/>
    <col min="7818" max="7818" width="10" style="10" customWidth="1"/>
    <col min="7819" max="7819" width="10.85546875" style="10" customWidth="1"/>
    <col min="7820" max="7820" width="10" style="10" customWidth="1"/>
    <col min="7821" max="7821" width="10.85546875" style="10" customWidth="1"/>
    <col min="7822" max="7822" width="10" style="10" customWidth="1"/>
    <col min="7823" max="7823" width="10.85546875" style="10" customWidth="1"/>
    <col min="7824" max="7824" width="13.42578125" style="10" customWidth="1"/>
    <col min="7825" max="7825" width="10.85546875" style="10" customWidth="1"/>
    <col min="7826" max="7826" width="10" style="10" customWidth="1"/>
    <col min="7827" max="7827" width="10.85546875" style="10" customWidth="1"/>
    <col min="7828" max="7828" width="11.140625" style="10" customWidth="1"/>
    <col min="7829" max="7829" width="10.85546875" style="10" customWidth="1"/>
    <col min="7830" max="7830" width="10" style="10" customWidth="1"/>
    <col min="7831" max="7831" width="11.5703125" style="10" customWidth="1"/>
    <col min="7832" max="7832" width="11.7109375" style="10" customWidth="1"/>
    <col min="7833" max="7833" width="10.5703125" style="10" customWidth="1"/>
    <col min="7834" max="7834" width="12.140625" style="10" customWidth="1"/>
    <col min="7835" max="7835" width="11.7109375" style="10" customWidth="1"/>
    <col min="7836" max="7836" width="11.140625" style="10" customWidth="1"/>
    <col min="7837" max="7840" width="10.85546875" style="10" customWidth="1"/>
    <col min="7841" max="7841" width="10" style="10" customWidth="1"/>
    <col min="7842" max="7843" width="10.85546875" style="10" customWidth="1"/>
    <col min="7844" max="7844" width="11.140625" style="10" customWidth="1"/>
    <col min="7845" max="7845" width="10.85546875" style="10" customWidth="1"/>
    <col min="7846" max="7846" width="11.7109375" style="10" customWidth="1"/>
    <col min="7847" max="7847" width="10.85546875" style="10" customWidth="1"/>
    <col min="7848" max="7848" width="13.42578125" style="10" customWidth="1"/>
    <col min="7849" max="7849" width="11.5703125" style="10" customWidth="1"/>
    <col min="7850" max="7851" width="12" style="10" customWidth="1"/>
    <col min="7852" max="7861" width="11.7109375" style="10" customWidth="1"/>
    <col min="7862" max="7862" width="13.7109375" style="10" customWidth="1"/>
    <col min="7863" max="7865" width="12" style="10" customWidth="1"/>
    <col min="7866" max="7866" width="10" style="10" customWidth="1"/>
    <col min="7867" max="7867" width="10.85546875" style="10" customWidth="1"/>
    <col min="7868" max="7871" width="13.42578125" style="10" customWidth="1"/>
    <col min="7872" max="7872" width="12" style="10" customWidth="1"/>
    <col min="7873" max="7873" width="10.85546875" style="10" customWidth="1"/>
    <col min="7874" max="7874" width="11.140625" style="10" customWidth="1"/>
    <col min="7875" max="7875" width="10.85546875" style="10" customWidth="1"/>
    <col min="7876" max="7876" width="10" style="10" customWidth="1"/>
    <col min="7877" max="7877" width="10.85546875" style="10" customWidth="1"/>
    <col min="7878" max="7878" width="15.42578125" style="10" customWidth="1"/>
    <col min="7879" max="7879" width="12.85546875" style="10" customWidth="1"/>
    <col min="7880" max="7881" width="11.5703125" style="10" customWidth="1"/>
    <col min="7882" max="7882" width="13.85546875" style="10" customWidth="1"/>
    <col min="7883" max="7883" width="11.5703125" style="10" customWidth="1"/>
    <col min="7884" max="7884" width="12.5703125" style="10" customWidth="1"/>
    <col min="7885" max="7887" width="13.42578125" style="10" customWidth="1"/>
    <col min="7888" max="7985" width="14.85546875" style="10" customWidth="1"/>
    <col min="7986" max="7986" width="14" style="10" customWidth="1"/>
    <col min="7987" max="8010" width="13.140625" style="10" customWidth="1"/>
    <col min="8011" max="8011" width="15.42578125" style="10" bestFit="1" customWidth="1"/>
    <col min="8012" max="8012" width="15.42578125" style="10" customWidth="1"/>
    <col min="8013" max="8013" width="13.140625" style="10" bestFit="1" customWidth="1"/>
    <col min="8014" max="8014" width="10.85546875" style="10"/>
    <col min="8015" max="8015" width="50.42578125" style="10" bestFit="1" customWidth="1"/>
    <col min="8016" max="8035" width="0" style="10" hidden="1" customWidth="1"/>
    <col min="8036" max="8036" width="15.42578125" style="10" customWidth="1"/>
    <col min="8037" max="8037" width="12" style="10" customWidth="1"/>
    <col min="8038" max="8038" width="15.42578125" style="10" customWidth="1"/>
    <col min="8039" max="8039" width="12" style="10" customWidth="1"/>
    <col min="8040" max="8040" width="15.5703125" style="10" customWidth="1"/>
    <col min="8041" max="8041" width="12" style="10" customWidth="1"/>
    <col min="8042" max="8042" width="15.5703125" style="10" customWidth="1"/>
    <col min="8043" max="8043" width="12" style="10" customWidth="1"/>
    <col min="8044" max="8044" width="13.7109375" style="10" customWidth="1"/>
    <col min="8045" max="8045" width="12" style="10" customWidth="1"/>
    <col min="8046" max="8046" width="11.42578125" style="10" customWidth="1"/>
    <col min="8047" max="8047" width="10.85546875" style="10" customWidth="1"/>
    <col min="8048" max="8048" width="11.140625" style="10" customWidth="1"/>
    <col min="8049" max="8049" width="12" style="10" customWidth="1"/>
    <col min="8050" max="8050" width="11.140625" style="10" customWidth="1"/>
    <col min="8051" max="8060" width="12" style="10" customWidth="1"/>
    <col min="8061" max="8061" width="12.28515625" style="10" customWidth="1"/>
    <col min="8062" max="8063" width="12" style="10" customWidth="1"/>
    <col min="8064" max="8064" width="13.140625" style="10" customWidth="1"/>
    <col min="8065" max="8065" width="12.5703125" style="10" customWidth="1"/>
    <col min="8066" max="8067" width="13.140625" style="10" customWidth="1"/>
    <col min="8068" max="8069" width="10.85546875" style="10" customWidth="1"/>
    <col min="8070" max="8070" width="10" style="10" customWidth="1"/>
    <col min="8071" max="8071" width="10.85546875" style="10" customWidth="1"/>
    <col min="8072" max="8072" width="11.140625" style="10" customWidth="1"/>
    <col min="8073" max="8073" width="12" style="10" customWidth="1"/>
    <col min="8074" max="8074" width="10" style="10" customWidth="1"/>
    <col min="8075" max="8075" width="10.85546875" style="10" customWidth="1"/>
    <col min="8076" max="8076" width="10" style="10" customWidth="1"/>
    <col min="8077" max="8077" width="10.85546875" style="10" customWidth="1"/>
    <col min="8078" max="8078" width="10" style="10" customWidth="1"/>
    <col min="8079" max="8079" width="10.85546875" style="10" customWidth="1"/>
    <col min="8080" max="8080" width="13.42578125" style="10" customWidth="1"/>
    <col min="8081" max="8081" width="10.85546875" style="10" customWidth="1"/>
    <col min="8082" max="8082" width="10" style="10" customWidth="1"/>
    <col min="8083" max="8083" width="10.85546875" style="10" customWidth="1"/>
    <col min="8084" max="8084" width="11.140625" style="10" customWidth="1"/>
    <col min="8085" max="8085" width="10.85546875" style="10" customWidth="1"/>
    <col min="8086" max="8086" width="10" style="10" customWidth="1"/>
    <col min="8087" max="8087" width="11.5703125" style="10" customWidth="1"/>
    <col min="8088" max="8088" width="11.7109375" style="10" customWidth="1"/>
    <col min="8089" max="8089" width="10.5703125" style="10" customWidth="1"/>
    <col min="8090" max="8090" width="12.140625" style="10" customWidth="1"/>
    <col min="8091" max="8091" width="11.7109375" style="10" customWidth="1"/>
    <col min="8092" max="8092" width="11.140625" style="10" customWidth="1"/>
    <col min="8093" max="8096" width="10.85546875" style="10" customWidth="1"/>
    <col min="8097" max="8097" width="10" style="10" customWidth="1"/>
    <col min="8098" max="8099" width="10.85546875" style="10" customWidth="1"/>
    <col min="8100" max="8100" width="11.140625" style="10" customWidth="1"/>
    <col min="8101" max="8101" width="10.85546875" style="10" customWidth="1"/>
    <col min="8102" max="8102" width="11.7109375" style="10" customWidth="1"/>
    <col min="8103" max="8103" width="10.85546875" style="10" customWidth="1"/>
    <col min="8104" max="8104" width="13.42578125" style="10" customWidth="1"/>
    <col min="8105" max="8105" width="11.5703125" style="10" customWidth="1"/>
    <col min="8106" max="8107" width="12" style="10" customWidth="1"/>
    <col min="8108" max="8117" width="11.7109375" style="10" customWidth="1"/>
    <col min="8118" max="8118" width="13.7109375" style="10" customWidth="1"/>
    <col min="8119" max="8121" width="12" style="10" customWidth="1"/>
    <col min="8122" max="8122" width="10" style="10" customWidth="1"/>
    <col min="8123" max="8123" width="10.85546875" style="10" customWidth="1"/>
    <col min="8124" max="8127" width="13.42578125" style="10" customWidth="1"/>
    <col min="8128" max="8128" width="12" style="10" customWidth="1"/>
    <col min="8129" max="8129" width="10.85546875" style="10" customWidth="1"/>
    <col min="8130" max="8130" width="11.140625" style="10" customWidth="1"/>
    <col min="8131" max="8131" width="10.85546875" style="10" customWidth="1"/>
    <col min="8132" max="8132" width="10" style="10" customWidth="1"/>
    <col min="8133" max="8133" width="10.85546875" style="10" customWidth="1"/>
    <col min="8134" max="8134" width="15.42578125" style="10" customWidth="1"/>
    <col min="8135" max="8135" width="12.85546875" style="10" customWidth="1"/>
    <col min="8136" max="8137" width="11.5703125" style="10" customWidth="1"/>
    <col min="8138" max="8138" width="13.85546875" style="10" customWidth="1"/>
    <col min="8139" max="8139" width="11.5703125" style="10" customWidth="1"/>
    <col min="8140" max="8140" width="12.5703125" style="10" customWidth="1"/>
    <col min="8141" max="8143" width="13.42578125" style="10" customWidth="1"/>
    <col min="8144" max="8241" width="14.85546875" style="10" customWidth="1"/>
    <col min="8242" max="8242" width="14" style="10" customWidth="1"/>
    <col min="8243" max="8266" width="13.140625" style="10" customWidth="1"/>
    <col min="8267" max="8267" width="15.42578125" style="10" bestFit="1" customWidth="1"/>
    <col min="8268" max="8268" width="15.42578125" style="10" customWidth="1"/>
    <col min="8269" max="8269" width="13.140625" style="10" bestFit="1" customWidth="1"/>
    <col min="8270" max="8270" width="10.85546875" style="10"/>
    <col min="8271" max="8271" width="50.42578125" style="10" bestFit="1" customWidth="1"/>
    <col min="8272" max="8291" width="0" style="10" hidden="1" customWidth="1"/>
    <col min="8292" max="8292" width="15.42578125" style="10" customWidth="1"/>
    <col min="8293" max="8293" width="12" style="10" customWidth="1"/>
    <col min="8294" max="8294" width="15.42578125" style="10" customWidth="1"/>
    <col min="8295" max="8295" width="12" style="10" customWidth="1"/>
    <col min="8296" max="8296" width="15.5703125" style="10" customWidth="1"/>
    <col min="8297" max="8297" width="12" style="10" customWidth="1"/>
    <col min="8298" max="8298" width="15.5703125" style="10" customWidth="1"/>
    <col min="8299" max="8299" width="12" style="10" customWidth="1"/>
    <col min="8300" max="8300" width="13.7109375" style="10" customWidth="1"/>
    <col min="8301" max="8301" width="12" style="10" customWidth="1"/>
    <col min="8302" max="8302" width="11.42578125" style="10" customWidth="1"/>
    <col min="8303" max="8303" width="10.85546875" style="10" customWidth="1"/>
    <col min="8304" max="8304" width="11.140625" style="10" customWidth="1"/>
    <col min="8305" max="8305" width="12" style="10" customWidth="1"/>
    <col min="8306" max="8306" width="11.140625" style="10" customWidth="1"/>
    <col min="8307" max="8316" width="12" style="10" customWidth="1"/>
    <col min="8317" max="8317" width="12.28515625" style="10" customWidth="1"/>
    <col min="8318" max="8319" width="12" style="10" customWidth="1"/>
    <col min="8320" max="8320" width="13.140625" style="10" customWidth="1"/>
    <col min="8321" max="8321" width="12.5703125" style="10" customWidth="1"/>
    <col min="8322" max="8323" width="13.140625" style="10" customWidth="1"/>
    <col min="8324" max="8325" width="10.85546875" style="10" customWidth="1"/>
    <col min="8326" max="8326" width="10" style="10" customWidth="1"/>
    <col min="8327" max="8327" width="10.85546875" style="10" customWidth="1"/>
    <col min="8328" max="8328" width="11.140625" style="10" customWidth="1"/>
    <col min="8329" max="8329" width="12" style="10" customWidth="1"/>
    <col min="8330" max="8330" width="10" style="10" customWidth="1"/>
    <col min="8331" max="8331" width="10.85546875" style="10" customWidth="1"/>
    <col min="8332" max="8332" width="10" style="10" customWidth="1"/>
    <col min="8333" max="8333" width="10.85546875" style="10" customWidth="1"/>
    <col min="8334" max="8334" width="10" style="10" customWidth="1"/>
    <col min="8335" max="8335" width="10.85546875" style="10" customWidth="1"/>
    <col min="8336" max="8336" width="13.42578125" style="10" customWidth="1"/>
    <col min="8337" max="8337" width="10.85546875" style="10" customWidth="1"/>
    <col min="8338" max="8338" width="10" style="10" customWidth="1"/>
    <col min="8339" max="8339" width="10.85546875" style="10" customWidth="1"/>
    <col min="8340" max="8340" width="11.140625" style="10" customWidth="1"/>
    <col min="8341" max="8341" width="10.85546875" style="10" customWidth="1"/>
    <col min="8342" max="8342" width="10" style="10" customWidth="1"/>
    <col min="8343" max="8343" width="11.5703125" style="10" customWidth="1"/>
    <col min="8344" max="8344" width="11.7109375" style="10" customWidth="1"/>
    <col min="8345" max="8345" width="10.5703125" style="10" customWidth="1"/>
    <col min="8346" max="8346" width="12.140625" style="10" customWidth="1"/>
    <col min="8347" max="8347" width="11.7109375" style="10" customWidth="1"/>
    <col min="8348" max="8348" width="11.140625" style="10" customWidth="1"/>
    <col min="8349" max="8352" width="10.85546875" style="10" customWidth="1"/>
    <col min="8353" max="8353" width="10" style="10" customWidth="1"/>
    <col min="8354" max="8355" width="10.85546875" style="10" customWidth="1"/>
    <col min="8356" max="8356" width="11.140625" style="10" customWidth="1"/>
    <col min="8357" max="8357" width="10.85546875" style="10" customWidth="1"/>
    <col min="8358" max="8358" width="11.7109375" style="10" customWidth="1"/>
    <col min="8359" max="8359" width="10.85546875" style="10" customWidth="1"/>
    <col min="8360" max="8360" width="13.42578125" style="10" customWidth="1"/>
    <col min="8361" max="8361" width="11.5703125" style="10" customWidth="1"/>
    <col min="8362" max="8363" width="12" style="10" customWidth="1"/>
    <col min="8364" max="8373" width="11.7109375" style="10" customWidth="1"/>
    <col min="8374" max="8374" width="13.7109375" style="10" customWidth="1"/>
    <col min="8375" max="8377" width="12" style="10" customWidth="1"/>
    <col min="8378" max="8378" width="10" style="10" customWidth="1"/>
    <col min="8379" max="8379" width="10.85546875" style="10" customWidth="1"/>
    <col min="8380" max="8383" width="13.42578125" style="10" customWidth="1"/>
    <col min="8384" max="8384" width="12" style="10" customWidth="1"/>
    <col min="8385" max="8385" width="10.85546875" style="10" customWidth="1"/>
    <col min="8386" max="8386" width="11.140625" style="10" customWidth="1"/>
    <col min="8387" max="8387" width="10.85546875" style="10" customWidth="1"/>
    <col min="8388" max="8388" width="10" style="10" customWidth="1"/>
    <col min="8389" max="8389" width="10.85546875" style="10" customWidth="1"/>
    <col min="8390" max="8390" width="15.42578125" style="10" customWidth="1"/>
    <col min="8391" max="8391" width="12.85546875" style="10" customWidth="1"/>
    <col min="8392" max="8393" width="11.5703125" style="10" customWidth="1"/>
    <col min="8394" max="8394" width="13.85546875" style="10" customWidth="1"/>
    <col min="8395" max="8395" width="11.5703125" style="10" customWidth="1"/>
    <col min="8396" max="8396" width="12.5703125" style="10" customWidth="1"/>
    <col min="8397" max="8399" width="13.42578125" style="10" customWidth="1"/>
    <col min="8400" max="8497" width="14.85546875" style="10" customWidth="1"/>
    <col min="8498" max="8498" width="14" style="10" customWidth="1"/>
    <col min="8499" max="8522" width="13.140625" style="10" customWidth="1"/>
    <col min="8523" max="8523" width="15.42578125" style="10" bestFit="1" customWidth="1"/>
    <col min="8524" max="8524" width="15.42578125" style="10" customWidth="1"/>
    <col min="8525" max="8525" width="13.140625" style="10" bestFit="1" customWidth="1"/>
    <col min="8526" max="8526" width="10.85546875" style="10"/>
    <col min="8527" max="8527" width="50.42578125" style="10" bestFit="1" customWidth="1"/>
    <col min="8528" max="8547" width="0" style="10" hidden="1" customWidth="1"/>
    <col min="8548" max="8548" width="15.42578125" style="10" customWidth="1"/>
    <col min="8549" max="8549" width="12" style="10" customWidth="1"/>
    <col min="8550" max="8550" width="15.42578125" style="10" customWidth="1"/>
    <col min="8551" max="8551" width="12" style="10" customWidth="1"/>
    <col min="8552" max="8552" width="15.5703125" style="10" customWidth="1"/>
    <col min="8553" max="8553" width="12" style="10" customWidth="1"/>
    <col min="8554" max="8554" width="15.5703125" style="10" customWidth="1"/>
    <col min="8555" max="8555" width="12" style="10" customWidth="1"/>
    <col min="8556" max="8556" width="13.7109375" style="10" customWidth="1"/>
    <col min="8557" max="8557" width="12" style="10" customWidth="1"/>
    <col min="8558" max="8558" width="11.42578125" style="10" customWidth="1"/>
    <col min="8559" max="8559" width="10.85546875" style="10" customWidth="1"/>
    <col min="8560" max="8560" width="11.140625" style="10" customWidth="1"/>
    <col min="8561" max="8561" width="12" style="10" customWidth="1"/>
    <col min="8562" max="8562" width="11.140625" style="10" customWidth="1"/>
    <col min="8563" max="8572" width="12" style="10" customWidth="1"/>
    <col min="8573" max="8573" width="12.28515625" style="10" customWidth="1"/>
    <col min="8574" max="8575" width="12" style="10" customWidth="1"/>
    <col min="8576" max="8576" width="13.140625" style="10" customWidth="1"/>
    <col min="8577" max="8577" width="12.5703125" style="10" customWidth="1"/>
    <col min="8578" max="8579" width="13.140625" style="10" customWidth="1"/>
    <col min="8580" max="8581" width="10.85546875" style="10" customWidth="1"/>
    <col min="8582" max="8582" width="10" style="10" customWidth="1"/>
    <col min="8583" max="8583" width="10.85546875" style="10" customWidth="1"/>
    <col min="8584" max="8584" width="11.140625" style="10" customWidth="1"/>
    <col min="8585" max="8585" width="12" style="10" customWidth="1"/>
    <col min="8586" max="8586" width="10" style="10" customWidth="1"/>
    <col min="8587" max="8587" width="10.85546875" style="10" customWidth="1"/>
    <col min="8588" max="8588" width="10" style="10" customWidth="1"/>
    <col min="8589" max="8589" width="10.85546875" style="10" customWidth="1"/>
    <col min="8590" max="8590" width="10" style="10" customWidth="1"/>
    <col min="8591" max="8591" width="10.85546875" style="10" customWidth="1"/>
    <col min="8592" max="8592" width="13.42578125" style="10" customWidth="1"/>
    <col min="8593" max="8593" width="10.85546875" style="10" customWidth="1"/>
    <col min="8594" max="8594" width="10" style="10" customWidth="1"/>
    <col min="8595" max="8595" width="10.85546875" style="10" customWidth="1"/>
    <col min="8596" max="8596" width="11.140625" style="10" customWidth="1"/>
    <col min="8597" max="8597" width="10.85546875" style="10" customWidth="1"/>
    <col min="8598" max="8598" width="10" style="10" customWidth="1"/>
    <col min="8599" max="8599" width="11.5703125" style="10" customWidth="1"/>
    <col min="8600" max="8600" width="11.7109375" style="10" customWidth="1"/>
    <col min="8601" max="8601" width="10.5703125" style="10" customWidth="1"/>
    <col min="8602" max="8602" width="12.140625" style="10" customWidth="1"/>
    <col min="8603" max="8603" width="11.7109375" style="10" customWidth="1"/>
    <col min="8604" max="8604" width="11.140625" style="10" customWidth="1"/>
    <col min="8605" max="8608" width="10.85546875" style="10" customWidth="1"/>
    <col min="8609" max="8609" width="10" style="10" customWidth="1"/>
    <col min="8610" max="8611" width="10.85546875" style="10" customWidth="1"/>
    <col min="8612" max="8612" width="11.140625" style="10" customWidth="1"/>
    <col min="8613" max="8613" width="10.85546875" style="10" customWidth="1"/>
    <col min="8614" max="8614" width="11.7109375" style="10" customWidth="1"/>
    <col min="8615" max="8615" width="10.85546875" style="10" customWidth="1"/>
    <col min="8616" max="8616" width="13.42578125" style="10" customWidth="1"/>
    <col min="8617" max="8617" width="11.5703125" style="10" customWidth="1"/>
    <col min="8618" max="8619" width="12" style="10" customWidth="1"/>
    <col min="8620" max="8629" width="11.7109375" style="10" customWidth="1"/>
    <col min="8630" max="8630" width="13.7109375" style="10" customWidth="1"/>
    <col min="8631" max="8633" width="12" style="10" customWidth="1"/>
    <col min="8634" max="8634" width="10" style="10" customWidth="1"/>
    <col min="8635" max="8635" width="10.85546875" style="10" customWidth="1"/>
    <col min="8636" max="8639" width="13.42578125" style="10" customWidth="1"/>
    <col min="8640" max="8640" width="12" style="10" customWidth="1"/>
    <col min="8641" max="8641" width="10.85546875" style="10" customWidth="1"/>
    <col min="8642" max="8642" width="11.140625" style="10" customWidth="1"/>
    <col min="8643" max="8643" width="10.85546875" style="10" customWidth="1"/>
    <col min="8644" max="8644" width="10" style="10" customWidth="1"/>
    <col min="8645" max="8645" width="10.85546875" style="10" customWidth="1"/>
    <col min="8646" max="8646" width="15.42578125" style="10" customWidth="1"/>
    <col min="8647" max="8647" width="12.85546875" style="10" customWidth="1"/>
    <col min="8648" max="8649" width="11.5703125" style="10" customWidth="1"/>
    <col min="8650" max="8650" width="13.85546875" style="10" customWidth="1"/>
    <col min="8651" max="8651" width="11.5703125" style="10" customWidth="1"/>
    <col min="8652" max="8652" width="12.5703125" style="10" customWidth="1"/>
    <col min="8653" max="8655" width="13.42578125" style="10" customWidth="1"/>
    <col min="8656" max="8753" width="14.85546875" style="10" customWidth="1"/>
    <col min="8754" max="8754" width="14" style="10" customWidth="1"/>
    <col min="8755" max="8778" width="13.140625" style="10" customWidth="1"/>
    <col min="8779" max="8779" width="15.42578125" style="10" bestFit="1" customWidth="1"/>
    <col min="8780" max="8780" width="15.42578125" style="10" customWidth="1"/>
    <col min="8781" max="8781" width="13.140625" style="10" bestFit="1" customWidth="1"/>
    <col min="8782" max="8782" width="10.85546875" style="10"/>
    <col min="8783" max="8783" width="50.42578125" style="10" bestFit="1" customWidth="1"/>
    <col min="8784" max="8803" width="0" style="10" hidden="1" customWidth="1"/>
    <col min="8804" max="8804" width="15.42578125" style="10" customWidth="1"/>
    <col min="8805" max="8805" width="12" style="10" customWidth="1"/>
    <col min="8806" max="8806" width="15.42578125" style="10" customWidth="1"/>
    <col min="8807" max="8807" width="12" style="10" customWidth="1"/>
    <col min="8808" max="8808" width="15.5703125" style="10" customWidth="1"/>
    <col min="8809" max="8809" width="12" style="10" customWidth="1"/>
    <col min="8810" max="8810" width="15.5703125" style="10" customWidth="1"/>
    <col min="8811" max="8811" width="12" style="10" customWidth="1"/>
    <col min="8812" max="8812" width="13.7109375" style="10" customWidth="1"/>
    <col min="8813" max="8813" width="12" style="10" customWidth="1"/>
    <col min="8814" max="8814" width="11.42578125" style="10" customWidth="1"/>
    <col min="8815" max="8815" width="10.85546875" style="10" customWidth="1"/>
    <col min="8816" max="8816" width="11.140625" style="10" customWidth="1"/>
    <col min="8817" max="8817" width="12" style="10" customWidth="1"/>
    <col min="8818" max="8818" width="11.140625" style="10" customWidth="1"/>
    <col min="8819" max="8828" width="12" style="10" customWidth="1"/>
    <col min="8829" max="8829" width="12.28515625" style="10" customWidth="1"/>
    <col min="8830" max="8831" width="12" style="10" customWidth="1"/>
    <col min="8832" max="8832" width="13.140625" style="10" customWidth="1"/>
    <col min="8833" max="8833" width="12.5703125" style="10" customWidth="1"/>
    <col min="8834" max="8835" width="13.140625" style="10" customWidth="1"/>
    <col min="8836" max="8837" width="10.85546875" style="10" customWidth="1"/>
    <col min="8838" max="8838" width="10" style="10" customWidth="1"/>
    <col min="8839" max="8839" width="10.85546875" style="10" customWidth="1"/>
    <col min="8840" max="8840" width="11.140625" style="10" customWidth="1"/>
    <col min="8841" max="8841" width="12" style="10" customWidth="1"/>
    <col min="8842" max="8842" width="10" style="10" customWidth="1"/>
    <col min="8843" max="8843" width="10.85546875" style="10" customWidth="1"/>
    <col min="8844" max="8844" width="10" style="10" customWidth="1"/>
    <col min="8845" max="8845" width="10.85546875" style="10" customWidth="1"/>
    <col min="8846" max="8846" width="10" style="10" customWidth="1"/>
    <col min="8847" max="8847" width="10.85546875" style="10" customWidth="1"/>
    <col min="8848" max="8848" width="13.42578125" style="10" customWidth="1"/>
    <col min="8849" max="8849" width="10.85546875" style="10" customWidth="1"/>
    <col min="8850" max="8850" width="10" style="10" customWidth="1"/>
    <col min="8851" max="8851" width="10.85546875" style="10" customWidth="1"/>
    <col min="8852" max="8852" width="11.140625" style="10" customWidth="1"/>
    <col min="8853" max="8853" width="10.85546875" style="10" customWidth="1"/>
    <col min="8854" max="8854" width="10" style="10" customWidth="1"/>
    <col min="8855" max="8855" width="11.5703125" style="10" customWidth="1"/>
    <col min="8856" max="8856" width="11.7109375" style="10" customWidth="1"/>
    <col min="8857" max="8857" width="10.5703125" style="10" customWidth="1"/>
    <col min="8858" max="8858" width="12.140625" style="10" customWidth="1"/>
    <col min="8859" max="8859" width="11.7109375" style="10" customWidth="1"/>
    <col min="8860" max="8860" width="11.140625" style="10" customWidth="1"/>
    <col min="8861" max="8864" width="10.85546875" style="10" customWidth="1"/>
    <col min="8865" max="8865" width="10" style="10" customWidth="1"/>
    <col min="8866" max="8867" width="10.85546875" style="10" customWidth="1"/>
    <col min="8868" max="8868" width="11.140625" style="10" customWidth="1"/>
    <col min="8869" max="8869" width="10.85546875" style="10" customWidth="1"/>
    <col min="8870" max="8870" width="11.7109375" style="10" customWidth="1"/>
    <col min="8871" max="8871" width="10.85546875" style="10" customWidth="1"/>
    <col min="8872" max="8872" width="13.42578125" style="10" customWidth="1"/>
    <col min="8873" max="8873" width="11.5703125" style="10" customWidth="1"/>
    <col min="8874" max="8875" width="12" style="10" customWidth="1"/>
    <col min="8876" max="8885" width="11.7109375" style="10" customWidth="1"/>
    <col min="8886" max="8886" width="13.7109375" style="10" customWidth="1"/>
    <col min="8887" max="8889" width="12" style="10" customWidth="1"/>
    <col min="8890" max="8890" width="10" style="10" customWidth="1"/>
    <col min="8891" max="8891" width="10.85546875" style="10" customWidth="1"/>
    <col min="8892" max="8895" width="13.42578125" style="10" customWidth="1"/>
    <col min="8896" max="8896" width="12" style="10" customWidth="1"/>
    <col min="8897" max="8897" width="10.85546875" style="10" customWidth="1"/>
    <col min="8898" max="8898" width="11.140625" style="10" customWidth="1"/>
    <col min="8899" max="8899" width="10.85546875" style="10" customWidth="1"/>
    <col min="8900" max="8900" width="10" style="10" customWidth="1"/>
    <col min="8901" max="8901" width="10.85546875" style="10" customWidth="1"/>
    <col min="8902" max="8902" width="15.42578125" style="10" customWidth="1"/>
    <col min="8903" max="8903" width="12.85546875" style="10" customWidth="1"/>
    <col min="8904" max="8905" width="11.5703125" style="10" customWidth="1"/>
    <col min="8906" max="8906" width="13.85546875" style="10" customWidth="1"/>
    <col min="8907" max="8907" width="11.5703125" style="10" customWidth="1"/>
    <col min="8908" max="8908" width="12.5703125" style="10" customWidth="1"/>
    <col min="8909" max="8911" width="13.42578125" style="10" customWidth="1"/>
    <col min="8912" max="9009" width="14.85546875" style="10" customWidth="1"/>
    <col min="9010" max="9010" width="14" style="10" customWidth="1"/>
    <col min="9011" max="9034" width="13.140625" style="10" customWidth="1"/>
    <col min="9035" max="9035" width="15.42578125" style="10" bestFit="1" customWidth="1"/>
    <col min="9036" max="9036" width="15.42578125" style="10" customWidth="1"/>
    <col min="9037" max="9037" width="13.140625" style="10" bestFit="1" customWidth="1"/>
    <col min="9038" max="9038" width="10.85546875" style="10"/>
    <col min="9039" max="9039" width="50.42578125" style="10" bestFit="1" customWidth="1"/>
    <col min="9040" max="9059" width="0" style="10" hidden="1" customWidth="1"/>
    <col min="9060" max="9060" width="15.42578125" style="10" customWidth="1"/>
    <col min="9061" max="9061" width="12" style="10" customWidth="1"/>
    <col min="9062" max="9062" width="15.42578125" style="10" customWidth="1"/>
    <col min="9063" max="9063" width="12" style="10" customWidth="1"/>
    <col min="9064" max="9064" width="15.5703125" style="10" customWidth="1"/>
    <col min="9065" max="9065" width="12" style="10" customWidth="1"/>
    <col min="9066" max="9066" width="15.5703125" style="10" customWidth="1"/>
    <col min="9067" max="9067" width="12" style="10" customWidth="1"/>
    <col min="9068" max="9068" width="13.7109375" style="10" customWidth="1"/>
    <col min="9069" max="9069" width="12" style="10" customWidth="1"/>
    <col min="9070" max="9070" width="11.42578125" style="10" customWidth="1"/>
    <col min="9071" max="9071" width="10.85546875" style="10" customWidth="1"/>
    <col min="9072" max="9072" width="11.140625" style="10" customWidth="1"/>
    <col min="9073" max="9073" width="12" style="10" customWidth="1"/>
    <col min="9074" max="9074" width="11.140625" style="10" customWidth="1"/>
    <col min="9075" max="9084" width="12" style="10" customWidth="1"/>
    <col min="9085" max="9085" width="12.28515625" style="10" customWidth="1"/>
    <col min="9086" max="9087" width="12" style="10" customWidth="1"/>
    <col min="9088" max="9088" width="13.140625" style="10" customWidth="1"/>
    <col min="9089" max="9089" width="12.5703125" style="10" customWidth="1"/>
    <col min="9090" max="9091" width="13.140625" style="10" customWidth="1"/>
    <col min="9092" max="9093" width="10.85546875" style="10" customWidth="1"/>
    <col min="9094" max="9094" width="10" style="10" customWidth="1"/>
    <col min="9095" max="9095" width="10.85546875" style="10" customWidth="1"/>
    <col min="9096" max="9096" width="11.140625" style="10" customWidth="1"/>
    <col min="9097" max="9097" width="12" style="10" customWidth="1"/>
    <col min="9098" max="9098" width="10" style="10" customWidth="1"/>
    <col min="9099" max="9099" width="10.85546875" style="10" customWidth="1"/>
    <col min="9100" max="9100" width="10" style="10" customWidth="1"/>
    <col min="9101" max="9101" width="10.85546875" style="10" customWidth="1"/>
    <col min="9102" max="9102" width="10" style="10" customWidth="1"/>
    <col min="9103" max="9103" width="10.85546875" style="10" customWidth="1"/>
    <col min="9104" max="9104" width="13.42578125" style="10" customWidth="1"/>
    <col min="9105" max="9105" width="10.85546875" style="10" customWidth="1"/>
    <col min="9106" max="9106" width="10" style="10" customWidth="1"/>
    <col min="9107" max="9107" width="10.85546875" style="10" customWidth="1"/>
    <col min="9108" max="9108" width="11.140625" style="10" customWidth="1"/>
    <col min="9109" max="9109" width="10.85546875" style="10" customWidth="1"/>
    <col min="9110" max="9110" width="10" style="10" customWidth="1"/>
    <col min="9111" max="9111" width="11.5703125" style="10" customWidth="1"/>
    <col min="9112" max="9112" width="11.7109375" style="10" customWidth="1"/>
    <col min="9113" max="9113" width="10.5703125" style="10" customWidth="1"/>
    <col min="9114" max="9114" width="12.140625" style="10" customWidth="1"/>
    <col min="9115" max="9115" width="11.7109375" style="10" customWidth="1"/>
    <col min="9116" max="9116" width="11.140625" style="10" customWidth="1"/>
    <col min="9117" max="9120" width="10.85546875" style="10" customWidth="1"/>
    <col min="9121" max="9121" width="10" style="10" customWidth="1"/>
    <col min="9122" max="9123" width="10.85546875" style="10" customWidth="1"/>
    <col min="9124" max="9124" width="11.140625" style="10" customWidth="1"/>
    <col min="9125" max="9125" width="10.85546875" style="10" customWidth="1"/>
    <col min="9126" max="9126" width="11.7109375" style="10" customWidth="1"/>
    <col min="9127" max="9127" width="10.85546875" style="10" customWidth="1"/>
    <col min="9128" max="9128" width="13.42578125" style="10" customWidth="1"/>
    <col min="9129" max="9129" width="11.5703125" style="10" customWidth="1"/>
    <col min="9130" max="9131" width="12" style="10" customWidth="1"/>
    <col min="9132" max="9141" width="11.7109375" style="10" customWidth="1"/>
    <col min="9142" max="9142" width="13.7109375" style="10" customWidth="1"/>
    <col min="9143" max="9145" width="12" style="10" customWidth="1"/>
    <col min="9146" max="9146" width="10" style="10" customWidth="1"/>
    <col min="9147" max="9147" width="10.85546875" style="10" customWidth="1"/>
    <col min="9148" max="9151" width="13.42578125" style="10" customWidth="1"/>
    <col min="9152" max="9152" width="12" style="10" customWidth="1"/>
    <col min="9153" max="9153" width="10.85546875" style="10" customWidth="1"/>
    <col min="9154" max="9154" width="11.140625" style="10" customWidth="1"/>
    <col min="9155" max="9155" width="10.85546875" style="10" customWidth="1"/>
    <col min="9156" max="9156" width="10" style="10" customWidth="1"/>
    <col min="9157" max="9157" width="10.85546875" style="10" customWidth="1"/>
    <col min="9158" max="9158" width="15.42578125" style="10" customWidth="1"/>
    <col min="9159" max="9159" width="12.85546875" style="10" customWidth="1"/>
    <col min="9160" max="9161" width="11.5703125" style="10" customWidth="1"/>
    <col min="9162" max="9162" width="13.85546875" style="10" customWidth="1"/>
    <col min="9163" max="9163" width="11.5703125" style="10" customWidth="1"/>
    <col min="9164" max="9164" width="12.5703125" style="10" customWidth="1"/>
    <col min="9165" max="9167" width="13.42578125" style="10" customWidth="1"/>
    <col min="9168" max="9265" width="14.85546875" style="10" customWidth="1"/>
    <col min="9266" max="9266" width="14" style="10" customWidth="1"/>
    <col min="9267" max="9290" width="13.140625" style="10" customWidth="1"/>
    <col min="9291" max="9291" width="15.42578125" style="10" bestFit="1" customWidth="1"/>
    <col min="9292" max="9292" width="15.42578125" style="10" customWidth="1"/>
    <col min="9293" max="9293" width="13.140625" style="10" bestFit="1" customWidth="1"/>
    <col min="9294" max="9294" width="10.85546875" style="10"/>
    <col min="9295" max="9295" width="50.42578125" style="10" bestFit="1" customWidth="1"/>
    <col min="9296" max="9315" width="0" style="10" hidden="1" customWidth="1"/>
    <col min="9316" max="9316" width="15.42578125" style="10" customWidth="1"/>
    <col min="9317" max="9317" width="12" style="10" customWidth="1"/>
    <col min="9318" max="9318" width="15.42578125" style="10" customWidth="1"/>
    <col min="9319" max="9319" width="12" style="10" customWidth="1"/>
    <col min="9320" max="9320" width="15.5703125" style="10" customWidth="1"/>
    <col min="9321" max="9321" width="12" style="10" customWidth="1"/>
    <col min="9322" max="9322" width="15.5703125" style="10" customWidth="1"/>
    <col min="9323" max="9323" width="12" style="10" customWidth="1"/>
    <col min="9324" max="9324" width="13.7109375" style="10" customWidth="1"/>
    <col min="9325" max="9325" width="12" style="10" customWidth="1"/>
    <col min="9326" max="9326" width="11.42578125" style="10" customWidth="1"/>
    <col min="9327" max="9327" width="10.85546875" style="10" customWidth="1"/>
    <col min="9328" max="9328" width="11.140625" style="10" customWidth="1"/>
    <col min="9329" max="9329" width="12" style="10" customWidth="1"/>
    <col min="9330" max="9330" width="11.140625" style="10" customWidth="1"/>
    <col min="9331" max="9340" width="12" style="10" customWidth="1"/>
    <col min="9341" max="9341" width="12.28515625" style="10" customWidth="1"/>
    <col min="9342" max="9343" width="12" style="10" customWidth="1"/>
    <col min="9344" max="9344" width="13.140625" style="10" customWidth="1"/>
    <col min="9345" max="9345" width="12.5703125" style="10" customWidth="1"/>
    <col min="9346" max="9347" width="13.140625" style="10" customWidth="1"/>
    <col min="9348" max="9349" width="10.85546875" style="10" customWidth="1"/>
    <col min="9350" max="9350" width="10" style="10" customWidth="1"/>
    <col min="9351" max="9351" width="10.85546875" style="10" customWidth="1"/>
    <col min="9352" max="9352" width="11.140625" style="10" customWidth="1"/>
    <col min="9353" max="9353" width="12" style="10" customWidth="1"/>
    <col min="9354" max="9354" width="10" style="10" customWidth="1"/>
    <col min="9355" max="9355" width="10.85546875" style="10" customWidth="1"/>
    <col min="9356" max="9356" width="10" style="10" customWidth="1"/>
    <col min="9357" max="9357" width="10.85546875" style="10" customWidth="1"/>
    <col min="9358" max="9358" width="10" style="10" customWidth="1"/>
    <col min="9359" max="9359" width="10.85546875" style="10" customWidth="1"/>
    <col min="9360" max="9360" width="13.42578125" style="10" customWidth="1"/>
    <col min="9361" max="9361" width="10.85546875" style="10" customWidth="1"/>
    <col min="9362" max="9362" width="10" style="10" customWidth="1"/>
    <col min="9363" max="9363" width="10.85546875" style="10" customWidth="1"/>
    <col min="9364" max="9364" width="11.140625" style="10" customWidth="1"/>
    <col min="9365" max="9365" width="10.85546875" style="10" customWidth="1"/>
    <col min="9366" max="9366" width="10" style="10" customWidth="1"/>
    <col min="9367" max="9367" width="11.5703125" style="10" customWidth="1"/>
    <col min="9368" max="9368" width="11.7109375" style="10" customWidth="1"/>
    <col min="9369" max="9369" width="10.5703125" style="10" customWidth="1"/>
    <col min="9370" max="9370" width="12.140625" style="10" customWidth="1"/>
    <col min="9371" max="9371" width="11.7109375" style="10" customWidth="1"/>
    <col min="9372" max="9372" width="11.140625" style="10" customWidth="1"/>
    <col min="9373" max="9376" width="10.85546875" style="10" customWidth="1"/>
    <col min="9377" max="9377" width="10" style="10" customWidth="1"/>
    <col min="9378" max="9379" width="10.85546875" style="10" customWidth="1"/>
    <col min="9380" max="9380" width="11.140625" style="10" customWidth="1"/>
    <col min="9381" max="9381" width="10.85546875" style="10" customWidth="1"/>
    <col min="9382" max="9382" width="11.7109375" style="10" customWidth="1"/>
    <col min="9383" max="9383" width="10.85546875" style="10" customWidth="1"/>
    <col min="9384" max="9384" width="13.42578125" style="10" customWidth="1"/>
    <col min="9385" max="9385" width="11.5703125" style="10" customWidth="1"/>
    <col min="9386" max="9387" width="12" style="10" customWidth="1"/>
    <col min="9388" max="9397" width="11.7109375" style="10" customWidth="1"/>
    <col min="9398" max="9398" width="13.7109375" style="10" customWidth="1"/>
    <col min="9399" max="9401" width="12" style="10" customWidth="1"/>
    <col min="9402" max="9402" width="10" style="10" customWidth="1"/>
    <col min="9403" max="9403" width="10.85546875" style="10" customWidth="1"/>
    <col min="9404" max="9407" width="13.42578125" style="10" customWidth="1"/>
    <col min="9408" max="9408" width="12" style="10" customWidth="1"/>
    <col min="9409" max="9409" width="10.85546875" style="10" customWidth="1"/>
    <col min="9410" max="9410" width="11.140625" style="10" customWidth="1"/>
    <col min="9411" max="9411" width="10.85546875" style="10" customWidth="1"/>
    <col min="9412" max="9412" width="10" style="10" customWidth="1"/>
    <col min="9413" max="9413" width="10.85546875" style="10" customWidth="1"/>
    <col min="9414" max="9414" width="15.42578125" style="10" customWidth="1"/>
    <col min="9415" max="9415" width="12.85546875" style="10" customWidth="1"/>
    <col min="9416" max="9417" width="11.5703125" style="10" customWidth="1"/>
    <col min="9418" max="9418" width="13.85546875" style="10" customWidth="1"/>
    <col min="9419" max="9419" width="11.5703125" style="10" customWidth="1"/>
    <col min="9420" max="9420" width="12.5703125" style="10" customWidth="1"/>
    <col min="9421" max="9423" width="13.42578125" style="10" customWidth="1"/>
    <col min="9424" max="9521" width="14.85546875" style="10" customWidth="1"/>
    <col min="9522" max="9522" width="14" style="10" customWidth="1"/>
    <col min="9523" max="9546" width="13.140625" style="10" customWidth="1"/>
    <col min="9547" max="9547" width="15.42578125" style="10" bestFit="1" customWidth="1"/>
    <col min="9548" max="9548" width="15.42578125" style="10" customWidth="1"/>
    <col min="9549" max="9549" width="13.140625" style="10" bestFit="1" customWidth="1"/>
    <col min="9550" max="9550" width="10.85546875" style="10"/>
    <col min="9551" max="9551" width="50.42578125" style="10" bestFit="1" customWidth="1"/>
    <col min="9552" max="9571" width="0" style="10" hidden="1" customWidth="1"/>
    <col min="9572" max="9572" width="15.42578125" style="10" customWidth="1"/>
    <col min="9573" max="9573" width="12" style="10" customWidth="1"/>
    <col min="9574" max="9574" width="15.42578125" style="10" customWidth="1"/>
    <col min="9575" max="9575" width="12" style="10" customWidth="1"/>
    <col min="9576" max="9576" width="15.5703125" style="10" customWidth="1"/>
    <col min="9577" max="9577" width="12" style="10" customWidth="1"/>
    <col min="9578" max="9578" width="15.5703125" style="10" customWidth="1"/>
    <col min="9579" max="9579" width="12" style="10" customWidth="1"/>
    <col min="9580" max="9580" width="13.7109375" style="10" customWidth="1"/>
    <col min="9581" max="9581" width="12" style="10" customWidth="1"/>
    <col min="9582" max="9582" width="11.42578125" style="10" customWidth="1"/>
    <col min="9583" max="9583" width="10.85546875" style="10" customWidth="1"/>
    <col min="9584" max="9584" width="11.140625" style="10" customWidth="1"/>
    <col min="9585" max="9585" width="12" style="10" customWidth="1"/>
    <col min="9586" max="9586" width="11.140625" style="10" customWidth="1"/>
    <col min="9587" max="9596" width="12" style="10" customWidth="1"/>
    <col min="9597" max="9597" width="12.28515625" style="10" customWidth="1"/>
    <col min="9598" max="9599" width="12" style="10" customWidth="1"/>
    <col min="9600" max="9600" width="13.140625" style="10" customWidth="1"/>
    <col min="9601" max="9601" width="12.5703125" style="10" customWidth="1"/>
    <col min="9602" max="9603" width="13.140625" style="10" customWidth="1"/>
    <col min="9604" max="9605" width="10.85546875" style="10" customWidth="1"/>
    <col min="9606" max="9606" width="10" style="10" customWidth="1"/>
    <col min="9607" max="9607" width="10.85546875" style="10" customWidth="1"/>
    <col min="9608" max="9608" width="11.140625" style="10" customWidth="1"/>
    <col min="9609" max="9609" width="12" style="10" customWidth="1"/>
    <col min="9610" max="9610" width="10" style="10" customWidth="1"/>
    <col min="9611" max="9611" width="10.85546875" style="10" customWidth="1"/>
    <col min="9612" max="9612" width="10" style="10" customWidth="1"/>
    <col min="9613" max="9613" width="10.85546875" style="10" customWidth="1"/>
    <col min="9614" max="9614" width="10" style="10" customWidth="1"/>
    <col min="9615" max="9615" width="10.85546875" style="10" customWidth="1"/>
    <col min="9616" max="9616" width="13.42578125" style="10" customWidth="1"/>
    <col min="9617" max="9617" width="10.85546875" style="10" customWidth="1"/>
    <col min="9618" max="9618" width="10" style="10" customWidth="1"/>
    <col min="9619" max="9619" width="10.85546875" style="10" customWidth="1"/>
    <col min="9620" max="9620" width="11.140625" style="10" customWidth="1"/>
    <col min="9621" max="9621" width="10.85546875" style="10" customWidth="1"/>
    <col min="9622" max="9622" width="10" style="10" customWidth="1"/>
    <col min="9623" max="9623" width="11.5703125" style="10" customWidth="1"/>
    <col min="9624" max="9624" width="11.7109375" style="10" customWidth="1"/>
    <col min="9625" max="9625" width="10.5703125" style="10" customWidth="1"/>
    <col min="9626" max="9626" width="12.140625" style="10" customWidth="1"/>
    <col min="9627" max="9627" width="11.7109375" style="10" customWidth="1"/>
    <col min="9628" max="9628" width="11.140625" style="10" customWidth="1"/>
    <col min="9629" max="9632" width="10.85546875" style="10" customWidth="1"/>
    <col min="9633" max="9633" width="10" style="10" customWidth="1"/>
    <col min="9634" max="9635" width="10.85546875" style="10" customWidth="1"/>
    <col min="9636" max="9636" width="11.140625" style="10" customWidth="1"/>
    <col min="9637" max="9637" width="10.85546875" style="10" customWidth="1"/>
    <col min="9638" max="9638" width="11.7109375" style="10" customWidth="1"/>
    <col min="9639" max="9639" width="10.85546875" style="10" customWidth="1"/>
    <col min="9640" max="9640" width="13.42578125" style="10" customWidth="1"/>
    <col min="9641" max="9641" width="11.5703125" style="10" customWidth="1"/>
    <col min="9642" max="9643" width="12" style="10" customWidth="1"/>
    <col min="9644" max="9653" width="11.7109375" style="10" customWidth="1"/>
    <col min="9654" max="9654" width="13.7109375" style="10" customWidth="1"/>
    <col min="9655" max="9657" width="12" style="10" customWidth="1"/>
    <col min="9658" max="9658" width="10" style="10" customWidth="1"/>
    <col min="9659" max="9659" width="10.85546875" style="10" customWidth="1"/>
    <col min="9660" max="9663" width="13.42578125" style="10" customWidth="1"/>
    <col min="9664" max="9664" width="12" style="10" customWidth="1"/>
    <col min="9665" max="9665" width="10.85546875" style="10" customWidth="1"/>
    <col min="9666" max="9666" width="11.140625" style="10" customWidth="1"/>
    <col min="9667" max="9667" width="10.85546875" style="10" customWidth="1"/>
    <col min="9668" max="9668" width="10" style="10" customWidth="1"/>
    <col min="9669" max="9669" width="10.85546875" style="10" customWidth="1"/>
    <col min="9670" max="9670" width="15.42578125" style="10" customWidth="1"/>
    <col min="9671" max="9671" width="12.85546875" style="10" customWidth="1"/>
    <col min="9672" max="9673" width="11.5703125" style="10" customWidth="1"/>
    <col min="9674" max="9674" width="13.85546875" style="10" customWidth="1"/>
    <col min="9675" max="9675" width="11.5703125" style="10" customWidth="1"/>
    <col min="9676" max="9676" width="12.5703125" style="10" customWidth="1"/>
    <col min="9677" max="9679" width="13.42578125" style="10" customWidth="1"/>
    <col min="9680" max="9777" width="14.85546875" style="10" customWidth="1"/>
    <col min="9778" max="9778" width="14" style="10" customWidth="1"/>
    <col min="9779" max="9802" width="13.140625" style="10" customWidth="1"/>
    <col min="9803" max="9803" width="15.42578125" style="10" bestFit="1" customWidth="1"/>
    <col min="9804" max="9804" width="15.42578125" style="10" customWidth="1"/>
    <col min="9805" max="9805" width="13.140625" style="10" bestFit="1" customWidth="1"/>
    <col min="9806" max="9806" width="10.85546875" style="10"/>
    <col min="9807" max="9807" width="50.42578125" style="10" bestFit="1" customWidth="1"/>
    <col min="9808" max="9827" width="0" style="10" hidden="1" customWidth="1"/>
    <col min="9828" max="9828" width="15.42578125" style="10" customWidth="1"/>
    <col min="9829" max="9829" width="12" style="10" customWidth="1"/>
    <col min="9830" max="9830" width="15.42578125" style="10" customWidth="1"/>
    <col min="9831" max="9831" width="12" style="10" customWidth="1"/>
    <col min="9832" max="9832" width="15.5703125" style="10" customWidth="1"/>
    <col min="9833" max="9833" width="12" style="10" customWidth="1"/>
    <col min="9834" max="9834" width="15.5703125" style="10" customWidth="1"/>
    <col min="9835" max="9835" width="12" style="10" customWidth="1"/>
    <col min="9836" max="9836" width="13.7109375" style="10" customWidth="1"/>
    <col min="9837" max="9837" width="12" style="10" customWidth="1"/>
    <col min="9838" max="9838" width="11.42578125" style="10" customWidth="1"/>
    <col min="9839" max="9839" width="10.85546875" style="10" customWidth="1"/>
    <col min="9840" max="9840" width="11.140625" style="10" customWidth="1"/>
    <col min="9841" max="9841" width="12" style="10" customWidth="1"/>
    <col min="9842" max="9842" width="11.140625" style="10" customWidth="1"/>
    <col min="9843" max="9852" width="12" style="10" customWidth="1"/>
    <col min="9853" max="9853" width="12.28515625" style="10" customWidth="1"/>
    <col min="9854" max="9855" width="12" style="10" customWidth="1"/>
    <col min="9856" max="9856" width="13.140625" style="10" customWidth="1"/>
    <col min="9857" max="9857" width="12.5703125" style="10" customWidth="1"/>
    <col min="9858" max="9859" width="13.140625" style="10" customWidth="1"/>
    <col min="9860" max="9861" width="10.85546875" style="10" customWidth="1"/>
    <col min="9862" max="9862" width="10" style="10" customWidth="1"/>
    <col min="9863" max="9863" width="10.85546875" style="10" customWidth="1"/>
    <col min="9864" max="9864" width="11.140625" style="10" customWidth="1"/>
    <col min="9865" max="9865" width="12" style="10" customWidth="1"/>
    <col min="9866" max="9866" width="10" style="10" customWidth="1"/>
    <col min="9867" max="9867" width="10.85546875" style="10" customWidth="1"/>
    <col min="9868" max="9868" width="10" style="10" customWidth="1"/>
    <col min="9869" max="9869" width="10.85546875" style="10" customWidth="1"/>
    <col min="9870" max="9870" width="10" style="10" customWidth="1"/>
    <col min="9871" max="9871" width="10.85546875" style="10" customWidth="1"/>
    <col min="9872" max="9872" width="13.42578125" style="10" customWidth="1"/>
    <col min="9873" max="9873" width="10.85546875" style="10" customWidth="1"/>
    <col min="9874" max="9874" width="10" style="10" customWidth="1"/>
    <col min="9875" max="9875" width="10.85546875" style="10" customWidth="1"/>
    <col min="9876" max="9876" width="11.140625" style="10" customWidth="1"/>
    <col min="9877" max="9877" width="10.85546875" style="10" customWidth="1"/>
    <col min="9878" max="9878" width="10" style="10" customWidth="1"/>
    <col min="9879" max="9879" width="11.5703125" style="10" customWidth="1"/>
    <col min="9880" max="9880" width="11.7109375" style="10" customWidth="1"/>
    <col min="9881" max="9881" width="10.5703125" style="10" customWidth="1"/>
    <col min="9882" max="9882" width="12.140625" style="10" customWidth="1"/>
    <col min="9883" max="9883" width="11.7109375" style="10" customWidth="1"/>
    <col min="9884" max="9884" width="11.140625" style="10" customWidth="1"/>
    <col min="9885" max="9888" width="10.85546875" style="10" customWidth="1"/>
    <col min="9889" max="9889" width="10" style="10" customWidth="1"/>
    <col min="9890" max="9891" width="10.85546875" style="10" customWidth="1"/>
    <col min="9892" max="9892" width="11.140625" style="10" customWidth="1"/>
    <col min="9893" max="9893" width="10.85546875" style="10" customWidth="1"/>
    <col min="9894" max="9894" width="11.7109375" style="10" customWidth="1"/>
    <col min="9895" max="9895" width="10.85546875" style="10" customWidth="1"/>
    <col min="9896" max="9896" width="13.42578125" style="10" customWidth="1"/>
    <col min="9897" max="9897" width="11.5703125" style="10" customWidth="1"/>
    <col min="9898" max="9899" width="12" style="10" customWidth="1"/>
    <col min="9900" max="9909" width="11.7109375" style="10" customWidth="1"/>
    <col min="9910" max="9910" width="13.7109375" style="10" customWidth="1"/>
    <col min="9911" max="9913" width="12" style="10" customWidth="1"/>
    <col min="9914" max="9914" width="10" style="10" customWidth="1"/>
    <col min="9915" max="9915" width="10.85546875" style="10" customWidth="1"/>
    <col min="9916" max="9919" width="13.42578125" style="10" customWidth="1"/>
    <col min="9920" max="9920" width="12" style="10" customWidth="1"/>
    <col min="9921" max="9921" width="10.85546875" style="10" customWidth="1"/>
    <col min="9922" max="9922" width="11.140625" style="10" customWidth="1"/>
    <col min="9923" max="9923" width="10.85546875" style="10" customWidth="1"/>
    <col min="9924" max="9924" width="10" style="10" customWidth="1"/>
    <col min="9925" max="9925" width="10.85546875" style="10" customWidth="1"/>
    <col min="9926" max="9926" width="15.42578125" style="10" customWidth="1"/>
    <col min="9927" max="9927" width="12.85546875" style="10" customWidth="1"/>
    <col min="9928" max="9929" width="11.5703125" style="10" customWidth="1"/>
    <col min="9930" max="9930" width="13.85546875" style="10" customWidth="1"/>
    <col min="9931" max="9931" width="11.5703125" style="10" customWidth="1"/>
    <col min="9932" max="9932" width="12.5703125" style="10" customWidth="1"/>
    <col min="9933" max="9935" width="13.42578125" style="10" customWidth="1"/>
    <col min="9936" max="10033" width="14.85546875" style="10" customWidth="1"/>
    <col min="10034" max="10034" width="14" style="10" customWidth="1"/>
    <col min="10035" max="10058" width="13.140625" style="10" customWidth="1"/>
    <col min="10059" max="10059" width="15.42578125" style="10" bestFit="1" customWidth="1"/>
    <col min="10060" max="10060" width="15.42578125" style="10" customWidth="1"/>
    <col min="10061" max="10061" width="13.140625" style="10" bestFit="1" customWidth="1"/>
    <col min="10062" max="10062" width="10.85546875" style="10"/>
    <col min="10063" max="10063" width="50.42578125" style="10" bestFit="1" customWidth="1"/>
    <col min="10064" max="10083" width="0" style="10" hidden="1" customWidth="1"/>
    <col min="10084" max="10084" width="15.42578125" style="10" customWidth="1"/>
    <col min="10085" max="10085" width="12" style="10" customWidth="1"/>
    <col min="10086" max="10086" width="15.42578125" style="10" customWidth="1"/>
    <col min="10087" max="10087" width="12" style="10" customWidth="1"/>
    <col min="10088" max="10088" width="15.5703125" style="10" customWidth="1"/>
    <col min="10089" max="10089" width="12" style="10" customWidth="1"/>
    <col min="10090" max="10090" width="15.5703125" style="10" customWidth="1"/>
    <col min="10091" max="10091" width="12" style="10" customWidth="1"/>
    <col min="10092" max="10092" width="13.7109375" style="10" customWidth="1"/>
    <col min="10093" max="10093" width="12" style="10" customWidth="1"/>
    <col min="10094" max="10094" width="11.42578125" style="10" customWidth="1"/>
    <col min="10095" max="10095" width="10.85546875" style="10" customWidth="1"/>
    <col min="10096" max="10096" width="11.140625" style="10" customWidth="1"/>
    <col min="10097" max="10097" width="12" style="10" customWidth="1"/>
    <col min="10098" max="10098" width="11.140625" style="10" customWidth="1"/>
    <col min="10099" max="10108" width="12" style="10" customWidth="1"/>
    <col min="10109" max="10109" width="12.28515625" style="10" customWidth="1"/>
    <col min="10110" max="10111" width="12" style="10" customWidth="1"/>
    <col min="10112" max="10112" width="13.140625" style="10" customWidth="1"/>
    <col min="10113" max="10113" width="12.5703125" style="10" customWidth="1"/>
    <col min="10114" max="10115" width="13.140625" style="10" customWidth="1"/>
    <col min="10116" max="10117" width="10.85546875" style="10" customWidth="1"/>
    <col min="10118" max="10118" width="10" style="10" customWidth="1"/>
    <col min="10119" max="10119" width="10.85546875" style="10" customWidth="1"/>
    <col min="10120" max="10120" width="11.140625" style="10" customWidth="1"/>
    <col min="10121" max="10121" width="12" style="10" customWidth="1"/>
    <col min="10122" max="10122" width="10" style="10" customWidth="1"/>
    <col min="10123" max="10123" width="10.85546875" style="10" customWidth="1"/>
    <col min="10124" max="10124" width="10" style="10" customWidth="1"/>
    <col min="10125" max="10125" width="10.85546875" style="10" customWidth="1"/>
    <col min="10126" max="10126" width="10" style="10" customWidth="1"/>
    <col min="10127" max="10127" width="10.85546875" style="10" customWidth="1"/>
    <col min="10128" max="10128" width="13.42578125" style="10" customWidth="1"/>
    <col min="10129" max="10129" width="10.85546875" style="10" customWidth="1"/>
    <col min="10130" max="10130" width="10" style="10" customWidth="1"/>
    <col min="10131" max="10131" width="10.85546875" style="10" customWidth="1"/>
    <col min="10132" max="10132" width="11.140625" style="10" customWidth="1"/>
    <col min="10133" max="10133" width="10.85546875" style="10" customWidth="1"/>
    <col min="10134" max="10134" width="10" style="10" customWidth="1"/>
    <col min="10135" max="10135" width="11.5703125" style="10" customWidth="1"/>
    <col min="10136" max="10136" width="11.7109375" style="10" customWidth="1"/>
    <col min="10137" max="10137" width="10.5703125" style="10" customWidth="1"/>
    <col min="10138" max="10138" width="12.140625" style="10" customWidth="1"/>
    <col min="10139" max="10139" width="11.7109375" style="10" customWidth="1"/>
    <col min="10140" max="10140" width="11.140625" style="10" customWidth="1"/>
    <col min="10141" max="10144" width="10.85546875" style="10" customWidth="1"/>
    <col min="10145" max="10145" width="10" style="10" customWidth="1"/>
    <col min="10146" max="10147" width="10.85546875" style="10" customWidth="1"/>
    <col min="10148" max="10148" width="11.140625" style="10" customWidth="1"/>
    <col min="10149" max="10149" width="10.85546875" style="10" customWidth="1"/>
    <col min="10150" max="10150" width="11.7109375" style="10" customWidth="1"/>
    <col min="10151" max="10151" width="10.85546875" style="10" customWidth="1"/>
    <col min="10152" max="10152" width="13.42578125" style="10" customWidth="1"/>
    <col min="10153" max="10153" width="11.5703125" style="10" customWidth="1"/>
    <col min="10154" max="10155" width="12" style="10" customWidth="1"/>
    <col min="10156" max="10165" width="11.7109375" style="10" customWidth="1"/>
    <col min="10166" max="10166" width="13.7109375" style="10" customWidth="1"/>
    <col min="10167" max="10169" width="12" style="10" customWidth="1"/>
    <col min="10170" max="10170" width="10" style="10" customWidth="1"/>
    <col min="10171" max="10171" width="10.85546875" style="10" customWidth="1"/>
    <col min="10172" max="10175" width="13.42578125" style="10" customWidth="1"/>
    <col min="10176" max="10176" width="12" style="10" customWidth="1"/>
    <col min="10177" max="10177" width="10.85546875" style="10" customWidth="1"/>
    <col min="10178" max="10178" width="11.140625" style="10" customWidth="1"/>
    <col min="10179" max="10179" width="10.85546875" style="10" customWidth="1"/>
    <col min="10180" max="10180" width="10" style="10" customWidth="1"/>
    <col min="10181" max="10181" width="10.85546875" style="10" customWidth="1"/>
    <col min="10182" max="10182" width="15.42578125" style="10" customWidth="1"/>
    <col min="10183" max="10183" width="12.85546875" style="10" customWidth="1"/>
    <col min="10184" max="10185" width="11.5703125" style="10" customWidth="1"/>
    <col min="10186" max="10186" width="13.85546875" style="10" customWidth="1"/>
    <col min="10187" max="10187" width="11.5703125" style="10" customWidth="1"/>
    <col min="10188" max="10188" width="12.5703125" style="10" customWidth="1"/>
    <col min="10189" max="10191" width="13.42578125" style="10" customWidth="1"/>
    <col min="10192" max="10289" width="14.85546875" style="10" customWidth="1"/>
    <col min="10290" max="10290" width="14" style="10" customWidth="1"/>
    <col min="10291" max="10314" width="13.140625" style="10" customWidth="1"/>
    <col min="10315" max="10315" width="15.42578125" style="10" bestFit="1" customWidth="1"/>
    <col min="10316" max="10316" width="15.42578125" style="10" customWidth="1"/>
    <col min="10317" max="10317" width="13.140625" style="10" bestFit="1" customWidth="1"/>
    <col min="10318" max="10318" width="10.85546875" style="10"/>
    <col min="10319" max="10319" width="50.42578125" style="10" bestFit="1" customWidth="1"/>
    <col min="10320" max="10339" width="0" style="10" hidden="1" customWidth="1"/>
    <col min="10340" max="10340" width="15.42578125" style="10" customWidth="1"/>
    <col min="10341" max="10341" width="12" style="10" customWidth="1"/>
    <col min="10342" max="10342" width="15.42578125" style="10" customWidth="1"/>
    <col min="10343" max="10343" width="12" style="10" customWidth="1"/>
    <col min="10344" max="10344" width="15.5703125" style="10" customWidth="1"/>
    <col min="10345" max="10345" width="12" style="10" customWidth="1"/>
    <col min="10346" max="10346" width="15.5703125" style="10" customWidth="1"/>
    <col min="10347" max="10347" width="12" style="10" customWidth="1"/>
    <col min="10348" max="10348" width="13.7109375" style="10" customWidth="1"/>
    <col min="10349" max="10349" width="12" style="10" customWidth="1"/>
    <col min="10350" max="10350" width="11.42578125" style="10" customWidth="1"/>
    <col min="10351" max="10351" width="10.85546875" style="10" customWidth="1"/>
    <col min="10352" max="10352" width="11.140625" style="10" customWidth="1"/>
    <col min="10353" max="10353" width="12" style="10" customWidth="1"/>
    <col min="10354" max="10354" width="11.140625" style="10" customWidth="1"/>
    <col min="10355" max="10364" width="12" style="10" customWidth="1"/>
    <col min="10365" max="10365" width="12.28515625" style="10" customWidth="1"/>
    <col min="10366" max="10367" width="12" style="10" customWidth="1"/>
    <col min="10368" max="10368" width="13.140625" style="10" customWidth="1"/>
    <col min="10369" max="10369" width="12.5703125" style="10" customWidth="1"/>
    <col min="10370" max="10371" width="13.140625" style="10" customWidth="1"/>
    <col min="10372" max="10373" width="10.85546875" style="10" customWidth="1"/>
    <col min="10374" max="10374" width="10" style="10" customWidth="1"/>
    <col min="10375" max="10375" width="10.85546875" style="10" customWidth="1"/>
    <col min="10376" max="10376" width="11.140625" style="10" customWidth="1"/>
    <col min="10377" max="10377" width="12" style="10" customWidth="1"/>
    <col min="10378" max="10378" width="10" style="10" customWidth="1"/>
    <col min="10379" max="10379" width="10.85546875" style="10" customWidth="1"/>
    <col min="10380" max="10380" width="10" style="10" customWidth="1"/>
    <col min="10381" max="10381" width="10.85546875" style="10" customWidth="1"/>
    <col min="10382" max="10382" width="10" style="10" customWidth="1"/>
    <col min="10383" max="10383" width="10.85546875" style="10" customWidth="1"/>
    <col min="10384" max="10384" width="13.42578125" style="10" customWidth="1"/>
    <col min="10385" max="10385" width="10.85546875" style="10" customWidth="1"/>
    <col min="10386" max="10386" width="10" style="10" customWidth="1"/>
    <col min="10387" max="10387" width="10.85546875" style="10" customWidth="1"/>
    <col min="10388" max="10388" width="11.140625" style="10" customWidth="1"/>
    <col min="10389" max="10389" width="10.85546875" style="10" customWidth="1"/>
    <col min="10390" max="10390" width="10" style="10" customWidth="1"/>
    <col min="10391" max="10391" width="11.5703125" style="10" customWidth="1"/>
    <col min="10392" max="10392" width="11.7109375" style="10" customWidth="1"/>
    <col min="10393" max="10393" width="10.5703125" style="10" customWidth="1"/>
    <col min="10394" max="10394" width="12.140625" style="10" customWidth="1"/>
    <col min="10395" max="10395" width="11.7109375" style="10" customWidth="1"/>
    <col min="10396" max="10396" width="11.140625" style="10" customWidth="1"/>
    <col min="10397" max="10400" width="10.85546875" style="10" customWidth="1"/>
    <col min="10401" max="10401" width="10" style="10" customWidth="1"/>
    <col min="10402" max="10403" width="10.85546875" style="10" customWidth="1"/>
    <col min="10404" max="10404" width="11.140625" style="10" customWidth="1"/>
    <col min="10405" max="10405" width="10.85546875" style="10" customWidth="1"/>
    <col min="10406" max="10406" width="11.7109375" style="10" customWidth="1"/>
    <col min="10407" max="10407" width="10.85546875" style="10" customWidth="1"/>
    <col min="10408" max="10408" width="13.42578125" style="10" customWidth="1"/>
    <col min="10409" max="10409" width="11.5703125" style="10" customWidth="1"/>
    <col min="10410" max="10411" width="12" style="10" customWidth="1"/>
    <col min="10412" max="10421" width="11.7109375" style="10" customWidth="1"/>
    <col min="10422" max="10422" width="13.7109375" style="10" customWidth="1"/>
    <col min="10423" max="10425" width="12" style="10" customWidth="1"/>
    <col min="10426" max="10426" width="10" style="10" customWidth="1"/>
    <col min="10427" max="10427" width="10.85546875" style="10" customWidth="1"/>
    <col min="10428" max="10431" width="13.42578125" style="10" customWidth="1"/>
    <col min="10432" max="10432" width="12" style="10" customWidth="1"/>
    <col min="10433" max="10433" width="10.85546875" style="10" customWidth="1"/>
    <col min="10434" max="10434" width="11.140625" style="10" customWidth="1"/>
    <col min="10435" max="10435" width="10.85546875" style="10" customWidth="1"/>
    <col min="10436" max="10436" width="10" style="10" customWidth="1"/>
    <col min="10437" max="10437" width="10.85546875" style="10" customWidth="1"/>
    <col min="10438" max="10438" width="15.42578125" style="10" customWidth="1"/>
    <col min="10439" max="10439" width="12.85546875" style="10" customWidth="1"/>
    <col min="10440" max="10441" width="11.5703125" style="10" customWidth="1"/>
    <col min="10442" max="10442" width="13.85546875" style="10" customWidth="1"/>
    <col min="10443" max="10443" width="11.5703125" style="10" customWidth="1"/>
    <col min="10444" max="10444" width="12.5703125" style="10" customWidth="1"/>
    <col min="10445" max="10447" width="13.42578125" style="10" customWidth="1"/>
    <col min="10448" max="10545" width="14.85546875" style="10" customWidth="1"/>
    <col min="10546" max="10546" width="14" style="10" customWidth="1"/>
    <col min="10547" max="10570" width="13.140625" style="10" customWidth="1"/>
    <col min="10571" max="10571" width="15.42578125" style="10" bestFit="1" customWidth="1"/>
    <col min="10572" max="10572" width="15.42578125" style="10" customWidth="1"/>
    <col min="10573" max="10573" width="13.140625" style="10" bestFit="1" customWidth="1"/>
    <col min="10574" max="10574" width="10.85546875" style="10"/>
    <col min="10575" max="10575" width="50.42578125" style="10" bestFit="1" customWidth="1"/>
    <col min="10576" max="10595" width="0" style="10" hidden="1" customWidth="1"/>
    <col min="10596" max="10596" width="15.42578125" style="10" customWidth="1"/>
    <col min="10597" max="10597" width="12" style="10" customWidth="1"/>
    <col min="10598" max="10598" width="15.42578125" style="10" customWidth="1"/>
    <col min="10599" max="10599" width="12" style="10" customWidth="1"/>
    <col min="10600" max="10600" width="15.5703125" style="10" customWidth="1"/>
    <col min="10601" max="10601" width="12" style="10" customWidth="1"/>
    <col min="10602" max="10602" width="15.5703125" style="10" customWidth="1"/>
    <col min="10603" max="10603" width="12" style="10" customWidth="1"/>
    <col min="10604" max="10604" width="13.7109375" style="10" customWidth="1"/>
    <col min="10605" max="10605" width="12" style="10" customWidth="1"/>
    <col min="10606" max="10606" width="11.42578125" style="10" customWidth="1"/>
    <col min="10607" max="10607" width="10.85546875" style="10" customWidth="1"/>
    <col min="10608" max="10608" width="11.140625" style="10" customWidth="1"/>
    <col min="10609" max="10609" width="12" style="10" customWidth="1"/>
    <col min="10610" max="10610" width="11.140625" style="10" customWidth="1"/>
    <col min="10611" max="10620" width="12" style="10" customWidth="1"/>
    <col min="10621" max="10621" width="12.28515625" style="10" customWidth="1"/>
    <col min="10622" max="10623" width="12" style="10" customWidth="1"/>
    <col min="10624" max="10624" width="13.140625" style="10" customWidth="1"/>
    <col min="10625" max="10625" width="12.5703125" style="10" customWidth="1"/>
    <col min="10626" max="10627" width="13.140625" style="10" customWidth="1"/>
    <col min="10628" max="10629" width="10.85546875" style="10" customWidth="1"/>
    <col min="10630" max="10630" width="10" style="10" customWidth="1"/>
    <col min="10631" max="10631" width="10.85546875" style="10" customWidth="1"/>
    <col min="10632" max="10632" width="11.140625" style="10" customWidth="1"/>
    <col min="10633" max="10633" width="12" style="10" customWidth="1"/>
    <col min="10634" max="10634" width="10" style="10" customWidth="1"/>
    <col min="10635" max="10635" width="10.85546875" style="10" customWidth="1"/>
    <col min="10636" max="10636" width="10" style="10" customWidth="1"/>
    <col min="10637" max="10637" width="10.85546875" style="10" customWidth="1"/>
    <col min="10638" max="10638" width="10" style="10" customWidth="1"/>
    <col min="10639" max="10639" width="10.85546875" style="10" customWidth="1"/>
    <col min="10640" max="10640" width="13.42578125" style="10" customWidth="1"/>
    <col min="10641" max="10641" width="10.85546875" style="10" customWidth="1"/>
    <col min="10642" max="10642" width="10" style="10" customWidth="1"/>
    <col min="10643" max="10643" width="10.85546875" style="10" customWidth="1"/>
    <col min="10644" max="10644" width="11.140625" style="10" customWidth="1"/>
    <col min="10645" max="10645" width="10.85546875" style="10" customWidth="1"/>
    <col min="10646" max="10646" width="10" style="10" customWidth="1"/>
    <col min="10647" max="10647" width="11.5703125" style="10" customWidth="1"/>
    <col min="10648" max="10648" width="11.7109375" style="10" customWidth="1"/>
    <col min="10649" max="10649" width="10.5703125" style="10" customWidth="1"/>
    <col min="10650" max="10650" width="12.140625" style="10" customWidth="1"/>
    <col min="10651" max="10651" width="11.7109375" style="10" customWidth="1"/>
    <col min="10652" max="10652" width="11.140625" style="10" customWidth="1"/>
    <col min="10653" max="10656" width="10.85546875" style="10" customWidth="1"/>
    <col min="10657" max="10657" width="10" style="10" customWidth="1"/>
    <col min="10658" max="10659" width="10.85546875" style="10" customWidth="1"/>
    <col min="10660" max="10660" width="11.140625" style="10" customWidth="1"/>
    <col min="10661" max="10661" width="10.85546875" style="10" customWidth="1"/>
    <col min="10662" max="10662" width="11.7109375" style="10" customWidth="1"/>
    <col min="10663" max="10663" width="10.85546875" style="10" customWidth="1"/>
    <col min="10664" max="10664" width="13.42578125" style="10" customWidth="1"/>
    <col min="10665" max="10665" width="11.5703125" style="10" customWidth="1"/>
    <col min="10666" max="10667" width="12" style="10" customWidth="1"/>
    <col min="10668" max="10677" width="11.7109375" style="10" customWidth="1"/>
    <col min="10678" max="10678" width="13.7109375" style="10" customWidth="1"/>
    <col min="10679" max="10681" width="12" style="10" customWidth="1"/>
    <col min="10682" max="10682" width="10" style="10" customWidth="1"/>
    <col min="10683" max="10683" width="10.85546875" style="10" customWidth="1"/>
    <col min="10684" max="10687" width="13.42578125" style="10" customWidth="1"/>
    <col min="10688" max="10688" width="12" style="10" customWidth="1"/>
    <col min="10689" max="10689" width="10.85546875" style="10" customWidth="1"/>
    <col min="10690" max="10690" width="11.140625" style="10" customWidth="1"/>
    <col min="10691" max="10691" width="10.85546875" style="10" customWidth="1"/>
    <col min="10692" max="10692" width="10" style="10" customWidth="1"/>
    <col min="10693" max="10693" width="10.85546875" style="10" customWidth="1"/>
    <col min="10694" max="10694" width="15.42578125" style="10" customWidth="1"/>
    <col min="10695" max="10695" width="12.85546875" style="10" customWidth="1"/>
    <col min="10696" max="10697" width="11.5703125" style="10" customWidth="1"/>
    <col min="10698" max="10698" width="13.85546875" style="10" customWidth="1"/>
    <col min="10699" max="10699" width="11.5703125" style="10" customWidth="1"/>
    <col min="10700" max="10700" width="12.5703125" style="10" customWidth="1"/>
    <col min="10701" max="10703" width="13.42578125" style="10" customWidth="1"/>
    <col min="10704" max="10801" width="14.85546875" style="10" customWidth="1"/>
    <col min="10802" max="10802" width="14" style="10" customWidth="1"/>
    <col min="10803" max="10826" width="13.140625" style="10" customWidth="1"/>
    <col min="10827" max="10827" width="15.42578125" style="10" bestFit="1" customWidth="1"/>
    <col min="10828" max="10828" width="15.42578125" style="10" customWidth="1"/>
    <col min="10829" max="10829" width="13.140625" style="10" bestFit="1" customWidth="1"/>
    <col min="10830" max="10830" width="10.85546875" style="10"/>
    <col min="10831" max="10831" width="50.42578125" style="10" bestFit="1" customWidth="1"/>
    <col min="10832" max="10851" width="0" style="10" hidden="1" customWidth="1"/>
    <col min="10852" max="10852" width="15.42578125" style="10" customWidth="1"/>
    <col min="10853" max="10853" width="12" style="10" customWidth="1"/>
    <col min="10854" max="10854" width="15.42578125" style="10" customWidth="1"/>
    <col min="10855" max="10855" width="12" style="10" customWidth="1"/>
    <col min="10856" max="10856" width="15.5703125" style="10" customWidth="1"/>
    <col min="10857" max="10857" width="12" style="10" customWidth="1"/>
    <col min="10858" max="10858" width="15.5703125" style="10" customWidth="1"/>
    <col min="10859" max="10859" width="12" style="10" customWidth="1"/>
    <col min="10860" max="10860" width="13.7109375" style="10" customWidth="1"/>
    <col min="10861" max="10861" width="12" style="10" customWidth="1"/>
    <col min="10862" max="10862" width="11.42578125" style="10" customWidth="1"/>
    <col min="10863" max="10863" width="10.85546875" style="10" customWidth="1"/>
    <col min="10864" max="10864" width="11.140625" style="10" customWidth="1"/>
    <col min="10865" max="10865" width="12" style="10" customWidth="1"/>
    <col min="10866" max="10866" width="11.140625" style="10" customWidth="1"/>
    <col min="10867" max="10876" width="12" style="10" customWidth="1"/>
    <col min="10877" max="10877" width="12.28515625" style="10" customWidth="1"/>
    <col min="10878" max="10879" width="12" style="10" customWidth="1"/>
    <col min="10880" max="10880" width="13.140625" style="10" customWidth="1"/>
    <col min="10881" max="10881" width="12.5703125" style="10" customWidth="1"/>
    <col min="10882" max="10883" width="13.140625" style="10" customWidth="1"/>
    <col min="10884" max="10885" width="10.85546875" style="10" customWidth="1"/>
    <col min="10886" max="10886" width="10" style="10" customWidth="1"/>
    <col min="10887" max="10887" width="10.85546875" style="10" customWidth="1"/>
    <col min="10888" max="10888" width="11.140625" style="10" customWidth="1"/>
    <col min="10889" max="10889" width="12" style="10" customWidth="1"/>
    <col min="10890" max="10890" width="10" style="10" customWidth="1"/>
    <col min="10891" max="10891" width="10.85546875" style="10" customWidth="1"/>
    <col min="10892" max="10892" width="10" style="10" customWidth="1"/>
    <col min="10893" max="10893" width="10.85546875" style="10" customWidth="1"/>
    <col min="10894" max="10894" width="10" style="10" customWidth="1"/>
    <col min="10895" max="10895" width="10.85546875" style="10" customWidth="1"/>
    <col min="10896" max="10896" width="13.42578125" style="10" customWidth="1"/>
    <col min="10897" max="10897" width="10.85546875" style="10" customWidth="1"/>
    <col min="10898" max="10898" width="10" style="10" customWidth="1"/>
    <col min="10899" max="10899" width="10.85546875" style="10" customWidth="1"/>
    <col min="10900" max="10900" width="11.140625" style="10" customWidth="1"/>
    <col min="10901" max="10901" width="10.85546875" style="10" customWidth="1"/>
    <col min="10902" max="10902" width="10" style="10" customWidth="1"/>
    <col min="10903" max="10903" width="11.5703125" style="10" customWidth="1"/>
    <col min="10904" max="10904" width="11.7109375" style="10" customWidth="1"/>
    <col min="10905" max="10905" width="10.5703125" style="10" customWidth="1"/>
    <col min="10906" max="10906" width="12.140625" style="10" customWidth="1"/>
    <col min="10907" max="10907" width="11.7109375" style="10" customWidth="1"/>
    <col min="10908" max="10908" width="11.140625" style="10" customWidth="1"/>
    <col min="10909" max="10912" width="10.85546875" style="10" customWidth="1"/>
    <col min="10913" max="10913" width="10" style="10" customWidth="1"/>
    <col min="10914" max="10915" width="10.85546875" style="10" customWidth="1"/>
    <col min="10916" max="10916" width="11.140625" style="10" customWidth="1"/>
    <col min="10917" max="10917" width="10.85546875" style="10" customWidth="1"/>
    <col min="10918" max="10918" width="11.7109375" style="10" customWidth="1"/>
    <col min="10919" max="10919" width="10.85546875" style="10" customWidth="1"/>
    <col min="10920" max="10920" width="13.42578125" style="10" customWidth="1"/>
    <col min="10921" max="10921" width="11.5703125" style="10" customWidth="1"/>
    <col min="10922" max="10923" width="12" style="10" customWidth="1"/>
    <col min="10924" max="10933" width="11.7109375" style="10" customWidth="1"/>
    <col min="10934" max="10934" width="13.7109375" style="10" customWidth="1"/>
    <col min="10935" max="10937" width="12" style="10" customWidth="1"/>
    <col min="10938" max="10938" width="10" style="10" customWidth="1"/>
    <col min="10939" max="10939" width="10.85546875" style="10" customWidth="1"/>
    <col min="10940" max="10943" width="13.42578125" style="10" customWidth="1"/>
    <col min="10944" max="10944" width="12" style="10" customWidth="1"/>
    <col min="10945" max="10945" width="10.85546875" style="10" customWidth="1"/>
    <col min="10946" max="10946" width="11.140625" style="10" customWidth="1"/>
    <col min="10947" max="10947" width="10.85546875" style="10" customWidth="1"/>
    <col min="10948" max="10948" width="10" style="10" customWidth="1"/>
    <col min="10949" max="10949" width="10.85546875" style="10" customWidth="1"/>
    <col min="10950" max="10950" width="15.42578125" style="10" customWidth="1"/>
    <col min="10951" max="10951" width="12.85546875" style="10" customWidth="1"/>
    <col min="10952" max="10953" width="11.5703125" style="10" customWidth="1"/>
    <col min="10954" max="10954" width="13.85546875" style="10" customWidth="1"/>
    <col min="10955" max="10955" width="11.5703125" style="10" customWidth="1"/>
    <col min="10956" max="10956" width="12.5703125" style="10" customWidth="1"/>
    <col min="10957" max="10959" width="13.42578125" style="10" customWidth="1"/>
    <col min="10960" max="11057" width="14.85546875" style="10" customWidth="1"/>
    <col min="11058" max="11058" width="14" style="10" customWidth="1"/>
    <col min="11059" max="11082" width="13.140625" style="10" customWidth="1"/>
    <col min="11083" max="11083" width="15.42578125" style="10" bestFit="1" customWidth="1"/>
    <col min="11084" max="11084" width="15.42578125" style="10" customWidth="1"/>
    <col min="11085" max="11085" width="13.140625" style="10" bestFit="1" customWidth="1"/>
    <col min="11086" max="11086" width="10.85546875" style="10"/>
    <col min="11087" max="11087" width="50.42578125" style="10" bestFit="1" customWidth="1"/>
    <col min="11088" max="11107" width="0" style="10" hidden="1" customWidth="1"/>
    <col min="11108" max="11108" width="15.42578125" style="10" customWidth="1"/>
    <col min="11109" max="11109" width="12" style="10" customWidth="1"/>
    <col min="11110" max="11110" width="15.42578125" style="10" customWidth="1"/>
    <col min="11111" max="11111" width="12" style="10" customWidth="1"/>
    <col min="11112" max="11112" width="15.5703125" style="10" customWidth="1"/>
    <col min="11113" max="11113" width="12" style="10" customWidth="1"/>
    <col min="11114" max="11114" width="15.5703125" style="10" customWidth="1"/>
    <col min="11115" max="11115" width="12" style="10" customWidth="1"/>
    <col min="11116" max="11116" width="13.7109375" style="10" customWidth="1"/>
    <col min="11117" max="11117" width="12" style="10" customWidth="1"/>
    <col min="11118" max="11118" width="11.42578125" style="10" customWidth="1"/>
    <col min="11119" max="11119" width="10.85546875" style="10" customWidth="1"/>
    <col min="11120" max="11120" width="11.140625" style="10" customWidth="1"/>
    <col min="11121" max="11121" width="12" style="10" customWidth="1"/>
    <col min="11122" max="11122" width="11.140625" style="10" customWidth="1"/>
    <col min="11123" max="11132" width="12" style="10" customWidth="1"/>
    <col min="11133" max="11133" width="12.28515625" style="10" customWidth="1"/>
    <col min="11134" max="11135" width="12" style="10" customWidth="1"/>
    <col min="11136" max="11136" width="13.140625" style="10" customWidth="1"/>
    <col min="11137" max="11137" width="12.5703125" style="10" customWidth="1"/>
    <col min="11138" max="11139" width="13.140625" style="10" customWidth="1"/>
    <col min="11140" max="11141" width="10.85546875" style="10" customWidth="1"/>
    <col min="11142" max="11142" width="10" style="10" customWidth="1"/>
    <col min="11143" max="11143" width="10.85546875" style="10" customWidth="1"/>
    <col min="11144" max="11144" width="11.140625" style="10" customWidth="1"/>
    <col min="11145" max="11145" width="12" style="10" customWidth="1"/>
    <col min="11146" max="11146" width="10" style="10" customWidth="1"/>
    <col min="11147" max="11147" width="10.85546875" style="10" customWidth="1"/>
    <col min="11148" max="11148" width="10" style="10" customWidth="1"/>
    <col min="11149" max="11149" width="10.85546875" style="10" customWidth="1"/>
    <col min="11150" max="11150" width="10" style="10" customWidth="1"/>
    <col min="11151" max="11151" width="10.85546875" style="10" customWidth="1"/>
    <col min="11152" max="11152" width="13.42578125" style="10" customWidth="1"/>
    <col min="11153" max="11153" width="10.85546875" style="10" customWidth="1"/>
    <col min="11154" max="11154" width="10" style="10" customWidth="1"/>
    <col min="11155" max="11155" width="10.85546875" style="10" customWidth="1"/>
    <col min="11156" max="11156" width="11.140625" style="10" customWidth="1"/>
    <col min="11157" max="11157" width="10.85546875" style="10" customWidth="1"/>
    <col min="11158" max="11158" width="10" style="10" customWidth="1"/>
    <col min="11159" max="11159" width="11.5703125" style="10" customWidth="1"/>
    <col min="11160" max="11160" width="11.7109375" style="10" customWidth="1"/>
    <col min="11161" max="11161" width="10.5703125" style="10" customWidth="1"/>
    <col min="11162" max="11162" width="12.140625" style="10" customWidth="1"/>
    <col min="11163" max="11163" width="11.7109375" style="10" customWidth="1"/>
    <col min="11164" max="11164" width="11.140625" style="10" customWidth="1"/>
    <col min="11165" max="11168" width="10.85546875" style="10" customWidth="1"/>
    <col min="11169" max="11169" width="10" style="10" customWidth="1"/>
    <col min="11170" max="11171" width="10.85546875" style="10" customWidth="1"/>
    <col min="11172" max="11172" width="11.140625" style="10" customWidth="1"/>
    <col min="11173" max="11173" width="10.85546875" style="10" customWidth="1"/>
    <col min="11174" max="11174" width="11.7109375" style="10" customWidth="1"/>
    <col min="11175" max="11175" width="10.85546875" style="10" customWidth="1"/>
    <col min="11176" max="11176" width="13.42578125" style="10" customWidth="1"/>
    <col min="11177" max="11177" width="11.5703125" style="10" customWidth="1"/>
    <col min="11178" max="11179" width="12" style="10" customWidth="1"/>
    <col min="11180" max="11189" width="11.7109375" style="10" customWidth="1"/>
    <col min="11190" max="11190" width="13.7109375" style="10" customWidth="1"/>
    <col min="11191" max="11193" width="12" style="10" customWidth="1"/>
    <col min="11194" max="11194" width="10" style="10" customWidth="1"/>
    <col min="11195" max="11195" width="10.85546875" style="10" customWidth="1"/>
    <col min="11196" max="11199" width="13.42578125" style="10" customWidth="1"/>
    <col min="11200" max="11200" width="12" style="10" customWidth="1"/>
    <col min="11201" max="11201" width="10.85546875" style="10" customWidth="1"/>
    <col min="11202" max="11202" width="11.140625" style="10" customWidth="1"/>
    <col min="11203" max="11203" width="10.85546875" style="10" customWidth="1"/>
    <col min="11204" max="11204" width="10" style="10" customWidth="1"/>
    <col min="11205" max="11205" width="10.85546875" style="10" customWidth="1"/>
    <col min="11206" max="11206" width="15.42578125" style="10" customWidth="1"/>
    <col min="11207" max="11207" width="12.85546875" style="10" customWidth="1"/>
    <col min="11208" max="11209" width="11.5703125" style="10" customWidth="1"/>
    <col min="11210" max="11210" width="13.85546875" style="10" customWidth="1"/>
    <col min="11211" max="11211" width="11.5703125" style="10" customWidth="1"/>
    <col min="11212" max="11212" width="12.5703125" style="10" customWidth="1"/>
    <col min="11213" max="11215" width="13.42578125" style="10" customWidth="1"/>
    <col min="11216" max="11313" width="14.85546875" style="10" customWidth="1"/>
    <col min="11314" max="11314" width="14" style="10" customWidth="1"/>
    <col min="11315" max="11338" width="13.140625" style="10" customWidth="1"/>
    <col min="11339" max="11339" width="15.42578125" style="10" bestFit="1" customWidth="1"/>
    <col min="11340" max="11340" width="15.42578125" style="10" customWidth="1"/>
    <col min="11341" max="11341" width="13.140625" style="10" bestFit="1" customWidth="1"/>
    <col min="11342" max="11342" width="10.85546875" style="10"/>
    <col min="11343" max="11343" width="50.42578125" style="10" bestFit="1" customWidth="1"/>
    <col min="11344" max="11363" width="0" style="10" hidden="1" customWidth="1"/>
    <col min="11364" max="11364" width="15.42578125" style="10" customWidth="1"/>
    <col min="11365" max="11365" width="12" style="10" customWidth="1"/>
    <col min="11366" max="11366" width="15.42578125" style="10" customWidth="1"/>
    <col min="11367" max="11367" width="12" style="10" customWidth="1"/>
    <col min="11368" max="11368" width="15.5703125" style="10" customWidth="1"/>
    <col min="11369" max="11369" width="12" style="10" customWidth="1"/>
    <col min="11370" max="11370" width="15.5703125" style="10" customWidth="1"/>
    <col min="11371" max="11371" width="12" style="10" customWidth="1"/>
    <col min="11372" max="11372" width="13.7109375" style="10" customWidth="1"/>
    <col min="11373" max="11373" width="12" style="10" customWidth="1"/>
    <col min="11374" max="11374" width="11.42578125" style="10" customWidth="1"/>
    <col min="11375" max="11375" width="10.85546875" style="10" customWidth="1"/>
    <col min="11376" max="11376" width="11.140625" style="10" customWidth="1"/>
    <col min="11377" max="11377" width="12" style="10" customWidth="1"/>
    <col min="11378" max="11378" width="11.140625" style="10" customWidth="1"/>
    <col min="11379" max="11388" width="12" style="10" customWidth="1"/>
    <col min="11389" max="11389" width="12.28515625" style="10" customWidth="1"/>
    <col min="11390" max="11391" width="12" style="10" customWidth="1"/>
    <col min="11392" max="11392" width="13.140625" style="10" customWidth="1"/>
    <col min="11393" max="11393" width="12.5703125" style="10" customWidth="1"/>
    <col min="11394" max="11395" width="13.140625" style="10" customWidth="1"/>
    <col min="11396" max="11397" width="10.85546875" style="10" customWidth="1"/>
    <col min="11398" max="11398" width="10" style="10" customWidth="1"/>
    <col min="11399" max="11399" width="10.85546875" style="10" customWidth="1"/>
    <col min="11400" max="11400" width="11.140625" style="10" customWidth="1"/>
    <col min="11401" max="11401" width="12" style="10" customWidth="1"/>
    <col min="11402" max="11402" width="10" style="10" customWidth="1"/>
    <col min="11403" max="11403" width="10.85546875" style="10" customWidth="1"/>
    <col min="11404" max="11404" width="10" style="10" customWidth="1"/>
    <col min="11405" max="11405" width="10.85546875" style="10" customWidth="1"/>
    <col min="11406" max="11406" width="10" style="10" customWidth="1"/>
    <col min="11407" max="11407" width="10.85546875" style="10" customWidth="1"/>
    <col min="11408" max="11408" width="13.42578125" style="10" customWidth="1"/>
    <col min="11409" max="11409" width="10.85546875" style="10" customWidth="1"/>
    <col min="11410" max="11410" width="10" style="10" customWidth="1"/>
    <col min="11411" max="11411" width="10.85546875" style="10" customWidth="1"/>
    <col min="11412" max="11412" width="11.140625" style="10" customWidth="1"/>
    <col min="11413" max="11413" width="10.85546875" style="10" customWidth="1"/>
    <col min="11414" max="11414" width="10" style="10" customWidth="1"/>
    <col min="11415" max="11415" width="11.5703125" style="10" customWidth="1"/>
    <col min="11416" max="11416" width="11.7109375" style="10" customWidth="1"/>
    <col min="11417" max="11417" width="10.5703125" style="10" customWidth="1"/>
    <col min="11418" max="11418" width="12.140625" style="10" customWidth="1"/>
    <col min="11419" max="11419" width="11.7109375" style="10" customWidth="1"/>
    <col min="11420" max="11420" width="11.140625" style="10" customWidth="1"/>
    <col min="11421" max="11424" width="10.85546875" style="10" customWidth="1"/>
    <col min="11425" max="11425" width="10" style="10" customWidth="1"/>
    <col min="11426" max="11427" width="10.85546875" style="10" customWidth="1"/>
    <col min="11428" max="11428" width="11.140625" style="10" customWidth="1"/>
    <col min="11429" max="11429" width="10.85546875" style="10" customWidth="1"/>
    <col min="11430" max="11430" width="11.7109375" style="10" customWidth="1"/>
    <col min="11431" max="11431" width="10.85546875" style="10" customWidth="1"/>
    <col min="11432" max="11432" width="13.42578125" style="10" customWidth="1"/>
    <col min="11433" max="11433" width="11.5703125" style="10" customWidth="1"/>
    <col min="11434" max="11435" width="12" style="10" customWidth="1"/>
    <col min="11436" max="11445" width="11.7109375" style="10" customWidth="1"/>
    <col min="11446" max="11446" width="13.7109375" style="10" customWidth="1"/>
    <col min="11447" max="11449" width="12" style="10" customWidth="1"/>
    <col min="11450" max="11450" width="10" style="10" customWidth="1"/>
    <col min="11451" max="11451" width="10.85546875" style="10" customWidth="1"/>
    <col min="11452" max="11455" width="13.42578125" style="10" customWidth="1"/>
    <col min="11456" max="11456" width="12" style="10" customWidth="1"/>
    <col min="11457" max="11457" width="10.85546875" style="10" customWidth="1"/>
    <col min="11458" max="11458" width="11.140625" style="10" customWidth="1"/>
    <col min="11459" max="11459" width="10.85546875" style="10" customWidth="1"/>
    <col min="11460" max="11460" width="10" style="10" customWidth="1"/>
    <col min="11461" max="11461" width="10.85546875" style="10" customWidth="1"/>
    <col min="11462" max="11462" width="15.42578125" style="10" customWidth="1"/>
    <col min="11463" max="11463" width="12.85546875" style="10" customWidth="1"/>
    <col min="11464" max="11465" width="11.5703125" style="10" customWidth="1"/>
    <col min="11466" max="11466" width="13.85546875" style="10" customWidth="1"/>
    <col min="11467" max="11467" width="11.5703125" style="10" customWidth="1"/>
    <col min="11468" max="11468" width="12.5703125" style="10" customWidth="1"/>
    <col min="11469" max="11471" width="13.42578125" style="10" customWidth="1"/>
    <col min="11472" max="11569" width="14.85546875" style="10" customWidth="1"/>
    <col min="11570" max="11570" width="14" style="10" customWidth="1"/>
    <col min="11571" max="11594" width="13.140625" style="10" customWidth="1"/>
    <col min="11595" max="11595" width="15.42578125" style="10" bestFit="1" customWidth="1"/>
    <col min="11596" max="11596" width="15.42578125" style="10" customWidth="1"/>
    <col min="11597" max="11597" width="13.140625" style="10" bestFit="1" customWidth="1"/>
    <col min="11598" max="11598" width="10.85546875" style="10"/>
    <col min="11599" max="11599" width="50.42578125" style="10" bestFit="1" customWidth="1"/>
    <col min="11600" max="11619" width="0" style="10" hidden="1" customWidth="1"/>
    <col min="11620" max="11620" width="15.42578125" style="10" customWidth="1"/>
    <col min="11621" max="11621" width="12" style="10" customWidth="1"/>
    <col min="11622" max="11622" width="15.42578125" style="10" customWidth="1"/>
    <col min="11623" max="11623" width="12" style="10" customWidth="1"/>
    <col min="11624" max="11624" width="15.5703125" style="10" customWidth="1"/>
    <col min="11625" max="11625" width="12" style="10" customWidth="1"/>
    <col min="11626" max="11626" width="15.5703125" style="10" customWidth="1"/>
    <col min="11627" max="11627" width="12" style="10" customWidth="1"/>
    <col min="11628" max="11628" width="13.7109375" style="10" customWidth="1"/>
    <col min="11629" max="11629" width="12" style="10" customWidth="1"/>
    <col min="11630" max="11630" width="11.42578125" style="10" customWidth="1"/>
    <col min="11631" max="11631" width="10.85546875" style="10" customWidth="1"/>
    <col min="11632" max="11632" width="11.140625" style="10" customWidth="1"/>
    <col min="11633" max="11633" width="12" style="10" customWidth="1"/>
    <col min="11634" max="11634" width="11.140625" style="10" customWidth="1"/>
    <col min="11635" max="11644" width="12" style="10" customWidth="1"/>
    <col min="11645" max="11645" width="12.28515625" style="10" customWidth="1"/>
    <col min="11646" max="11647" width="12" style="10" customWidth="1"/>
    <col min="11648" max="11648" width="13.140625" style="10" customWidth="1"/>
    <col min="11649" max="11649" width="12.5703125" style="10" customWidth="1"/>
    <col min="11650" max="11651" width="13.140625" style="10" customWidth="1"/>
    <col min="11652" max="11653" width="10.85546875" style="10" customWidth="1"/>
    <col min="11654" max="11654" width="10" style="10" customWidth="1"/>
    <col min="11655" max="11655" width="10.85546875" style="10" customWidth="1"/>
    <col min="11656" max="11656" width="11.140625" style="10" customWidth="1"/>
    <col min="11657" max="11657" width="12" style="10" customWidth="1"/>
    <col min="11658" max="11658" width="10" style="10" customWidth="1"/>
    <col min="11659" max="11659" width="10.85546875" style="10" customWidth="1"/>
    <col min="11660" max="11660" width="10" style="10" customWidth="1"/>
    <col min="11661" max="11661" width="10.85546875" style="10" customWidth="1"/>
    <col min="11662" max="11662" width="10" style="10" customWidth="1"/>
    <col min="11663" max="11663" width="10.85546875" style="10" customWidth="1"/>
    <col min="11664" max="11664" width="13.42578125" style="10" customWidth="1"/>
    <col min="11665" max="11665" width="10.85546875" style="10" customWidth="1"/>
    <col min="11666" max="11666" width="10" style="10" customWidth="1"/>
    <col min="11667" max="11667" width="10.85546875" style="10" customWidth="1"/>
    <col min="11668" max="11668" width="11.140625" style="10" customWidth="1"/>
    <col min="11669" max="11669" width="10.85546875" style="10" customWidth="1"/>
    <col min="11670" max="11670" width="10" style="10" customWidth="1"/>
    <col min="11671" max="11671" width="11.5703125" style="10" customWidth="1"/>
    <col min="11672" max="11672" width="11.7109375" style="10" customWidth="1"/>
    <col min="11673" max="11673" width="10.5703125" style="10" customWidth="1"/>
    <col min="11674" max="11674" width="12.140625" style="10" customWidth="1"/>
    <col min="11675" max="11675" width="11.7109375" style="10" customWidth="1"/>
    <col min="11676" max="11676" width="11.140625" style="10" customWidth="1"/>
    <col min="11677" max="11680" width="10.85546875" style="10" customWidth="1"/>
    <col min="11681" max="11681" width="10" style="10" customWidth="1"/>
    <col min="11682" max="11683" width="10.85546875" style="10" customWidth="1"/>
    <col min="11684" max="11684" width="11.140625" style="10" customWidth="1"/>
    <col min="11685" max="11685" width="10.85546875" style="10" customWidth="1"/>
    <col min="11686" max="11686" width="11.7109375" style="10" customWidth="1"/>
    <col min="11687" max="11687" width="10.85546875" style="10" customWidth="1"/>
    <col min="11688" max="11688" width="13.42578125" style="10" customWidth="1"/>
    <col min="11689" max="11689" width="11.5703125" style="10" customWidth="1"/>
    <col min="11690" max="11691" width="12" style="10" customWidth="1"/>
    <col min="11692" max="11701" width="11.7109375" style="10" customWidth="1"/>
    <col min="11702" max="11702" width="13.7109375" style="10" customWidth="1"/>
    <col min="11703" max="11705" width="12" style="10" customWidth="1"/>
    <col min="11706" max="11706" width="10" style="10" customWidth="1"/>
    <col min="11707" max="11707" width="10.85546875" style="10" customWidth="1"/>
    <col min="11708" max="11711" width="13.42578125" style="10" customWidth="1"/>
    <col min="11712" max="11712" width="12" style="10" customWidth="1"/>
    <col min="11713" max="11713" width="10.85546875" style="10" customWidth="1"/>
    <col min="11714" max="11714" width="11.140625" style="10" customWidth="1"/>
    <col min="11715" max="11715" width="10.85546875" style="10" customWidth="1"/>
    <col min="11716" max="11716" width="10" style="10" customWidth="1"/>
    <col min="11717" max="11717" width="10.85546875" style="10" customWidth="1"/>
    <col min="11718" max="11718" width="15.42578125" style="10" customWidth="1"/>
    <col min="11719" max="11719" width="12.85546875" style="10" customWidth="1"/>
    <col min="11720" max="11721" width="11.5703125" style="10" customWidth="1"/>
    <col min="11722" max="11722" width="13.85546875" style="10" customWidth="1"/>
    <col min="11723" max="11723" width="11.5703125" style="10" customWidth="1"/>
    <col min="11724" max="11724" width="12.5703125" style="10" customWidth="1"/>
    <col min="11725" max="11727" width="13.42578125" style="10" customWidth="1"/>
    <col min="11728" max="11825" width="14.85546875" style="10" customWidth="1"/>
    <col min="11826" max="11826" width="14" style="10" customWidth="1"/>
    <col min="11827" max="11850" width="13.140625" style="10" customWidth="1"/>
    <col min="11851" max="11851" width="15.42578125" style="10" bestFit="1" customWidth="1"/>
    <col min="11852" max="11852" width="15.42578125" style="10" customWidth="1"/>
    <col min="11853" max="11853" width="13.140625" style="10" bestFit="1" customWidth="1"/>
    <col min="11854" max="11854" width="10.85546875" style="10"/>
    <col min="11855" max="11855" width="50.42578125" style="10" bestFit="1" customWidth="1"/>
    <col min="11856" max="11875" width="0" style="10" hidden="1" customWidth="1"/>
    <col min="11876" max="11876" width="15.42578125" style="10" customWidth="1"/>
    <col min="11877" max="11877" width="12" style="10" customWidth="1"/>
    <col min="11878" max="11878" width="15.42578125" style="10" customWidth="1"/>
    <col min="11879" max="11879" width="12" style="10" customWidth="1"/>
    <col min="11880" max="11880" width="15.5703125" style="10" customWidth="1"/>
    <col min="11881" max="11881" width="12" style="10" customWidth="1"/>
    <col min="11882" max="11882" width="15.5703125" style="10" customWidth="1"/>
    <col min="11883" max="11883" width="12" style="10" customWidth="1"/>
    <col min="11884" max="11884" width="13.7109375" style="10" customWidth="1"/>
    <col min="11885" max="11885" width="12" style="10" customWidth="1"/>
    <col min="11886" max="11886" width="11.42578125" style="10" customWidth="1"/>
    <col min="11887" max="11887" width="10.85546875" style="10" customWidth="1"/>
    <col min="11888" max="11888" width="11.140625" style="10" customWidth="1"/>
    <col min="11889" max="11889" width="12" style="10" customWidth="1"/>
    <col min="11890" max="11890" width="11.140625" style="10" customWidth="1"/>
    <col min="11891" max="11900" width="12" style="10" customWidth="1"/>
    <col min="11901" max="11901" width="12.28515625" style="10" customWidth="1"/>
    <col min="11902" max="11903" width="12" style="10" customWidth="1"/>
    <col min="11904" max="11904" width="13.140625" style="10" customWidth="1"/>
    <col min="11905" max="11905" width="12.5703125" style="10" customWidth="1"/>
    <col min="11906" max="11907" width="13.140625" style="10" customWidth="1"/>
    <col min="11908" max="11909" width="10.85546875" style="10" customWidth="1"/>
    <col min="11910" max="11910" width="10" style="10" customWidth="1"/>
    <col min="11911" max="11911" width="10.85546875" style="10" customWidth="1"/>
    <col min="11912" max="11912" width="11.140625" style="10" customWidth="1"/>
    <col min="11913" max="11913" width="12" style="10" customWidth="1"/>
    <col min="11914" max="11914" width="10" style="10" customWidth="1"/>
    <col min="11915" max="11915" width="10.85546875" style="10" customWidth="1"/>
    <col min="11916" max="11916" width="10" style="10" customWidth="1"/>
    <col min="11917" max="11917" width="10.85546875" style="10" customWidth="1"/>
    <col min="11918" max="11918" width="10" style="10" customWidth="1"/>
    <col min="11919" max="11919" width="10.85546875" style="10" customWidth="1"/>
    <col min="11920" max="11920" width="13.42578125" style="10" customWidth="1"/>
    <col min="11921" max="11921" width="10.85546875" style="10" customWidth="1"/>
    <col min="11922" max="11922" width="10" style="10" customWidth="1"/>
    <col min="11923" max="11923" width="10.85546875" style="10" customWidth="1"/>
    <col min="11924" max="11924" width="11.140625" style="10" customWidth="1"/>
    <col min="11925" max="11925" width="10.85546875" style="10" customWidth="1"/>
    <col min="11926" max="11926" width="10" style="10" customWidth="1"/>
    <col min="11927" max="11927" width="11.5703125" style="10" customWidth="1"/>
    <col min="11928" max="11928" width="11.7109375" style="10" customWidth="1"/>
    <col min="11929" max="11929" width="10.5703125" style="10" customWidth="1"/>
    <col min="11930" max="11930" width="12.140625" style="10" customWidth="1"/>
    <col min="11931" max="11931" width="11.7109375" style="10" customWidth="1"/>
    <col min="11932" max="11932" width="11.140625" style="10" customWidth="1"/>
    <col min="11933" max="11936" width="10.85546875" style="10" customWidth="1"/>
    <col min="11937" max="11937" width="10" style="10" customWidth="1"/>
    <col min="11938" max="11939" width="10.85546875" style="10" customWidth="1"/>
    <col min="11940" max="11940" width="11.140625" style="10" customWidth="1"/>
    <col min="11941" max="11941" width="10.85546875" style="10" customWidth="1"/>
    <col min="11942" max="11942" width="11.7109375" style="10" customWidth="1"/>
    <col min="11943" max="11943" width="10.85546875" style="10" customWidth="1"/>
    <col min="11944" max="11944" width="13.42578125" style="10" customWidth="1"/>
    <col min="11945" max="11945" width="11.5703125" style="10" customWidth="1"/>
    <col min="11946" max="11947" width="12" style="10" customWidth="1"/>
    <col min="11948" max="11957" width="11.7109375" style="10" customWidth="1"/>
    <col min="11958" max="11958" width="13.7109375" style="10" customWidth="1"/>
    <col min="11959" max="11961" width="12" style="10" customWidth="1"/>
    <col min="11962" max="11962" width="10" style="10" customWidth="1"/>
    <col min="11963" max="11963" width="10.85546875" style="10" customWidth="1"/>
    <col min="11964" max="11967" width="13.42578125" style="10" customWidth="1"/>
    <col min="11968" max="11968" width="12" style="10" customWidth="1"/>
    <col min="11969" max="11969" width="10.85546875" style="10" customWidth="1"/>
    <col min="11970" max="11970" width="11.140625" style="10" customWidth="1"/>
    <col min="11971" max="11971" width="10.85546875" style="10" customWidth="1"/>
    <col min="11972" max="11972" width="10" style="10" customWidth="1"/>
    <col min="11973" max="11973" width="10.85546875" style="10" customWidth="1"/>
    <col min="11974" max="11974" width="15.42578125" style="10" customWidth="1"/>
    <col min="11975" max="11975" width="12.85546875" style="10" customWidth="1"/>
    <col min="11976" max="11977" width="11.5703125" style="10" customWidth="1"/>
    <col min="11978" max="11978" width="13.85546875" style="10" customWidth="1"/>
    <col min="11979" max="11979" width="11.5703125" style="10" customWidth="1"/>
    <col min="11980" max="11980" width="12.5703125" style="10" customWidth="1"/>
    <col min="11981" max="11983" width="13.42578125" style="10" customWidth="1"/>
    <col min="11984" max="12081" width="14.85546875" style="10" customWidth="1"/>
    <col min="12082" max="12082" width="14" style="10" customWidth="1"/>
    <col min="12083" max="12106" width="13.140625" style="10" customWidth="1"/>
    <col min="12107" max="12107" width="15.42578125" style="10" bestFit="1" customWidth="1"/>
    <col min="12108" max="12108" width="15.42578125" style="10" customWidth="1"/>
    <col min="12109" max="12109" width="13.140625" style="10" bestFit="1" customWidth="1"/>
    <col min="12110" max="12110" width="10.85546875" style="10"/>
    <col min="12111" max="12111" width="50.42578125" style="10" bestFit="1" customWidth="1"/>
    <col min="12112" max="12131" width="0" style="10" hidden="1" customWidth="1"/>
    <col min="12132" max="12132" width="15.42578125" style="10" customWidth="1"/>
    <col min="12133" max="12133" width="12" style="10" customWidth="1"/>
    <col min="12134" max="12134" width="15.42578125" style="10" customWidth="1"/>
    <col min="12135" max="12135" width="12" style="10" customWidth="1"/>
    <col min="12136" max="12136" width="15.5703125" style="10" customWidth="1"/>
    <col min="12137" max="12137" width="12" style="10" customWidth="1"/>
    <col min="12138" max="12138" width="15.5703125" style="10" customWidth="1"/>
    <col min="12139" max="12139" width="12" style="10" customWidth="1"/>
    <col min="12140" max="12140" width="13.7109375" style="10" customWidth="1"/>
    <col min="12141" max="12141" width="12" style="10" customWidth="1"/>
    <col min="12142" max="12142" width="11.42578125" style="10" customWidth="1"/>
    <col min="12143" max="12143" width="10.85546875" style="10" customWidth="1"/>
    <col min="12144" max="12144" width="11.140625" style="10" customWidth="1"/>
    <col min="12145" max="12145" width="12" style="10" customWidth="1"/>
    <col min="12146" max="12146" width="11.140625" style="10" customWidth="1"/>
    <col min="12147" max="12156" width="12" style="10" customWidth="1"/>
    <col min="12157" max="12157" width="12.28515625" style="10" customWidth="1"/>
    <col min="12158" max="12159" width="12" style="10" customWidth="1"/>
    <col min="12160" max="12160" width="13.140625" style="10" customWidth="1"/>
    <col min="12161" max="12161" width="12.5703125" style="10" customWidth="1"/>
    <col min="12162" max="12163" width="13.140625" style="10" customWidth="1"/>
    <col min="12164" max="12165" width="10.85546875" style="10" customWidth="1"/>
    <col min="12166" max="12166" width="10" style="10" customWidth="1"/>
    <col min="12167" max="12167" width="10.85546875" style="10" customWidth="1"/>
    <col min="12168" max="12168" width="11.140625" style="10" customWidth="1"/>
    <col min="12169" max="12169" width="12" style="10" customWidth="1"/>
    <col min="12170" max="12170" width="10" style="10" customWidth="1"/>
    <col min="12171" max="12171" width="10.85546875" style="10" customWidth="1"/>
    <col min="12172" max="12172" width="10" style="10" customWidth="1"/>
    <col min="12173" max="12173" width="10.85546875" style="10" customWidth="1"/>
    <col min="12174" max="12174" width="10" style="10" customWidth="1"/>
    <col min="12175" max="12175" width="10.85546875" style="10" customWidth="1"/>
    <col min="12176" max="12176" width="13.42578125" style="10" customWidth="1"/>
    <col min="12177" max="12177" width="10.85546875" style="10" customWidth="1"/>
    <col min="12178" max="12178" width="10" style="10" customWidth="1"/>
    <col min="12179" max="12179" width="10.85546875" style="10" customWidth="1"/>
    <col min="12180" max="12180" width="11.140625" style="10" customWidth="1"/>
    <col min="12181" max="12181" width="10.85546875" style="10" customWidth="1"/>
    <col min="12182" max="12182" width="10" style="10" customWidth="1"/>
    <col min="12183" max="12183" width="11.5703125" style="10" customWidth="1"/>
    <col min="12184" max="12184" width="11.7109375" style="10" customWidth="1"/>
    <col min="12185" max="12185" width="10.5703125" style="10" customWidth="1"/>
    <col min="12186" max="12186" width="12.140625" style="10" customWidth="1"/>
    <col min="12187" max="12187" width="11.7109375" style="10" customWidth="1"/>
    <col min="12188" max="12188" width="11.140625" style="10" customWidth="1"/>
    <col min="12189" max="12192" width="10.85546875" style="10" customWidth="1"/>
    <col min="12193" max="12193" width="10" style="10" customWidth="1"/>
    <col min="12194" max="12195" width="10.85546875" style="10" customWidth="1"/>
    <col min="12196" max="12196" width="11.140625" style="10" customWidth="1"/>
    <col min="12197" max="12197" width="10.85546875" style="10" customWidth="1"/>
    <col min="12198" max="12198" width="11.7109375" style="10" customWidth="1"/>
    <col min="12199" max="12199" width="10.85546875" style="10" customWidth="1"/>
    <col min="12200" max="12200" width="13.42578125" style="10" customWidth="1"/>
    <col min="12201" max="12201" width="11.5703125" style="10" customWidth="1"/>
    <col min="12202" max="12203" width="12" style="10" customWidth="1"/>
    <col min="12204" max="12213" width="11.7109375" style="10" customWidth="1"/>
    <col min="12214" max="12214" width="13.7109375" style="10" customWidth="1"/>
    <col min="12215" max="12217" width="12" style="10" customWidth="1"/>
    <col min="12218" max="12218" width="10" style="10" customWidth="1"/>
    <col min="12219" max="12219" width="10.85546875" style="10" customWidth="1"/>
    <col min="12220" max="12223" width="13.42578125" style="10" customWidth="1"/>
    <col min="12224" max="12224" width="12" style="10" customWidth="1"/>
    <col min="12225" max="12225" width="10.85546875" style="10" customWidth="1"/>
    <col min="12226" max="12226" width="11.140625" style="10" customWidth="1"/>
    <col min="12227" max="12227" width="10.85546875" style="10" customWidth="1"/>
    <col min="12228" max="12228" width="10" style="10" customWidth="1"/>
    <col min="12229" max="12229" width="10.85546875" style="10" customWidth="1"/>
    <col min="12230" max="12230" width="15.42578125" style="10" customWidth="1"/>
    <col min="12231" max="12231" width="12.85546875" style="10" customWidth="1"/>
    <col min="12232" max="12233" width="11.5703125" style="10" customWidth="1"/>
    <col min="12234" max="12234" width="13.85546875" style="10" customWidth="1"/>
    <col min="12235" max="12235" width="11.5703125" style="10" customWidth="1"/>
    <col min="12236" max="12236" width="12.5703125" style="10" customWidth="1"/>
    <col min="12237" max="12239" width="13.42578125" style="10" customWidth="1"/>
    <col min="12240" max="12337" width="14.85546875" style="10" customWidth="1"/>
    <col min="12338" max="12338" width="14" style="10" customWidth="1"/>
    <col min="12339" max="12362" width="13.140625" style="10" customWidth="1"/>
    <col min="12363" max="12363" width="15.42578125" style="10" bestFit="1" customWidth="1"/>
    <col min="12364" max="12364" width="15.42578125" style="10" customWidth="1"/>
    <col min="12365" max="12365" width="13.140625" style="10" bestFit="1" customWidth="1"/>
    <col min="12366" max="12366" width="10.85546875" style="10"/>
    <col min="12367" max="12367" width="50.42578125" style="10" bestFit="1" customWidth="1"/>
    <col min="12368" max="12387" width="0" style="10" hidden="1" customWidth="1"/>
    <col min="12388" max="12388" width="15.42578125" style="10" customWidth="1"/>
    <col min="12389" max="12389" width="12" style="10" customWidth="1"/>
    <col min="12390" max="12390" width="15.42578125" style="10" customWidth="1"/>
    <col min="12391" max="12391" width="12" style="10" customWidth="1"/>
    <col min="12392" max="12392" width="15.5703125" style="10" customWidth="1"/>
    <col min="12393" max="12393" width="12" style="10" customWidth="1"/>
    <col min="12394" max="12394" width="15.5703125" style="10" customWidth="1"/>
    <col min="12395" max="12395" width="12" style="10" customWidth="1"/>
    <col min="12396" max="12396" width="13.7109375" style="10" customWidth="1"/>
    <col min="12397" max="12397" width="12" style="10" customWidth="1"/>
    <col min="12398" max="12398" width="11.42578125" style="10" customWidth="1"/>
    <col min="12399" max="12399" width="10.85546875" style="10" customWidth="1"/>
    <col min="12400" max="12400" width="11.140625" style="10" customWidth="1"/>
    <col min="12401" max="12401" width="12" style="10" customWidth="1"/>
    <col min="12402" max="12402" width="11.140625" style="10" customWidth="1"/>
    <col min="12403" max="12412" width="12" style="10" customWidth="1"/>
    <col min="12413" max="12413" width="12.28515625" style="10" customWidth="1"/>
    <col min="12414" max="12415" width="12" style="10" customWidth="1"/>
    <col min="12416" max="12416" width="13.140625" style="10" customWidth="1"/>
    <col min="12417" max="12417" width="12.5703125" style="10" customWidth="1"/>
    <col min="12418" max="12419" width="13.140625" style="10" customWidth="1"/>
    <col min="12420" max="12421" width="10.85546875" style="10" customWidth="1"/>
    <col min="12422" max="12422" width="10" style="10" customWidth="1"/>
    <col min="12423" max="12423" width="10.85546875" style="10" customWidth="1"/>
    <col min="12424" max="12424" width="11.140625" style="10" customWidth="1"/>
    <col min="12425" max="12425" width="12" style="10" customWidth="1"/>
    <col min="12426" max="12426" width="10" style="10" customWidth="1"/>
    <col min="12427" max="12427" width="10.85546875" style="10" customWidth="1"/>
    <col min="12428" max="12428" width="10" style="10" customWidth="1"/>
    <col min="12429" max="12429" width="10.85546875" style="10" customWidth="1"/>
    <col min="12430" max="12430" width="10" style="10" customWidth="1"/>
    <col min="12431" max="12431" width="10.85546875" style="10" customWidth="1"/>
    <col min="12432" max="12432" width="13.42578125" style="10" customWidth="1"/>
    <col min="12433" max="12433" width="10.85546875" style="10" customWidth="1"/>
    <col min="12434" max="12434" width="10" style="10" customWidth="1"/>
    <col min="12435" max="12435" width="10.85546875" style="10" customWidth="1"/>
    <col min="12436" max="12436" width="11.140625" style="10" customWidth="1"/>
    <col min="12437" max="12437" width="10.85546875" style="10" customWidth="1"/>
    <col min="12438" max="12438" width="10" style="10" customWidth="1"/>
    <col min="12439" max="12439" width="11.5703125" style="10" customWidth="1"/>
    <col min="12440" max="12440" width="11.7109375" style="10" customWidth="1"/>
    <col min="12441" max="12441" width="10.5703125" style="10" customWidth="1"/>
    <col min="12442" max="12442" width="12.140625" style="10" customWidth="1"/>
    <col min="12443" max="12443" width="11.7109375" style="10" customWidth="1"/>
    <col min="12444" max="12444" width="11.140625" style="10" customWidth="1"/>
    <col min="12445" max="12448" width="10.85546875" style="10" customWidth="1"/>
    <col min="12449" max="12449" width="10" style="10" customWidth="1"/>
    <col min="12450" max="12451" width="10.85546875" style="10" customWidth="1"/>
    <col min="12452" max="12452" width="11.140625" style="10" customWidth="1"/>
    <col min="12453" max="12453" width="10.85546875" style="10" customWidth="1"/>
    <col min="12454" max="12454" width="11.7109375" style="10" customWidth="1"/>
    <col min="12455" max="12455" width="10.85546875" style="10" customWidth="1"/>
    <col min="12456" max="12456" width="13.42578125" style="10" customWidth="1"/>
    <col min="12457" max="12457" width="11.5703125" style="10" customWidth="1"/>
    <col min="12458" max="12459" width="12" style="10" customWidth="1"/>
    <col min="12460" max="12469" width="11.7109375" style="10" customWidth="1"/>
    <col min="12470" max="12470" width="13.7109375" style="10" customWidth="1"/>
    <col min="12471" max="12473" width="12" style="10" customWidth="1"/>
    <col min="12474" max="12474" width="10" style="10" customWidth="1"/>
    <col min="12475" max="12475" width="10.85546875" style="10" customWidth="1"/>
    <col min="12476" max="12479" width="13.42578125" style="10" customWidth="1"/>
    <col min="12480" max="12480" width="12" style="10" customWidth="1"/>
    <col min="12481" max="12481" width="10.85546875" style="10" customWidth="1"/>
    <col min="12482" max="12482" width="11.140625" style="10" customWidth="1"/>
    <col min="12483" max="12483" width="10.85546875" style="10" customWidth="1"/>
    <col min="12484" max="12484" width="10" style="10" customWidth="1"/>
    <col min="12485" max="12485" width="10.85546875" style="10" customWidth="1"/>
    <col min="12486" max="12486" width="15.42578125" style="10" customWidth="1"/>
    <col min="12487" max="12487" width="12.85546875" style="10" customWidth="1"/>
    <col min="12488" max="12489" width="11.5703125" style="10" customWidth="1"/>
    <col min="12490" max="12490" width="13.85546875" style="10" customWidth="1"/>
    <col min="12491" max="12491" width="11.5703125" style="10" customWidth="1"/>
    <col min="12492" max="12492" width="12.5703125" style="10" customWidth="1"/>
    <col min="12493" max="12495" width="13.42578125" style="10" customWidth="1"/>
    <col min="12496" max="12593" width="14.85546875" style="10" customWidth="1"/>
    <col min="12594" max="12594" width="14" style="10" customWidth="1"/>
    <col min="12595" max="12618" width="13.140625" style="10" customWidth="1"/>
    <col min="12619" max="12619" width="15.42578125" style="10" bestFit="1" customWidth="1"/>
    <col min="12620" max="12620" width="15.42578125" style="10" customWidth="1"/>
    <col min="12621" max="12621" width="13.140625" style="10" bestFit="1" customWidth="1"/>
    <col min="12622" max="12622" width="10.85546875" style="10"/>
    <col min="12623" max="12623" width="50.42578125" style="10" bestFit="1" customWidth="1"/>
    <col min="12624" max="12643" width="0" style="10" hidden="1" customWidth="1"/>
    <col min="12644" max="12644" width="15.42578125" style="10" customWidth="1"/>
    <col min="12645" max="12645" width="12" style="10" customWidth="1"/>
    <col min="12646" max="12646" width="15.42578125" style="10" customWidth="1"/>
    <col min="12647" max="12647" width="12" style="10" customWidth="1"/>
    <col min="12648" max="12648" width="15.5703125" style="10" customWidth="1"/>
    <col min="12649" max="12649" width="12" style="10" customWidth="1"/>
    <col min="12650" max="12650" width="15.5703125" style="10" customWidth="1"/>
    <col min="12651" max="12651" width="12" style="10" customWidth="1"/>
    <col min="12652" max="12652" width="13.7109375" style="10" customWidth="1"/>
    <col min="12653" max="12653" width="12" style="10" customWidth="1"/>
    <col min="12654" max="12654" width="11.42578125" style="10" customWidth="1"/>
    <col min="12655" max="12655" width="10.85546875" style="10" customWidth="1"/>
    <col min="12656" max="12656" width="11.140625" style="10" customWidth="1"/>
    <col min="12657" max="12657" width="12" style="10" customWidth="1"/>
    <col min="12658" max="12658" width="11.140625" style="10" customWidth="1"/>
    <col min="12659" max="12668" width="12" style="10" customWidth="1"/>
    <col min="12669" max="12669" width="12.28515625" style="10" customWidth="1"/>
    <col min="12670" max="12671" width="12" style="10" customWidth="1"/>
    <col min="12672" max="12672" width="13.140625" style="10" customWidth="1"/>
    <col min="12673" max="12673" width="12.5703125" style="10" customWidth="1"/>
    <col min="12674" max="12675" width="13.140625" style="10" customWidth="1"/>
    <col min="12676" max="12677" width="10.85546875" style="10" customWidth="1"/>
    <col min="12678" max="12678" width="10" style="10" customWidth="1"/>
    <col min="12679" max="12679" width="10.85546875" style="10" customWidth="1"/>
    <col min="12680" max="12680" width="11.140625" style="10" customWidth="1"/>
    <col min="12681" max="12681" width="12" style="10" customWidth="1"/>
    <col min="12682" max="12682" width="10" style="10" customWidth="1"/>
    <col min="12683" max="12683" width="10.85546875" style="10" customWidth="1"/>
    <col min="12684" max="12684" width="10" style="10" customWidth="1"/>
    <col min="12685" max="12685" width="10.85546875" style="10" customWidth="1"/>
    <col min="12686" max="12686" width="10" style="10" customWidth="1"/>
    <col min="12687" max="12687" width="10.85546875" style="10" customWidth="1"/>
    <col min="12688" max="12688" width="13.42578125" style="10" customWidth="1"/>
    <col min="12689" max="12689" width="10.85546875" style="10" customWidth="1"/>
    <col min="12690" max="12690" width="10" style="10" customWidth="1"/>
    <col min="12691" max="12691" width="10.85546875" style="10" customWidth="1"/>
    <col min="12692" max="12692" width="11.140625" style="10" customWidth="1"/>
    <col min="12693" max="12693" width="10.85546875" style="10" customWidth="1"/>
    <col min="12694" max="12694" width="10" style="10" customWidth="1"/>
    <col min="12695" max="12695" width="11.5703125" style="10" customWidth="1"/>
    <col min="12696" max="12696" width="11.7109375" style="10" customWidth="1"/>
    <col min="12697" max="12697" width="10.5703125" style="10" customWidth="1"/>
    <col min="12698" max="12698" width="12.140625" style="10" customWidth="1"/>
    <col min="12699" max="12699" width="11.7109375" style="10" customWidth="1"/>
    <col min="12700" max="12700" width="11.140625" style="10" customWidth="1"/>
    <col min="12701" max="12704" width="10.85546875" style="10" customWidth="1"/>
    <col min="12705" max="12705" width="10" style="10" customWidth="1"/>
    <col min="12706" max="12707" width="10.85546875" style="10" customWidth="1"/>
    <col min="12708" max="12708" width="11.140625" style="10" customWidth="1"/>
    <col min="12709" max="12709" width="10.85546875" style="10" customWidth="1"/>
    <col min="12710" max="12710" width="11.7109375" style="10" customWidth="1"/>
    <col min="12711" max="12711" width="10.85546875" style="10" customWidth="1"/>
    <col min="12712" max="12712" width="13.42578125" style="10" customWidth="1"/>
    <col min="12713" max="12713" width="11.5703125" style="10" customWidth="1"/>
    <col min="12714" max="12715" width="12" style="10" customWidth="1"/>
    <col min="12716" max="12725" width="11.7109375" style="10" customWidth="1"/>
    <col min="12726" max="12726" width="13.7109375" style="10" customWidth="1"/>
    <col min="12727" max="12729" width="12" style="10" customWidth="1"/>
    <col min="12730" max="12730" width="10" style="10" customWidth="1"/>
    <col min="12731" max="12731" width="10.85546875" style="10" customWidth="1"/>
    <col min="12732" max="12735" width="13.42578125" style="10" customWidth="1"/>
    <col min="12736" max="12736" width="12" style="10" customWidth="1"/>
    <col min="12737" max="12737" width="10.85546875" style="10" customWidth="1"/>
    <col min="12738" max="12738" width="11.140625" style="10" customWidth="1"/>
    <col min="12739" max="12739" width="10.85546875" style="10" customWidth="1"/>
    <col min="12740" max="12740" width="10" style="10" customWidth="1"/>
    <col min="12741" max="12741" width="10.85546875" style="10" customWidth="1"/>
    <col min="12742" max="12742" width="15.42578125" style="10" customWidth="1"/>
    <col min="12743" max="12743" width="12.85546875" style="10" customWidth="1"/>
    <col min="12744" max="12745" width="11.5703125" style="10" customWidth="1"/>
    <col min="12746" max="12746" width="13.85546875" style="10" customWidth="1"/>
    <col min="12747" max="12747" width="11.5703125" style="10" customWidth="1"/>
    <col min="12748" max="12748" width="12.5703125" style="10" customWidth="1"/>
    <col min="12749" max="12751" width="13.42578125" style="10" customWidth="1"/>
    <col min="12752" max="12849" width="14.85546875" style="10" customWidth="1"/>
    <col min="12850" max="12850" width="14" style="10" customWidth="1"/>
    <col min="12851" max="12874" width="13.140625" style="10" customWidth="1"/>
    <col min="12875" max="12875" width="15.42578125" style="10" bestFit="1" customWidth="1"/>
    <col min="12876" max="12876" width="15.42578125" style="10" customWidth="1"/>
    <col min="12877" max="12877" width="13.140625" style="10" bestFit="1" customWidth="1"/>
    <col min="12878" max="12878" width="10.85546875" style="10"/>
    <col min="12879" max="12879" width="50.42578125" style="10" bestFit="1" customWidth="1"/>
    <col min="12880" max="12899" width="0" style="10" hidden="1" customWidth="1"/>
    <col min="12900" max="12900" width="15.42578125" style="10" customWidth="1"/>
    <col min="12901" max="12901" width="12" style="10" customWidth="1"/>
    <col min="12902" max="12902" width="15.42578125" style="10" customWidth="1"/>
    <col min="12903" max="12903" width="12" style="10" customWidth="1"/>
    <col min="12904" max="12904" width="15.5703125" style="10" customWidth="1"/>
    <col min="12905" max="12905" width="12" style="10" customWidth="1"/>
    <col min="12906" max="12906" width="15.5703125" style="10" customWidth="1"/>
    <col min="12907" max="12907" width="12" style="10" customWidth="1"/>
    <col min="12908" max="12908" width="13.7109375" style="10" customWidth="1"/>
    <col min="12909" max="12909" width="12" style="10" customWidth="1"/>
    <col min="12910" max="12910" width="11.42578125" style="10" customWidth="1"/>
    <col min="12911" max="12911" width="10.85546875" style="10" customWidth="1"/>
    <col min="12912" max="12912" width="11.140625" style="10" customWidth="1"/>
    <col min="12913" max="12913" width="12" style="10" customWidth="1"/>
    <col min="12914" max="12914" width="11.140625" style="10" customWidth="1"/>
    <col min="12915" max="12924" width="12" style="10" customWidth="1"/>
    <col min="12925" max="12925" width="12.28515625" style="10" customWidth="1"/>
    <col min="12926" max="12927" width="12" style="10" customWidth="1"/>
    <col min="12928" max="12928" width="13.140625" style="10" customWidth="1"/>
    <col min="12929" max="12929" width="12.5703125" style="10" customWidth="1"/>
    <col min="12930" max="12931" width="13.140625" style="10" customWidth="1"/>
    <col min="12932" max="12933" width="10.85546875" style="10" customWidth="1"/>
    <col min="12934" max="12934" width="10" style="10" customWidth="1"/>
    <col min="12935" max="12935" width="10.85546875" style="10" customWidth="1"/>
    <col min="12936" max="12936" width="11.140625" style="10" customWidth="1"/>
    <col min="12937" max="12937" width="12" style="10" customWidth="1"/>
    <col min="12938" max="12938" width="10" style="10" customWidth="1"/>
    <col min="12939" max="12939" width="10.85546875" style="10" customWidth="1"/>
    <col min="12940" max="12940" width="10" style="10" customWidth="1"/>
    <col min="12941" max="12941" width="10.85546875" style="10" customWidth="1"/>
    <col min="12942" max="12942" width="10" style="10" customWidth="1"/>
    <col min="12943" max="12943" width="10.85546875" style="10" customWidth="1"/>
    <col min="12944" max="12944" width="13.42578125" style="10" customWidth="1"/>
    <col min="12945" max="12945" width="10.85546875" style="10" customWidth="1"/>
    <col min="12946" max="12946" width="10" style="10" customWidth="1"/>
    <col min="12947" max="12947" width="10.85546875" style="10" customWidth="1"/>
    <col min="12948" max="12948" width="11.140625" style="10" customWidth="1"/>
    <col min="12949" max="12949" width="10.85546875" style="10" customWidth="1"/>
    <col min="12950" max="12950" width="10" style="10" customWidth="1"/>
    <col min="12951" max="12951" width="11.5703125" style="10" customWidth="1"/>
    <col min="12952" max="12952" width="11.7109375" style="10" customWidth="1"/>
    <col min="12953" max="12953" width="10.5703125" style="10" customWidth="1"/>
    <col min="12954" max="12954" width="12.140625" style="10" customWidth="1"/>
    <col min="12955" max="12955" width="11.7109375" style="10" customWidth="1"/>
    <col min="12956" max="12956" width="11.140625" style="10" customWidth="1"/>
    <col min="12957" max="12960" width="10.85546875" style="10" customWidth="1"/>
    <col min="12961" max="12961" width="10" style="10" customWidth="1"/>
    <col min="12962" max="12963" width="10.85546875" style="10" customWidth="1"/>
    <col min="12964" max="12964" width="11.140625" style="10" customWidth="1"/>
    <col min="12965" max="12965" width="10.85546875" style="10" customWidth="1"/>
    <col min="12966" max="12966" width="11.7109375" style="10" customWidth="1"/>
    <col min="12967" max="12967" width="10.85546875" style="10" customWidth="1"/>
    <col min="12968" max="12968" width="13.42578125" style="10" customWidth="1"/>
    <col min="12969" max="12969" width="11.5703125" style="10" customWidth="1"/>
    <col min="12970" max="12971" width="12" style="10" customWidth="1"/>
    <col min="12972" max="12981" width="11.7109375" style="10" customWidth="1"/>
    <col min="12982" max="12982" width="13.7109375" style="10" customWidth="1"/>
    <col min="12983" max="12985" width="12" style="10" customWidth="1"/>
    <col min="12986" max="12986" width="10" style="10" customWidth="1"/>
    <col min="12987" max="12987" width="10.85546875" style="10" customWidth="1"/>
    <col min="12988" max="12991" width="13.42578125" style="10" customWidth="1"/>
    <col min="12992" max="12992" width="12" style="10" customWidth="1"/>
    <col min="12993" max="12993" width="10.85546875" style="10" customWidth="1"/>
    <col min="12994" max="12994" width="11.140625" style="10" customWidth="1"/>
    <col min="12995" max="12995" width="10.85546875" style="10" customWidth="1"/>
    <col min="12996" max="12996" width="10" style="10" customWidth="1"/>
    <col min="12997" max="12997" width="10.85546875" style="10" customWidth="1"/>
    <col min="12998" max="12998" width="15.42578125" style="10" customWidth="1"/>
    <col min="12999" max="12999" width="12.85546875" style="10" customWidth="1"/>
    <col min="13000" max="13001" width="11.5703125" style="10" customWidth="1"/>
    <col min="13002" max="13002" width="13.85546875" style="10" customWidth="1"/>
    <col min="13003" max="13003" width="11.5703125" style="10" customWidth="1"/>
    <col min="13004" max="13004" width="12.5703125" style="10" customWidth="1"/>
    <col min="13005" max="13007" width="13.42578125" style="10" customWidth="1"/>
    <col min="13008" max="13105" width="14.85546875" style="10" customWidth="1"/>
    <col min="13106" max="13106" width="14" style="10" customWidth="1"/>
    <col min="13107" max="13130" width="13.140625" style="10" customWidth="1"/>
    <col min="13131" max="13131" width="15.42578125" style="10" bestFit="1" customWidth="1"/>
    <col min="13132" max="13132" width="15.42578125" style="10" customWidth="1"/>
    <col min="13133" max="13133" width="13.140625" style="10" bestFit="1" customWidth="1"/>
    <col min="13134" max="13134" width="10.85546875" style="10"/>
    <col min="13135" max="13135" width="50.42578125" style="10" bestFit="1" customWidth="1"/>
    <col min="13136" max="13155" width="0" style="10" hidden="1" customWidth="1"/>
    <col min="13156" max="13156" width="15.42578125" style="10" customWidth="1"/>
    <col min="13157" max="13157" width="12" style="10" customWidth="1"/>
    <col min="13158" max="13158" width="15.42578125" style="10" customWidth="1"/>
    <col min="13159" max="13159" width="12" style="10" customWidth="1"/>
    <col min="13160" max="13160" width="15.5703125" style="10" customWidth="1"/>
    <col min="13161" max="13161" width="12" style="10" customWidth="1"/>
    <col min="13162" max="13162" width="15.5703125" style="10" customWidth="1"/>
    <col min="13163" max="13163" width="12" style="10" customWidth="1"/>
    <col min="13164" max="13164" width="13.7109375" style="10" customWidth="1"/>
    <col min="13165" max="13165" width="12" style="10" customWidth="1"/>
    <col min="13166" max="13166" width="11.42578125" style="10" customWidth="1"/>
    <col min="13167" max="13167" width="10.85546875" style="10" customWidth="1"/>
    <col min="13168" max="13168" width="11.140625" style="10" customWidth="1"/>
    <col min="13169" max="13169" width="12" style="10" customWidth="1"/>
    <col min="13170" max="13170" width="11.140625" style="10" customWidth="1"/>
    <col min="13171" max="13180" width="12" style="10" customWidth="1"/>
    <col min="13181" max="13181" width="12.28515625" style="10" customWidth="1"/>
    <col min="13182" max="13183" width="12" style="10" customWidth="1"/>
    <col min="13184" max="13184" width="13.140625" style="10" customWidth="1"/>
    <col min="13185" max="13185" width="12.5703125" style="10" customWidth="1"/>
    <col min="13186" max="13187" width="13.140625" style="10" customWidth="1"/>
    <col min="13188" max="13189" width="10.85546875" style="10" customWidth="1"/>
    <col min="13190" max="13190" width="10" style="10" customWidth="1"/>
    <col min="13191" max="13191" width="10.85546875" style="10" customWidth="1"/>
    <col min="13192" max="13192" width="11.140625" style="10" customWidth="1"/>
    <col min="13193" max="13193" width="12" style="10" customWidth="1"/>
    <col min="13194" max="13194" width="10" style="10" customWidth="1"/>
    <col min="13195" max="13195" width="10.85546875" style="10" customWidth="1"/>
    <col min="13196" max="13196" width="10" style="10" customWidth="1"/>
    <col min="13197" max="13197" width="10.85546875" style="10" customWidth="1"/>
    <col min="13198" max="13198" width="10" style="10" customWidth="1"/>
    <col min="13199" max="13199" width="10.85546875" style="10" customWidth="1"/>
    <col min="13200" max="13200" width="13.42578125" style="10" customWidth="1"/>
    <col min="13201" max="13201" width="10.85546875" style="10" customWidth="1"/>
    <col min="13202" max="13202" width="10" style="10" customWidth="1"/>
    <col min="13203" max="13203" width="10.85546875" style="10" customWidth="1"/>
    <col min="13204" max="13204" width="11.140625" style="10" customWidth="1"/>
    <col min="13205" max="13205" width="10.85546875" style="10" customWidth="1"/>
    <col min="13206" max="13206" width="10" style="10" customWidth="1"/>
    <col min="13207" max="13207" width="11.5703125" style="10" customWidth="1"/>
    <col min="13208" max="13208" width="11.7109375" style="10" customWidth="1"/>
    <col min="13209" max="13209" width="10.5703125" style="10" customWidth="1"/>
    <col min="13210" max="13210" width="12.140625" style="10" customWidth="1"/>
    <col min="13211" max="13211" width="11.7109375" style="10" customWidth="1"/>
    <col min="13212" max="13212" width="11.140625" style="10" customWidth="1"/>
    <col min="13213" max="13216" width="10.85546875" style="10" customWidth="1"/>
    <col min="13217" max="13217" width="10" style="10" customWidth="1"/>
    <col min="13218" max="13219" width="10.85546875" style="10" customWidth="1"/>
    <col min="13220" max="13220" width="11.140625" style="10" customWidth="1"/>
    <col min="13221" max="13221" width="10.85546875" style="10" customWidth="1"/>
    <col min="13222" max="13222" width="11.7109375" style="10" customWidth="1"/>
    <col min="13223" max="13223" width="10.85546875" style="10" customWidth="1"/>
    <col min="13224" max="13224" width="13.42578125" style="10" customWidth="1"/>
    <col min="13225" max="13225" width="11.5703125" style="10" customWidth="1"/>
    <col min="13226" max="13227" width="12" style="10" customWidth="1"/>
    <col min="13228" max="13237" width="11.7109375" style="10" customWidth="1"/>
    <col min="13238" max="13238" width="13.7109375" style="10" customWidth="1"/>
    <col min="13239" max="13241" width="12" style="10" customWidth="1"/>
    <col min="13242" max="13242" width="10" style="10" customWidth="1"/>
    <col min="13243" max="13243" width="10.85546875" style="10" customWidth="1"/>
    <col min="13244" max="13247" width="13.42578125" style="10" customWidth="1"/>
    <col min="13248" max="13248" width="12" style="10" customWidth="1"/>
    <col min="13249" max="13249" width="10.85546875" style="10" customWidth="1"/>
    <col min="13250" max="13250" width="11.140625" style="10" customWidth="1"/>
    <col min="13251" max="13251" width="10.85546875" style="10" customWidth="1"/>
    <col min="13252" max="13252" width="10" style="10" customWidth="1"/>
    <col min="13253" max="13253" width="10.85546875" style="10" customWidth="1"/>
    <col min="13254" max="13254" width="15.42578125" style="10" customWidth="1"/>
    <col min="13255" max="13255" width="12.85546875" style="10" customWidth="1"/>
    <col min="13256" max="13257" width="11.5703125" style="10" customWidth="1"/>
    <col min="13258" max="13258" width="13.85546875" style="10" customWidth="1"/>
    <col min="13259" max="13259" width="11.5703125" style="10" customWidth="1"/>
    <col min="13260" max="13260" width="12.5703125" style="10" customWidth="1"/>
    <col min="13261" max="13263" width="13.42578125" style="10" customWidth="1"/>
    <col min="13264" max="13361" width="14.85546875" style="10" customWidth="1"/>
    <col min="13362" max="13362" width="14" style="10" customWidth="1"/>
    <col min="13363" max="13386" width="13.140625" style="10" customWidth="1"/>
    <col min="13387" max="13387" width="15.42578125" style="10" bestFit="1" customWidth="1"/>
    <col min="13388" max="13388" width="15.42578125" style="10" customWidth="1"/>
    <col min="13389" max="13389" width="13.140625" style="10" bestFit="1" customWidth="1"/>
    <col min="13390" max="13390" width="10.85546875" style="10"/>
    <col min="13391" max="13391" width="50.42578125" style="10" bestFit="1" customWidth="1"/>
    <col min="13392" max="13411" width="0" style="10" hidden="1" customWidth="1"/>
    <col min="13412" max="13412" width="15.42578125" style="10" customWidth="1"/>
    <col min="13413" max="13413" width="12" style="10" customWidth="1"/>
    <col min="13414" max="13414" width="15.42578125" style="10" customWidth="1"/>
    <col min="13415" max="13415" width="12" style="10" customWidth="1"/>
    <col min="13416" max="13416" width="15.5703125" style="10" customWidth="1"/>
    <col min="13417" max="13417" width="12" style="10" customWidth="1"/>
    <col min="13418" max="13418" width="15.5703125" style="10" customWidth="1"/>
    <col min="13419" max="13419" width="12" style="10" customWidth="1"/>
    <col min="13420" max="13420" width="13.7109375" style="10" customWidth="1"/>
    <col min="13421" max="13421" width="12" style="10" customWidth="1"/>
    <col min="13422" max="13422" width="11.42578125" style="10" customWidth="1"/>
    <col min="13423" max="13423" width="10.85546875" style="10" customWidth="1"/>
    <col min="13424" max="13424" width="11.140625" style="10" customWidth="1"/>
    <col min="13425" max="13425" width="12" style="10" customWidth="1"/>
    <col min="13426" max="13426" width="11.140625" style="10" customWidth="1"/>
    <col min="13427" max="13436" width="12" style="10" customWidth="1"/>
    <col min="13437" max="13437" width="12.28515625" style="10" customWidth="1"/>
    <col min="13438" max="13439" width="12" style="10" customWidth="1"/>
    <col min="13440" max="13440" width="13.140625" style="10" customWidth="1"/>
    <col min="13441" max="13441" width="12.5703125" style="10" customWidth="1"/>
    <col min="13442" max="13443" width="13.140625" style="10" customWidth="1"/>
    <col min="13444" max="13445" width="10.85546875" style="10" customWidth="1"/>
    <col min="13446" max="13446" width="10" style="10" customWidth="1"/>
    <col min="13447" max="13447" width="10.85546875" style="10" customWidth="1"/>
    <col min="13448" max="13448" width="11.140625" style="10" customWidth="1"/>
    <col min="13449" max="13449" width="12" style="10" customWidth="1"/>
    <col min="13450" max="13450" width="10" style="10" customWidth="1"/>
    <col min="13451" max="13451" width="10.85546875" style="10" customWidth="1"/>
    <col min="13452" max="13452" width="10" style="10" customWidth="1"/>
    <col min="13453" max="13453" width="10.85546875" style="10" customWidth="1"/>
    <col min="13454" max="13454" width="10" style="10" customWidth="1"/>
    <col min="13455" max="13455" width="10.85546875" style="10" customWidth="1"/>
    <col min="13456" max="13456" width="13.42578125" style="10" customWidth="1"/>
    <col min="13457" max="13457" width="10.85546875" style="10" customWidth="1"/>
    <col min="13458" max="13458" width="10" style="10" customWidth="1"/>
    <col min="13459" max="13459" width="10.85546875" style="10" customWidth="1"/>
    <col min="13460" max="13460" width="11.140625" style="10" customWidth="1"/>
    <col min="13461" max="13461" width="10.85546875" style="10" customWidth="1"/>
    <col min="13462" max="13462" width="10" style="10" customWidth="1"/>
    <col min="13463" max="13463" width="11.5703125" style="10" customWidth="1"/>
    <col min="13464" max="13464" width="11.7109375" style="10" customWidth="1"/>
    <col min="13465" max="13465" width="10.5703125" style="10" customWidth="1"/>
    <col min="13466" max="13466" width="12.140625" style="10" customWidth="1"/>
    <col min="13467" max="13467" width="11.7109375" style="10" customWidth="1"/>
    <col min="13468" max="13468" width="11.140625" style="10" customWidth="1"/>
    <col min="13469" max="13472" width="10.85546875" style="10" customWidth="1"/>
    <col min="13473" max="13473" width="10" style="10" customWidth="1"/>
    <col min="13474" max="13475" width="10.85546875" style="10" customWidth="1"/>
    <col min="13476" max="13476" width="11.140625" style="10" customWidth="1"/>
    <col min="13477" max="13477" width="10.85546875" style="10" customWidth="1"/>
    <col min="13478" max="13478" width="11.7109375" style="10" customWidth="1"/>
    <col min="13479" max="13479" width="10.85546875" style="10" customWidth="1"/>
    <col min="13480" max="13480" width="13.42578125" style="10" customWidth="1"/>
    <col min="13481" max="13481" width="11.5703125" style="10" customWidth="1"/>
    <col min="13482" max="13483" width="12" style="10" customWidth="1"/>
    <col min="13484" max="13493" width="11.7109375" style="10" customWidth="1"/>
    <col min="13494" max="13494" width="13.7109375" style="10" customWidth="1"/>
    <col min="13495" max="13497" width="12" style="10" customWidth="1"/>
    <col min="13498" max="13498" width="10" style="10" customWidth="1"/>
    <col min="13499" max="13499" width="10.85546875" style="10" customWidth="1"/>
    <col min="13500" max="13503" width="13.42578125" style="10" customWidth="1"/>
    <col min="13504" max="13504" width="12" style="10" customWidth="1"/>
    <col min="13505" max="13505" width="10.85546875" style="10" customWidth="1"/>
    <col min="13506" max="13506" width="11.140625" style="10" customWidth="1"/>
    <col min="13507" max="13507" width="10.85546875" style="10" customWidth="1"/>
    <col min="13508" max="13508" width="10" style="10" customWidth="1"/>
    <col min="13509" max="13509" width="10.85546875" style="10" customWidth="1"/>
    <col min="13510" max="13510" width="15.42578125" style="10" customWidth="1"/>
    <col min="13511" max="13511" width="12.85546875" style="10" customWidth="1"/>
    <col min="13512" max="13513" width="11.5703125" style="10" customWidth="1"/>
    <col min="13514" max="13514" width="13.85546875" style="10" customWidth="1"/>
    <col min="13515" max="13515" width="11.5703125" style="10" customWidth="1"/>
    <col min="13516" max="13516" width="12.5703125" style="10" customWidth="1"/>
    <col min="13517" max="13519" width="13.42578125" style="10" customWidth="1"/>
    <col min="13520" max="13617" width="14.85546875" style="10" customWidth="1"/>
    <col min="13618" max="13618" width="14" style="10" customWidth="1"/>
    <col min="13619" max="13642" width="13.140625" style="10" customWidth="1"/>
    <col min="13643" max="13643" width="15.42578125" style="10" bestFit="1" customWidth="1"/>
    <col min="13644" max="13644" width="15.42578125" style="10" customWidth="1"/>
    <col min="13645" max="13645" width="13.140625" style="10" bestFit="1" customWidth="1"/>
    <col min="13646" max="13646" width="10.85546875" style="10"/>
    <col min="13647" max="13647" width="50.42578125" style="10" bestFit="1" customWidth="1"/>
    <col min="13648" max="13667" width="0" style="10" hidden="1" customWidth="1"/>
    <col min="13668" max="13668" width="15.42578125" style="10" customWidth="1"/>
    <col min="13669" max="13669" width="12" style="10" customWidth="1"/>
    <col min="13670" max="13670" width="15.42578125" style="10" customWidth="1"/>
    <col min="13671" max="13671" width="12" style="10" customWidth="1"/>
    <col min="13672" max="13672" width="15.5703125" style="10" customWidth="1"/>
    <col min="13673" max="13673" width="12" style="10" customWidth="1"/>
    <col min="13674" max="13674" width="15.5703125" style="10" customWidth="1"/>
    <col min="13675" max="13675" width="12" style="10" customWidth="1"/>
    <col min="13676" max="13676" width="13.7109375" style="10" customWidth="1"/>
    <col min="13677" max="13677" width="12" style="10" customWidth="1"/>
    <col min="13678" max="13678" width="11.42578125" style="10" customWidth="1"/>
    <col min="13679" max="13679" width="10.85546875" style="10" customWidth="1"/>
    <col min="13680" max="13680" width="11.140625" style="10" customWidth="1"/>
    <col min="13681" max="13681" width="12" style="10" customWidth="1"/>
    <col min="13682" max="13682" width="11.140625" style="10" customWidth="1"/>
    <col min="13683" max="13692" width="12" style="10" customWidth="1"/>
    <col min="13693" max="13693" width="12.28515625" style="10" customWidth="1"/>
    <col min="13694" max="13695" width="12" style="10" customWidth="1"/>
    <col min="13696" max="13696" width="13.140625" style="10" customWidth="1"/>
    <col min="13697" max="13697" width="12.5703125" style="10" customWidth="1"/>
    <col min="13698" max="13699" width="13.140625" style="10" customWidth="1"/>
    <col min="13700" max="13701" width="10.85546875" style="10" customWidth="1"/>
    <col min="13702" max="13702" width="10" style="10" customWidth="1"/>
    <col min="13703" max="13703" width="10.85546875" style="10" customWidth="1"/>
    <col min="13704" max="13704" width="11.140625" style="10" customWidth="1"/>
    <col min="13705" max="13705" width="12" style="10" customWidth="1"/>
    <col min="13706" max="13706" width="10" style="10" customWidth="1"/>
    <col min="13707" max="13707" width="10.85546875" style="10" customWidth="1"/>
    <col min="13708" max="13708" width="10" style="10" customWidth="1"/>
    <col min="13709" max="13709" width="10.85546875" style="10" customWidth="1"/>
    <col min="13710" max="13710" width="10" style="10" customWidth="1"/>
    <col min="13711" max="13711" width="10.85546875" style="10" customWidth="1"/>
    <col min="13712" max="13712" width="13.42578125" style="10" customWidth="1"/>
    <col min="13713" max="13713" width="10.85546875" style="10" customWidth="1"/>
    <col min="13714" max="13714" width="10" style="10" customWidth="1"/>
    <col min="13715" max="13715" width="10.85546875" style="10" customWidth="1"/>
    <col min="13716" max="13716" width="11.140625" style="10" customWidth="1"/>
    <col min="13717" max="13717" width="10.85546875" style="10" customWidth="1"/>
    <col min="13718" max="13718" width="10" style="10" customWidth="1"/>
    <col min="13719" max="13719" width="11.5703125" style="10" customWidth="1"/>
    <col min="13720" max="13720" width="11.7109375" style="10" customWidth="1"/>
    <col min="13721" max="13721" width="10.5703125" style="10" customWidth="1"/>
    <col min="13722" max="13722" width="12.140625" style="10" customWidth="1"/>
    <col min="13723" max="13723" width="11.7109375" style="10" customWidth="1"/>
    <col min="13724" max="13724" width="11.140625" style="10" customWidth="1"/>
    <col min="13725" max="13728" width="10.85546875" style="10" customWidth="1"/>
    <col min="13729" max="13729" width="10" style="10" customWidth="1"/>
    <col min="13730" max="13731" width="10.85546875" style="10" customWidth="1"/>
    <col min="13732" max="13732" width="11.140625" style="10" customWidth="1"/>
    <col min="13733" max="13733" width="10.85546875" style="10" customWidth="1"/>
    <col min="13734" max="13734" width="11.7109375" style="10" customWidth="1"/>
    <col min="13735" max="13735" width="10.85546875" style="10" customWidth="1"/>
    <col min="13736" max="13736" width="13.42578125" style="10" customWidth="1"/>
    <col min="13737" max="13737" width="11.5703125" style="10" customWidth="1"/>
    <col min="13738" max="13739" width="12" style="10" customWidth="1"/>
    <col min="13740" max="13749" width="11.7109375" style="10" customWidth="1"/>
    <col min="13750" max="13750" width="13.7109375" style="10" customWidth="1"/>
    <col min="13751" max="13753" width="12" style="10" customWidth="1"/>
    <col min="13754" max="13754" width="10" style="10" customWidth="1"/>
    <col min="13755" max="13755" width="10.85546875" style="10" customWidth="1"/>
    <col min="13756" max="13759" width="13.42578125" style="10" customWidth="1"/>
    <col min="13760" max="13760" width="12" style="10" customWidth="1"/>
    <col min="13761" max="13761" width="10.85546875" style="10" customWidth="1"/>
    <col min="13762" max="13762" width="11.140625" style="10" customWidth="1"/>
    <col min="13763" max="13763" width="10.85546875" style="10" customWidth="1"/>
    <col min="13764" max="13764" width="10" style="10" customWidth="1"/>
    <col min="13765" max="13765" width="10.85546875" style="10" customWidth="1"/>
    <col min="13766" max="13766" width="15.42578125" style="10" customWidth="1"/>
    <col min="13767" max="13767" width="12.85546875" style="10" customWidth="1"/>
    <col min="13768" max="13769" width="11.5703125" style="10" customWidth="1"/>
    <col min="13770" max="13770" width="13.85546875" style="10" customWidth="1"/>
    <col min="13771" max="13771" width="11.5703125" style="10" customWidth="1"/>
    <col min="13772" max="13772" width="12.5703125" style="10" customWidth="1"/>
    <col min="13773" max="13775" width="13.42578125" style="10" customWidth="1"/>
    <col min="13776" max="13873" width="14.85546875" style="10" customWidth="1"/>
    <col min="13874" max="13874" width="14" style="10" customWidth="1"/>
    <col min="13875" max="13898" width="13.140625" style="10" customWidth="1"/>
    <col min="13899" max="13899" width="15.42578125" style="10" bestFit="1" customWidth="1"/>
    <col min="13900" max="13900" width="15.42578125" style="10" customWidth="1"/>
    <col min="13901" max="13901" width="13.140625" style="10" bestFit="1" customWidth="1"/>
    <col min="13902" max="13902" width="10.85546875" style="10"/>
    <col min="13903" max="13903" width="50.42578125" style="10" bestFit="1" customWidth="1"/>
    <col min="13904" max="13923" width="0" style="10" hidden="1" customWidth="1"/>
    <col min="13924" max="13924" width="15.42578125" style="10" customWidth="1"/>
    <col min="13925" max="13925" width="12" style="10" customWidth="1"/>
    <col min="13926" max="13926" width="15.42578125" style="10" customWidth="1"/>
    <col min="13927" max="13927" width="12" style="10" customWidth="1"/>
    <col min="13928" max="13928" width="15.5703125" style="10" customWidth="1"/>
    <col min="13929" max="13929" width="12" style="10" customWidth="1"/>
    <col min="13930" max="13930" width="15.5703125" style="10" customWidth="1"/>
    <col min="13931" max="13931" width="12" style="10" customWidth="1"/>
    <col min="13932" max="13932" width="13.7109375" style="10" customWidth="1"/>
    <col min="13933" max="13933" width="12" style="10" customWidth="1"/>
    <col min="13934" max="13934" width="11.42578125" style="10" customWidth="1"/>
    <col min="13935" max="13935" width="10.85546875" style="10" customWidth="1"/>
    <col min="13936" max="13936" width="11.140625" style="10" customWidth="1"/>
    <col min="13937" max="13937" width="12" style="10" customWidth="1"/>
    <col min="13938" max="13938" width="11.140625" style="10" customWidth="1"/>
    <col min="13939" max="13948" width="12" style="10" customWidth="1"/>
    <col min="13949" max="13949" width="12.28515625" style="10" customWidth="1"/>
    <col min="13950" max="13951" width="12" style="10" customWidth="1"/>
    <col min="13952" max="13952" width="13.140625" style="10" customWidth="1"/>
    <col min="13953" max="13953" width="12.5703125" style="10" customWidth="1"/>
    <col min="13954" max="13955" width="13.140625" style="10" customWidth="1"/>
    <col min="13956" max="13957" width="10.85546875" style="10" customWidth="1"/>
    <col min="13958" max="13958" width="10" style="10" customWidth="1"/>
    <col min="13959" max="13959" width="10.85546875" style="10" customWidth="1"/>
    <col min="13960" max="13960" width="11.140625" style="10" customWidth="1"/>
    <col min="13961" max="13961" width="12" style="10" customWidth="1"/>
    <col min="13962" max="13962" width="10" style="10" customWidth="1"/>
    <col min="13963" max="13963" width="10.85546875" style="10" customWidth="1"/>
    <col min="13964" max="13964" width="10" style="10" customWidth="1"/>
    <col min="13965" max="13965" width="10.85546875" style="10" customWidth="1"/>
    <col min="13966" max="13966" width="10" style="10" customWidth="1"/>
    <col min="13967" max="13967" width="10.85546875" style="10" customWidth="1"/>
    <col min="13968" max="13968" width="13.42578125" style="10" customWidth="1"/>
    <col min="13969" max="13969" width="10.85546875" style="10" customWidth="1"/>
    <col min="13970" max="13970" width="10" style="10" customWidth="1"/>
    <col min="13971" max="13971" width="10.85546875" style="10" customWidth="1"/>
    <col min="13972" max="13972" width="11.140625" style="10" customWidth="1"/>
    <col min="13973" max="13973" width="10.85546875" style="10" customWidth="1"/>
    <col min="13974" max="13974" width="10" style="10" customWidth="1"/>
    <col min="13975" max="13975" width="11.5703125" style="10" customWidth="1"/>
    <col min="13976" max="13976" width="11.7109375" style="10" customWidth="1"/>
    <col min="13977" max="13977" width="10.5703125" style="10" customWidth="1"/>
    <col min="13978" max="13978" width="12.140625" style="10" customWidth="1"/>
    <col min="13979" max="13979" width="11.7109375" style="10" customWidth="1"/>
    <col min="13980" max="13980" width="11.140625" style="10" customWidth="1"/>
    <col min="13981" max="13984" width="10.85546875" style="10" customWidth="1"/>
    <col min="13985" max="13985" width="10" style="10" customWidth="1"/>
    <col min="13986" max="13987" width="10.85546875" style="10" customWidth="1"/>
    <col min="13988" max="13988" width="11.140625" style="10" customWidth="1"/>
    <col min="13989" max="13989" width="10.85546875" style="10" customWidth="1"/>
    <col min="13990" max="13990" width="11.7109375" style="10" customWidth="1"/>
    <col min="13991" max="13991" width="10.85546875" style="10" customWidth="1"/>
    <col min="13992" max="13992" width="13.42578125" style="10" customWidth="1"/>
    <col min="13993" max="13993" width="11.5703125" style="10" customWidth="1"/>
    <col min="13994" max="13995" width="12" style="10" customWidth="1"/>
    <col min="13996" max="14005" width="11.7109375" style="10" customWidth="1"/>
    <col min="14006" max="14006" width="13.7109375" style="10" customWidth="1"/>
    <col min="14007" max="14009" width="12" style="10" customWidth="1"/>
    <col min="14010" max="14010" width="10" style="10" customWidth="1"/>
    <col min="14011" max="14011" width="10.85546875" style="10" customWidth="1"/>
    <col min="14012" max="14015" width="13.42578125" style="10" customWidth="1"/>
    <col min="14016" max="14016" width="12" style="10" customWidth="1"/>
    <col min="14017" max="14017" width="10.85546875" style="10" customWidth="1"/>
    <col min="14018" max="14018" width="11.140625" style="10" customWidth="1"/>
    <col min="14019" max="14019" width="10.85546875" style="10" customWidth="1"/>
    <col min="14020" max="14020" width="10" style="10" customWidth="1"/>
    <col min="14021" max="14021" width="10.85546875" style="10" customWidth="1"/>
    <col min="14022" max="14022" width="15.42578125" style="10" customWidth="1"/>
    <col min="14023" max="14023" width="12.85546875" style="10" customWidth="1"/>
    <col min="14024" max="14025" width="11.5703125" style="10" customWidth="1"/>
    <col min="14026" max="14026" width="13.85546875" style="10" customWidth="1"/>
    <col min="14027" max="14027" width="11.5703125" style="10" customWidth="1"/>
    <col min="14028" max="14028" width="12.5703125" style="10" customWidth="1"/>
    <col min="14029" max="14031" width="13.42578125" style="10" customWidth="1"/>
    <col min="14032" max="14129" width="14.85546875" style="10" customWidth="1"/>
    <col min="14130" max="14130" width="14" style="10" customWidth="1"/>
    <col min="14131" max="14154" width="13.140625" style="10" customWidth="1"/>
    <col min="14155" max="14155" width="15.42578125" style="10" bestFit="1" customWidth="1"/>
    <col min="14156" max="14156" width="15.42578125" style="10" customWidth="1"/>
    <col min="14157" max="14157" width="13.140625" style="10" bestFit="1" customWidth="1"/>
    <col min="14158" max="14158" width="10.85546875" style="10"/>
    <col min="14159" max="14159" width="50.42578125" style="10" bestFit="1" customWidth="1"/>
    <col min="14160" max="14179" width="0" style="10" hidden="1" customWidth="1"/>
    <col min="14180" max="14180" width="15.42578125" style="10" customWidth="1"/>
    <col min="14181" max="14181" width="12" style="10" customWidth="1"/>
    <col min="14182" max="14182" width="15.42578125" style="10" customWidth="1"/>
    <col min="14183" max="14183" width="12" style="10" customWidth="1"/>
    <col min="14184" max="14184" width="15.5703125" style="10" customWidth="1"/>
    <col min="14185" max="14185" width="12" style="10" customWidth="1"/>
    <col min="14186" max="14186" width="15.5703125" style="10" customWidth="1"/>
    <col min="14187" max="14187" width="12" style="10" customWidth="1"/>
    <col min="14188" max="14188" width="13.7109375" style="10" customWidth="1"/>
    <col min="14189" max="14189" width="12" style="10" customWidth="1"/>
    <col min="14190" max="14190" width="11.42578125" style="10" customWidth="1"/>
    <col min="14191" max="14191" width="10.85546875" style="10" customWidth="1"/>
    <col min="14192" max="14192" width="11.140625" style="10" customWidth="1"/>
    <col min="14193" max="14193" width="12" style="10" customWidth="1"/>
    <col min="14194" max="14194" width="11.140625" style="10" customWidth="1"/>
    <col min="14195" max="14204" width="12" style="10" customWidth="1"/>
    <col min="14205" max="14205" width="12.28515625" style="10" customWidth="1"/>
    <col min="14206" max="14207" width="12" style="10" customWidth="1"/>
    <col min="14208" max="14208" width="13.140625" style="10" customWidth="1"/>
    <col min="14209" max="14209" width="12.5703125" style="10" customWidth="1"/>
    <col min="14210" max="14211" width="13.140625" style="10" customWidth="1"/>
    <col min="14212" max="14213" width="10.85546875" style="10" customWidth="1"/>
    <col min="14214" max="14214" width="10" style="10" customWidth="1"/>
    <col min="14215" max="14215" width="10.85546875" style="10" customWidth="1"/>
    <col min="14216" max="14216" width="11.140625" style="10" customWidth="1"/>
    <col min="14217" max="14217" width="12" style="10" customWidth="1"/>
    <col min="14218" max="14218" width="10" style="10" customWidth="1"/>
    <col min="14219" max="14219" width="10.85546875" style="10" customWidth="1"/>
    <col min="14220" max="14220" width="10" style="10" customWidth="1"/>
    <col min="14221" max="14221" width="10.85546875" style="10" customWidth="1"/>
    <col min="14222" max="14222" width="10" style="10" customWidth="1"/>
    <col min="14223" max="14223" width="10.85546875" style="10" customWidth="1"/>
    <col min="14224" max="14224" width="13.42578125" style="10" customWidth="1"/>
    <col min="14225" max="14225" width="10.85546875" style="10" customWidth="1"/>
    <col min="14226" max="14226" width="10" style="10" customWidth="1"/>
    <col min="14227" max="14227" width="10.85546875" style="10" customWidth="1"/>
    <col min="14228" max="14228" width="11.140625" style="10" customWidth="1"/>
    <col min="14229" max="14229" width="10.85546875" style="10" customWidth="1"/>
    <col min="14230" max="14230" width="10" style="10" customWidth="1"/>
    <col min="14231" max="14231" width="11.5703125" style="10" customWidth="1"/>
    <col min="14232" max="14232" width="11.7109375" style="10" customWidth="1"/>
    <col min="14233" max="14233" width="10.5703125" style="10" customWidth="1"/>
    <col min="14234" max="14234" width="12.140625" style="10" customWidth="1"/>
    <col min="14235" max="14235" width="11.7109375" style="10" customWidth="1"/>
    <col min="14236" max="14236" width="11.140625" style="10" customWidth="1"/>
    <col min="14237" max="14240" width="10.85546875" style="10" customWidth="1"/>
    <col min="14241" max="14241" width="10" style="10" customWidth="1"/>
    <col min="14242" max="14243" width="10.85546875" style="10" customWidth="1"/>
    <col min="14244" max="14244" width="11.140625" style="10" customWidth="1"/>
    <col min="14245" max="14245" width="10.85546875" style="10" customWidth="1"/>
    <col min="14246" max="14246" width="11.7109375" style="10" customWidth="1"/>
    <col min="14247" max="14247" width="10.85546875" style="10" customWidth="1"/>
    <col min="14248" max="14248" width="13.42578125" style="10" customWidth="1"/>
    <col min="14249" max="14249" width="11.5703125" style="10" customWidth="1"/>
    <col min="14250" max="14251" width="12" style="10" customWidth="1"/>
    <col min="14252" max="14261" width="11.7109375" style="10" customWidth="1"/>
    <col min="14262" max="14262" width="13.7109375" style="10" customWidth="1"/>
    <col min="14263" max="14265" width="12" style="10" customWidth="1"/>
    <col min="14266" max="14266" width="10" style="10" customWidth="1"/>
    <col min="14267" max="14267" width="10.85546875" style="10" customWidth="1"/>
    <col min="14268" max="14271" width="13.42578125" style="10" customWidth="1"/>
    <col min="14272" max="14272" width="12" style="10" customWidth="1"/>
    <col min="14273" max="14273" width="10.85546875" style="10" customWidth="1"/>
    <col min="14274" max="14274" width="11.140625" style="10" customWidth="1"/>
    <col min="14275" max="14275" width="10.85546875" style="10" customWidth="1"/>
    <col min="14276" max="14276" width="10" style="10" customWidth="1"/>
    <col min="14277" max="14277" width="10.85546875" style="10" customWidth="1"/>
    <col min="14278" max="14278" width="15.42578125" style="10" customWidth="1"/>
    <col min="14279" max="14279" width="12.85546875" style="10" customWidth="1"/>
    <col min="14280" max="14281" width="11.5703125" style="10" customWidth="1"/>
    <col min="14282" max="14282" width="13.85546875" style="10" customWidth="1"/>
    <col min="14283" max="14283" width="11.5703125" style="10" customWidth="1"/>
    <col min="14284" max="14284" width="12.5703125" style="10" customWidth="1"/>
    <col min="14285" max="14287" width="13.42578125" style="10" customWidth="1"/>
    <col min="14288" max="14385" width="14.85546875" style="10" customWidth="1"/>
    <col min="14386" max="14386" width="14" style="10" customWidth="1"/>
    <col min="14387" max="14410" width="13.140625" style="10" customWidth="1"/>
    <col min="14411" max="14411" width="15.42578125" style="10" bestFit="1" customWidth="1"/>
    <col min="14412" max="14412" width="15.42578125" style="10" customWidth="1"/>
    <col min="14413" max="14413" width="13.140625" style="10" bestFit="1" customWidth="1"/>
    <col min="14414" max="14414" width="10.85546875" style="10"/>
    <col min="14415" max="14415" width="50.42578125" style="10" bestFit="1" customWidth="1"/>
    <col min="14416" max="14435" width="0" style="10" hidden="1" customWidth="1"/>
    <col min="14436" max="14436" width="15.42578125" style="10" customWidth="1"/>
    <col min="14437" max="14437" width="12" style="10" customWidth="1"/>
    <col min="14438" max="14438" width="15.42578125" style="10" customWidth="1"/>
    <col min="14439" max="14439" width="12" style="10" customWidth="1"/>
    <col min="14440" max="14440" width="15.5703125" style="10" customWidth="1"/>
    <col min="14441" max="14441" width="12" style="10" customWidth="1"/>
    <col min="14442" max="14442" width="15.5703125" style="10" customWidth="1"/>
    <col min="14443" max="14443" width="12" style="10" customWidth="1"/>
    <col min="14444" max="14444" width="13.7109375" style="10" customWidth="1"/>
    <col min="14445" max="14445" width="12" style="10" customWidth="1"/>
    <col min="14446" max="14446" width="11.42578125" style="10" customWidth="1"/>
    <col min="14447" max="14447" width="10.85546875" style="10" customWidth="1"/>
    <col min="14448" max="14448" width="11.140625" style="10" customWidth="1"/>
    <col min="14449" max="14449" width="12" style="10" customWidth="1"/>
    <col min="14450" max="14450" width="11.140625" style="10" customWidth="1"/>
    <col min="14451" max="14460" width="12" style="10" customWidth="1"/>
    <col min="14461" max="14461" width="12.28515625" style="10" customWidth="1"/>
    <col min="14462" max="14463" width="12" style="10" customWidth="1"/>
    <col min="14464" max="14464" width="13.140625" style="10" customWidth="1"/>
    <col min="14465" max="14465" width="12.5703125" style="10" customWidth="1"/>
    <col min="14466" max="14467" width="13.140625" style="10" customWidth="1"/>
    <col min="14468" max="14469" width="10.85546875" style="10" customWidth="1"/>
    <col min="14470" max="14470" width="10" style="10" customWidth="1"/>
    <col min="14471" max="14471" width="10.85546875" style="10" customWidth="1"/>
    <col min="14472" max="14472" width="11.140625" style="10" customWidth="1"/>
    <col min="14473" max="14473" width="12" style="10" customWidth="1"/>
    <col min="14474" max="14474" width="10" style="10" customWidth="1"/>
    <col min="14475" max="14475" width="10.85546875" style="10" customWidth="1"/>
    <col min="14476" max="14476" width="10" style="10" customWidth="1"/>
    <col min="14477" max="14477" width="10.85546875" style="10" customWidth="1"/>
    <col min="14478" max="14478" width="10" style="10" customWidth="1"/>
    <col min="14479" max="14479" width="10.85546875" style="10" customWidth="1"/>
    <col min="14480" max="14480" width="13.42578125" style="10" customWidth="1"/>
    <col min="14481" max="14481" width="10.85546875" style="10" customWidth="1"/>
    <col min="14482" max="14482" width="10" style="10" customWidth="1"/>
    <col min="14483" max="14483" width="10.85546875" style="10" customWidth="1"/>
    <col min="14484" max="14484" width="11.140625" style="10" customWidth="1"/>
    <col min="14485" max="14485" width="10.85546875" style="10" customWidth="1"/>
    <col min="14486" max="14486" width="10" style="10" customWidth="1"/>
    <col min="14487" max="14487" width="11.5703125" style="10" customWidth="1"/>
    <col min="14488" max="14488" width="11.7109375" style="10" customWidth="1"/>
    <col min="14489" max="14489" width="10.5703125" style="10" customWidth="1"/>
    <col min="14490" max="14490" width="12.140625" style="10" customWidth="1"/>
    <col min="14491" max="14491" width="11.7109375" style="10" customWidth="1"/>
    <col min="14492" max="14492" width="11.140625" style="10" customWidth="1"/>
    <col min="14493" max="14496" width="10.85546875" style="10" customWidth="1"/>
    <col min="14497" max="14497" width="10" style="10" customWidth="1"/>
    <col min="14498" max="14499" width="10.85546875" style="10" customWidth="1"/>
    <col min="14500" max="14500" width="11.140625" style="10" customWidth="1"/>
    <col min="14501" max="14501" width="10.85546875" style="10" customWidth="1"/>
    <col min="14502" max="14502" width="11.7109375" style="10" customWidth="1"/>
    <col min="14503" max="14503" width="10.85546875" style="10" customWidth="1"/>
    <col min="14504" max="14504" width="13.42578125" style="10" customWidth="1"/>
    <col min="14505" max="14505" width="11.5703125" style="10" customWidth="1"/>
    <col min="14506" max="14507" width="12" style="10" customWidth="1"/>
    <col min="14508" max="14517" width="11.7109375" style="10" customWidth="1"/>
    <col min="14518" max="14518" width="13.7109375" style="10" customWidth="1"/>
    <col min="14519" max="14521" width="12" style="10" customWidth="1"/>
    <col min="14522" max="14522" width="10" style="10" customWidth="1"/>
    <col min="14523" max="14523" width="10.85546875" style="10" customWidth="1"/>
    <col min="14524" max="14527" width="13.42578125" style="10" customWidth="1"/>
    <col min="14528" max="14528" width="12" style="10" customWidth="1"/>
    <col min="14529" max="14529" width="10.85546875" style="10" customWidth="1"/>
    <col min="14530" max="14530" width="11.140625" style="10" customWidth="1"/>
    <col min="14531" max="14531" width="10.85546875" style="10" customWidth="1"/>
    <col min="14532" max="14532" width="10" style="10" customWidth="1"/>
    <col min="14533" max="14533" width="10.85546875" style="10" customWidth="1"/>
    <col min="14534" max="14534" width="15.42578125" style="10" customWidth="1"/>
    <col min="14535" max="14535" width="12.85546875" style="10" customWidth="1"/>
    <col min="14536" max="14537" width="11.5703125" style="10" customWidth="1"/>
    <col min="14538" max="14538" width="13.85546875" style="10" customWidth="1"/>
    <col min="14539" max="14539" width="11.5703125" style="10" customWidth="1"/>
    <col min="14540" max="14540" width="12.5703125" style="10" customWidth="1"/>
    <col min="14541" max="14543" width="13.42578125" style="10" customWidth="1"/>
    <col min="14544" max="14641" width="14.85546875" style="10" customWidth="1"/>
    <col min="14642" max="14642" width="14" style="10" customWidth="1"/>
    <col min="14643" max="14666" width="13.140625" style="10" customWidth="1"/>
    <col min="14667" max="14667" width="15.42578125" style="10" bestFit="1" customWidth="1"/>
    <col min="14668" max="14668" width="15.42578125" style="10" customWidth="1"/>
    <col min="14669" max="14669" width="13.140625" style="10" bestFit="1" customWidth="1"/>
    <col min="14670" max="14670" width="10.85546875" style="10"/>
    <col min="14671" max="14671" width="50.42578125" style="10" bestFit="1" customWidth="1"/>
    <col min="14672" max="14691" width="0" style="10" hidden="1" customWidth="1"/>
    <col min="14692" max="14692" width="15.42578125" style="10" customWidth="1"/>
    <col min="14693" max="14693" width="12" style="10" customWidth="1"/>
    <col min="14694" max="14694" width="15.42578125" style="10" customWidth="1"/>
    <col min="14695" max="14695" width="12" style="10" customWidth="1"/>
    <col min="14696" max="14696" width="15.5703125" style="10" customWidth="1"/>
    <col min="14697" max="14697" width="12" style="10" customWidth="1"/>
    <col min="14698" max="14698" width="15.5703125" style="10" customWidth="1"/>
    <col min="14699" max="14699" width="12" style="10" customWidth="1"/>
    <col min="14700" max="14700" width="13.7109375" style="10" customWidth="1"/>
    <col min="14701" max="14701" width="12" style="10" customWidth="1"/>
    <col min="14702" max="14702" width="11.42578125" style="10" customWidth="1"/>
    <col min="14703" max="14703" width="10.85546875" style="10" customWidth="1"/>
    <col min="14704" max="14704" width="11.140625" style="10" customWidth="1"/>
    <col min="14705" max="14705" width="12" style="10" customWidth="1"/>
    <col min="14706" max="14706" width="11.140625" style="10" customWidth="1"/>
    <col min="14707" max="14716" width="12" style="10" customWidth="1"/>
    <col min="14717" max="14717" width="12.28515625" style="10" customWidth="1"/>
    <col min="14718" max="14719" width="12" style="10" customWidth="1"/>
    <col min="14720" max="14720" width="13.140625" style="10" customWidth="1"/>
    <col min="14721" max="14721" width="12.5703125" style="10" customWidth="1"/>
    <col min="14722" max="14723" width="13.140625" style="10" customWidth="1"/>
    <col min="14724" max="14725" width="10.85546875" style="10" customWidth="1"/>
    <col min="14726" max="14726" width="10" style="10" customWidth="1"/>
    <col min="14727" max="14727" width="10.85546875" style="10" customWidth="1"/>
    <col min="14728" max="14728" width="11.140625" style="10" customWidth="1"/>
    <col min="14729" max="14729" width="12" style="10" customWidth="1"/>
    <col min="14730" max="14730" width="10" style="10" customWidth="1"/>
    <col min="14731" max="14731" width="10.85546875" style="10" customWidth="1"/>
    <col min="14732" max="14732" width="10" style="10" customWidth="1"/>
    <col min="14733" max="14733" width="10.85546875" style="10" customWidth="1"/>
    <col min="14734" max="14734" width="10" style="10" customWidth="1"/>
    <col min="14735" max="14735" width="10.85546875" style="10" customWidth="1"/>
    <col min="14736" max="14736" width="13.42578125" style="10" customWidth="1"/>
    <col min="14737" max="14737" width="10.85546875" style="10" customWidth="1"/>
    <col min="14738" max="14738" width="10" style="10" customWidth="1"/>
    <col min="14739" max="14739" width="10.85546875" style="10" customWidth="1"/>
    <col min="14740" max="14740" width="11.140625" style="10" customWidth="1"/>
    <col min="14741" max="14741" width="10.85546875" style="10" customWidth="1"/>
    <col min="14742" max="14742" width="10" style="10" customWidth="1"/>
    <col min="14743" max="14743" width="11.5703125" style="10" customWidth="1"/>
    <col min="14744" max="14744" width="11.7109375" style="10" customWidth="1"/>
    <col min="14745" max="14745" width="10.5703125" style="10" customWidth="1"/>
    <col min="14746" max="14746" width="12.140625" style="10" customWidth="1"/>
    <col min="14747" max="14747" width="11.7109375" style="10" customWidth="1"/>
    <col min="14748" max="14748" width="11.140625" style="10" customWidth="1"/>
    <col min="14749" max="14752" width="10.85546875" style="10" customWidth="1"/>
    <col min="14753" max="14753" width="10" style="10" customWidth="1"/>
    <col min="14754" max="14755" width="10.85546875" style="10" customWidth="1"/>
    <col min="14756" max="14756" width="11.140625" style="10" customWidth="1"/>
    <col min="14757" max="14757" width="10.85546875" style="10" customWidth="1"/>
    <col min="14758" max="14758" width="11.7109375" style="10" customWidth="1"/>
    <col min="14759" max="14759" width="10.85546875" style="10" customWidth="1"/>
    <col min="14760" max="14760" width="13.42578125" style="10" customWidth="1"/>
    <col min="14761" max="14761" width="11.5703125" style="10" customWidth="1"/>
    <col min="14762" max="14763" width="12" style="10" customWidth="1"/>
    <col min="14764" max="14773" width="11.7109375" style="10" customWidth="1"/>
    <col min="14774" max="14774" width="13.7109375" style="10" customWidth="1"/>
    <col min="14775" max="14777" width="12" style="10" customWidth="1"/>
    <col min="14778" max="14778" width="10" style="10" customWidth="1"/>
    <col min="14779" max="14779" width="10.85546875" style="10" customWidth="1"/>
    <col min="14780" max="14783" width="13.42578125" style="10" customWidth="1"/>
    <col min="14784" max="14784" width="12" style="10" customWidth="1"/>
    <col min="14785" max="14785" width="10.85546875" style="10" customWidth="1"/>
    <col min="14786" max="14786" width="11.140625" style="10" customWidth="1"/>
    <col min="14787" max="14787" width="10.85546875" style="10" customWidth="1"/>
    <col min="14788" max="14788" width="10" style="10" customWidth="1"/>
    <col min="14789" max="14789" width="10.85546875" style="10" customWidth="1"/>
    <col min="14790" max="14790" width="15.42578125" style="10" customWidth="1"/>
    <col min="14791" max="14791" width="12.85546875" style="10" customWidth="1"/>
    <col min="14792" max="14793" width="11.5703125" style="10" customWidth="1"/>
    <col min="14794" max="14794" width="13.85546875" style="10" customWidth="1"/>
    <col min="14795" max="14795" width="11.5703125" style="10" customWidth="1"/>
    <col min="14796" max="14796" width="12.5703125" style="10" customWidth="1"/>
    <col min="14797" max="14799" width="13.42578125" style="10" customWidth="1"/>
    <col min="14800" max="14897" width="14.85546875" style="10" customWidth="1"/>
    <col min="14898" max="14898" width="14" style="10" customWidth="1"/>
    <col min="14899" max="14922" width="13.140625" style="10" customWidth="1"/>
    <col min="14923" max="14923" width="15.42578125" style="10" bestFit="1" customWidth="1"/>
    <col min="14924" max="14924" width="15.42578125" style="10" customWidth="1"/>
    <col min="14925" max="14925" width="13.140625" style="10" bestFit="1" customWidth="1"/>
    <col min="14926" max="14926" width="10.85546875" style="10"/>
    <col min="14927" max="14927" width="50.42578125" style="10" bestFit="1" customWidth="1"/>
    <col min="14928" max="14947" width="0" style="10" hidden="1" customWidth="1"/>
    <col min="14948" max="14948" width="15.42578125" style="10" customWidth="1"/>
    <col min="14949" max="14949" width="12" style="10" customWidth="1"/>
    <col min="14950" max="14950" width="15.42578125" style="10" customWidth="1"/>
    <col min="14951" max="14951" width="12" style="10" customWidth="1"/>
    <col min="14952" max="14952" width="15.5703125" style="10" customWidth="1"/>
    <col min="14953" max="14953" width="12" style="10" customWidth="1"/>
    <col min="14954" max="14954" width="15.5703125" style="10" customWidth="1"/>
    <col min="14955" max="14955" width="12" style="10" customWidth="1"/>
    <col min="14956" max="14956" width="13.7109375" style="10" customWidth="1"/>
    <col min="14957" max="14957" width="12" style="10" customWidth="1"/>
    <col min="14958" max="14958" width="11.42578125" style="10" customWidth="1"/>
    <col min="14959" max="14959" width="10.85546875" style="10" customWidth="1"/>
    <col min="14960" max="14960" width="11.140625" style="10" customWidth="1"/>
    <col min="14961" max="14961" width="12" style="10" customWidth="1"/>
    <col min="14962" max="14962" width="11.140625" style="10" customWidth="1"/>
    <col min="14963" max="14972" width="12" style="10" customWidth="1"/>
    <col min="14973" max="14973" width="12.28515625" style="10" customWidth="1"/>
    <col min="14974" max="14975" width="12" style="10" customWidth="1"/>
    <col min="14976" max="14976" width="13.140625" style="10" customWidth="1"/>
    <col min="14977" max="14977" width="12.5703125" style="10" customWidth="1"/>
    <col min="14978" max="14979" width="13.140625" style="10" customWidth="1"/>
    <col min="14980" max="14981" width="10.85546875" style="10" customWidth="1"/>
    <col min="14982" max="14982" width="10" style="10" customWidth="1"/>
    <col min="14983" max="14983" width="10.85546875" style="10" customWidth="1"/>
    <col min="14984" max="14984" width="11.140625" style="10" customWidth="1"/>
    <col min="14985" max="14985" width="12" style="10" customWidth="1"/>
    <col min="14986" max="14986" width="10" style="10" customWidth="1"/>
    <col min="14987" max="14987" width="10.85546875" style="10" customWidth="1"/>
    <col min="14988" max="14988" width="10" style="10" customWidth="1"/>
    <col min="14989" max="14989" width="10.85546875" style="10" customWidth="1"/>
    <col min="14990" max="14990" width="10" style="10" customWidth="1"/>
    <col min="14991" max="14991" width="10.85546875" style="10" customWidth="1"/>
    <col min="14992" max="14992" width="13.42578125" style="10" customWidth="1"/>
    <col min="14993" max="14993" width="10.85546875" style="10" customWidth="1"/>
    <col min="14994" max="14994" width="10" style="10" customWidth="1"/>
    <col min="14995" max="14995" width="10.85546875" style="10" customWidth="1"/>
    <col min="14996" max="14996" width="11.140625" style="10" customWidth="1"/>
    <col min="14997" max="14997" width="10.85546875" style="10" customWidth="1"/>
    <col min="14998" max="14998" width="10" style="10" customWidth="1"/>
    <col min="14999" max="14999" width="11.5703125" style="10" customWidth="1"/>
    <col min="15000" max="15000" width="11.7109375" style="10" customWidth="1"/>
    <col min="15001" max="15001" width="10.5703125" style="10" customWidth="1"/>
    <col min="15002" max="15002" width="12.140625" style="10" customWidth="1"/>
    <col min="15003" max="15003" width="11.7109375" style="10" customWidth="1"/>
    <col min="15004" max="15004" width="11.140625" style="10" customWidth="1"/>
    <col min="15005" max="15008" width="10.85546875" style="10" customWidth="1"/>
    <col min="15009" max="15009" width="10" style="10" customWidth="1"/>
    <col min="15010" max="15011" width="10.85546875" style="10" customWidth="1"/>
    <col min="15012" max="15012" width="11.140625" style="10" customWidth="1"/>
    <col min="15013" max="15013" width="10.85546875" style="10" customWidth="1"/>
    <col min="15014" max="15014" width="11.7109375" style="10" customWidth="1"/>
    <col min="15015" max="15015" width="10.85546875" style="10" customWidth="1"/>
    <col min="15016" max="15016" width="13.42578125" style="10" customWidth="1"/>
    <col min="15017" max="15017" width="11.5703125" style="10" customWidth="1"/>
    <col min="15018" max="15019" width="12" style="10" customWidth="1"/>
    <col min="15020" max="15029" width="11.7109375" style="10" customWidth="1"/>
    <col min="15030" max="15030" width="13.7109375" style="10" customWidth="1"/>
    <col min="15031" max="15033" width="12" style="10" customWidth="1"/>
    <col min="15034" max="15034" width="10" style="10" customWidth="1"/>
    <col min="15035" max="15035" width="10.85546875" style="10" customWidth="1"/>
    <col min="15036" max="15039" width="13.42578125" style="10" customWidth="1"/>
    <col min="15040" max="15040" width="12" style="10" customWidth="1"/>
    <col min="15041" max="15041" width="10.85546875" style="10" customWidth="1"/>
    <col min="15042" max="15042" width="11.140625" style="10" customWidth="1"/>
    <col min="15043" max="15043" width="10.85546875" style="10" customWidth="1"/>
    <col min="15044" max="15044" width="10" style="10" customWidth="1"/>
    <col min="15045" max="15045" width="10.85546875" style="10" customWidth="1"/>
    <col min="15046" max="15046" width="15.42578125" style="10" customWidth="1"/>
    <col min="15047" max="15047" width="12.85546875" style="10" customWidth="1"/>
    <col min="15048" max="15049" width="11.5703125" style="10" customWidth="1"/>
    <col min="15050" max="15050" width="13.85546875" style="10" customWidth="1"/>
    <col min="15051" max="15051" width="11.5703125" style="10" customWidth="1"/>
    <col min="15052" max="15052" width="12.5703125" style="10" customWidth="1"/>
    <col min="15053" max="15055" width="13.42578125" style="10" customWidth="1"/>
    <col min="15056" max="15153" width="14.85546875" style="10" customWidth="1"/>
    <col min="15154" max="15154" width="14" style="10" customWidth="1"/>
    <col min="15155" max="15178" width="13.140625" style="10" customWidth="1"/>
    <col min="15179" max="15179" width="15.42578125" style="10" bestFit="1" customWidth="1"/>
    <col min="15180" max="15180" width="15.42578125" style="10" customWidth="1"/>
    <col min="15181" max="15181" width="13.140625" style="10" bestFit="1" customWidth="1"/>
    <col min="15182" max="15182" width="10.85546875" style="10"/>
    <col min="15183" max="15183" width="50.42578125" style="10" bestFit="1" customWidth="1"/>
    <col min="15184" max="15203" width="0" style="10" hidden="1" customWidth="1"/>
    <col min="15204" max="15204" width="15.42578125" style="10" customWidth="1"/>
    <col min="15205" max="15205" width="12" style="10" customWidth="1"/>
    <col min="15206" max="15206" width="15.42578125" style="10" customWidth="1"/>
    <col min="15207" max="15207" width="12" style="10" customWidth="1"/>
    <col min="15208" max="15208" width="15.5703125" style="10" customWidth="1"/>
    <col min="15209" max="15209" width="12" style="10" customWidth="1"/>
    <col min="15210" max="15210" width="15.5703125" style="10" customWidth="1"/>
    <col min="15211" max="15211" width="12" style="10" customWidth="1"/>
    <col min="15212" max="15212" width="13.7109375" style="10" customWidth="1"/>
    <col min="15213" max="15213" width="12" style="10" customWidth="1"/>
    <col min="15214" max="15214" width="11.42578125" style="10" customWidth="1"/>
    <col min="15215" max="15215" width="10.85546875" style="10" customWidth="1"/>
    <col min="15216" max="15216" width="11.140625" style="10" customWidth="1"/>
    <col min="15217" max="15217" width="12" style="10" customWidth="1"/>
    <col min="15218" max="15218" width="11.140625" style="10" customWidth="1"/>
    <col min="15219" max="15228" width="12" style="10" customWidth="1"/>
    <col min="15229" max="15229" width="12.28515625" style="10" customWidth="1"/>
    <col min="15230" max="15231" width="12" style="10" customWidth="1"/>
    <col min="15232" max="15232" width="13.140625" style="10" customWidth="1"/>
    <col min="15233" max="15233" width="12.5703125" style="10" customWidth="1"/>
    <col min="15234" max="15235" width="13.140625" style="10" customWidth="1"/>
    <col min="15236" max="15237" width="10.85546875" style="10" customWidth="1"/>
    <col min="15238" max="15238" width="10" style="10" customWidth="1"/>
    <col min="15239" max="15239" width="10.85546875" style="10" customWidth="1"/>
    <col min="15240" max="15240" width="11.140625" style="10" customWidth="1"/>
    <col min="15241" max="15241" width="12" style="10" customWidth="1"/>
    <col min="15242" max="15242" width="10" style="10" customWidth="1"/>
    <col min="15243" max="15243" width="10.85546875" style="10" customWidth="1"/>
    <col min="15244" max="15244" width="10" style="10" customWidth="1"/>
    <col min="15245" max="15245" width="10.85546875" style="10" customWidth="1"/>
    <col min="15246" max="15246" width="10" style="10" customWidth="1"/>
    <col min="15247" max="15247" width="10.85546875" style="10" customWidth="1"/>
    <col min="15248" max="15248" width="13.42578125" style="10" customWidth="1"/>
    <col min="15249" max="15249" width="10.85546875" style="10" customWidth="1"/>
    <col min="15250" max="15250" width="10" style="10" customWidth="1"/>
    <col min="15251" max="15251" width="10.85546875" style="10" customWidth="1"/>
    <col min="15252" max="15252" width="11.140625" style="10" customWidth="1"/>
    <col min="15253" max="15253" width="10.85546875" style="10" customWidth="1"/>
    <col min="15254" max="15254" width="10" style="10" customWidth="1"/>
    <col min="15255" max="15255" width="11.5703125" style="10" customWidth="1"/>
    <col min="15256" max="15256" width="11.7109375" style="10" customWidth="1"/>
    <col min="15257" max="15257" width="10.5703125" style="10" customWidth="1"/>
    <col min="15258" max="15258" width="12.140625" style="10" customWidth="1"/>
    <col min="15259" max="15259" width="11.7109375" style="10" customWidth="1"/>
    <col min="15260" max="15260" width="11.140625" style="10" customWidth="1"/>
    <col min="15261" max="15264" width="10.85546875" style="10" customWidth="1"/>
    <col min="15265" max="15265" width="10" style="10" customWidth="1"/>
    <col min="15266" max="15267" width="10.85546875" style="10" customWidth="1"/>
    <col min="15268" max="15268" width="11.140625" style="10" customWidth="1"/>
    <col min="15269" max="15269" width="10.85546875" style="10" customWidth="1"/>
    <col min="15270" max="15270" width="11.7109375" style="10" customWidth="1"/>
    <col min="15271" max="15271" width="10.85546875" style="10" customWidth="1"/>
    <col min="15272" max="15272" width="13.42578125" style="10" customWidth="1"/>
    <col min="15273" max="15273" width="11.5703125" style="10" customWidth="1"/>
    <col min="15274" max="15275" width="12" style="10" customWidth="1"/>
    <col min="15276" max="15285" width="11.7109375" style="10" customWidth="1"/>
    <col min="15286" max="15286" width="13.7109375" style="10" customWidth="1"/>
    <col min="15287" max="15289" width="12" style="10" customWidth="1"/>
    <col min="15290" max="15290" width="10" style="10" customWidth="1"/>
    <col min="15291" max="15291" width="10.85546875" style="10" customWidth="1"/>
    <col min="15292" max="15295" width="13.42578125" style="10" customWidth="1"/>
    <col min="15296" max="15296" width="12" style="10" customWidth="1"/>
    <col min="15297" max="15297" width="10.85546875" style="10" customWidth="1"/>
    <col min="15298" max="15298" width="11.140625" style="10" customWidth="1"/>
    <col min="15299" max="15299" width="10.85546875" style="10" customWidth="1"/>
    <col min="15300" max="15300" width="10" style="10" customWidth="1"/>
    <col min="15301" max="15301" width="10.85546875" style="10" customWidth="1"/>
    <col min="15302" max="15302" width="15.42578125" style="10" customWidth="1"/>
    <col min="15303" max="15303" width="12.85546875" style="10" customWidth="1"/>
    <col min="15304" max="15305" width="11.5703125" style="10" customWidth="1"/>
    <col min="15306" max="15306" width="13.85546875" style="10" customWidth="1"/>
    <col min="15307" max="15307" width="11.5703125" style="10" customWidth="1"/>
    <col min="15308" max="15308" width="12.5703125" style="10" customWidth="1"/>
    <col min="15309" max="15311" width="13.42578125" style="10" customWidth="1"/>
    <col min="15312" max="15409" width="14.85546875" style="10" customWidth="1"/>
    <col min="15410" max="15410" width="14" style="10" customWidth="1"/>
    <col min="15411" max="15434" width="13.140625" style="10" customWidth="1"/>
    <col min="15435" max="15435" width="15.42578125" style="10" bestFit="1" customWidth="1"/>
    <col min="15436" max="15436" width="15.42578125" style="10" customWidth="1"/>
    <col min="15437" max="15437" width="13.140625" style="10" bestFit="1" customWidth="1"/>
    <col min="15438" max="15438" width="10.85546875" style="10"/>
    <col min="15439" max="15439" width="50.42578125" style="10" bestFit="1" customWidth="1"/>
    <col min="15440" max="15459" width="0" style="10" hidden="1" customWidth="1"/>
    <col min="15460" max="15460" width="15.42578125" style="10" customWidth="1"/>
    <col min="15461" max="15461" width="12" style="10" customWidth="1"/>
    <col min="15462" max="15462" width="15.42578125" style="10" customWidth="1"/>
    <col min="15463" max="15463" width="12" style="10" customWidth="1"/>
    <col min="15464" max="15464" width="15.5703125" style="10" customWidth="1"/>
    <col min="15465" max="15465" width="12" style="10" customWidth="1"/>
    <col min="15466" max="15466" width="15.5703125" style="10" customWidth="1"/>
    <col min="15467" max="15467" width="12" style="10" customWidth="1"/>
    <col min="15468" max="15468" width="13.7109375" style="10" customWidth="1"/>
    <col min="15469" max="15469" width="12" style="10" customWidth="1"/>
    <col min="15470" max="15470" width="11.42578125" style="10" customWidth="1"/>
    <col min="15471" max="15471" width="10.85546875" style="10" customWidth="1"/>
    <col min="15472" max="15472" width="11.140625" style="10" customWidth="1"/>
    <col min="15473" max="15473" width="12" style="10" customWidth="1"/>
    <col min="15474" max="15474" width="11.140625" style="10" customWidth="1"/>
    <col min="15475" max="15484" width="12" style="10" customWidth="1"/>
    <col min="15485" max="15485" width="12.28515625" style="10" customWidth="1"/>
    <col min="15486" max="15487" width="12" style="10" customWidth="1"/>
    <col min="15488" max="15488" width="13.140625" style="10" customWidth="1"/>
    <col min="15489" max="15489" width="12.5703125" style="10" customWidth="1"/>
    <col min="15490" max="15491" width="13.140625" style="10" customWidth="1"/>
    <col min="15492" max="15493" width="10.85546875" style="10" customWidth="1"/>
    <col min="15494" max="15494" width="10" style="10" customWidth="1"/>
    <col min="15495" max="15495" width="10.85546875" style="10" customWidth="1"/>
    <col min="15496" max="15496" width="11.140625" style="10" customWidth="1"/>
    <col min="15497" max="15497" width="12" style="10" customWidth="1"/>
    <col min="15498" max="15498" width="10" style="10" customWidth="1"/>
    <col min="15499" max="15499" width="10.85546875" style="10" customWidth="1"/>
    <col min="15500" max="15500" width="10" style="10" customWidth="1"/>
    <col min="15501" max="15501" width="10.85546875" style="10" customWidth="1"/>
    <col min="15502" max="15502" width="10" style="10" customWidth="1"/>
    <col min="15503" max="15503" width="10.85546875" style="10" customWidth="1"/>
    <col min="15504" max="15504" width="13.42578125" style="10" customWidth="1"/>
    <col min="15505" max="15505" width="10.85546875" style="10" customWidth="1"/>
    <col min="15506" max="15506" width="10" style="10" customWidth="1"/>
    <col min="15507" max="15507" width="10.85546875" style="10" customWidth="1"/>
    <col min="15508" max="15508" width="11.140625" style="10" customWidth="1"/>
    <col min="15509" max="15509" width="10.85546875" style="10" customWidth="1"/>
    <col min="15510" max="15510" width="10" style="10" customWidth="1"/>
    <col min="15511" max="15511" width="11.5703125" style="10" customWidth="1"/>
    <col min="15512" max="15512" width="11.7109375" style="10" customWidth="1"/>
    <col min="15513" max="15513" width="10.5703125" style="10" customWidth="1"/>
    <col min="15514" max="15514" width="12.140625" style="10" customWidth="1"/>
    <col min="15515" max="15515" width="11.7109375" style="10" customWidth="1"/>
    <col min="15516" max="15516" width="11.140625" style="10" customWidth="1"/>
    <col min="15517" max="15520" width="10.85546875" style="10" customWidth="1"/>
    <col min="15521" max="15521" width="10" style="10" customWidth="1"/>
    <col min="15522" max="15523" width="10.85546875" style="10" customWidth="1"/>
    <col min="15524" max="15524" width="11.140625" style="10" customWidth="1"/>
    <col min="15525" max="15525" width="10.85546875" style="10" customWidth="1"/>
    <col min="15526" max="15526" width="11.7109375" style="10" customWidth="1"/>
    <col min="15527" max="15527" width="10.85546875" style="10" customWidth="1"/>
    <col min="15528" max="15528" width="13.42578125" style="10" customWidth="1"/>
    <col min="15529" max="15529" width="11.5703125" style="10" customWidth="1"/>
    <col min="15530" max="15531" width="12" style="10" customWidth="1"/>
    <col min="15532" max="15541" width="11.7109375" style="10" customWidth="1"/>
    <col min="15542" max="15542" width="13.7109375" style="10" customWidth="1"/>
    <col min="15543" max="15545" width="12" style="10" customWidth="1"/>
    <col min="15546" max="15546" width="10" style="10" customWidth="1"/>
    <col min="15547" max="15547" width="10.85546875" style="10" customWidth="1"/>
    <col min="15548" max="15551" width="13.42578125" style="10" customWidth="1"/>
    <col min="15552" max="15552" width="12" style="10" customWidth="1"/>
    <col min="15553" max="15553" width="10.85546875" style="10" customWidth="1"/>
    <col min="15554" max="15554" width="11.140625" style="10" customWidth="1"/>
    <col min="15555" max="15555" width="10.85546875" style="10" customWidth="1"/>
    <col min="15556" max="15556" width="10" style="10" customWidth="1"/>
    <col min="15557" max="15557" width="10.85546875" style="10" customWidth="1"/>
    <col min="15558" max="15558" width="15.42578125" style="10" customWidth="1"/>
    <col min="15559" max="15559" width="12.85546875" style="10" customWidth="1"/>
    <col min="15560" max="15561" width="11.5703125" style="10" customWidth="1"/>
    <col min="15562" max="15562" width="13.85546875" style="10" customWidth="1"/>
    <col min="15563" max="15563" width="11.5703125" style="10" customWidth="1"/>
    <col min="15564" max="15564" width="12.5703125" style="10" customWidth="1"/>
    <col min="15565" max="15567" width="13.42578125" style="10" customWidth="1"/>
    <col min="15568" max="15665" width="14.85546875" style="10" customWidth="1"/>
    <col min="15666" max="15666" width="14" style="10" customWidth="1"/>
    <col min="15667" max="15690" width="13.140625" style="10" customWidth="1"/>
    <col min="15691" max="15691" width="15.42578125" style="10" bestFit="1" customWidth="1"/>
    <col min="15692" max="15692" width="15.42578125" style="10" customWidth="1"/>
    <col min="15693" max="15693" width="13.140625" style="10" bestFit="1" customWidth="1"/>
    <col min="15694" max="15694" width="10.85546875" style="10"/>
    <col min="15695" max="15695" width="50.42578125" style="10" bestFit="1" customWidth="1"/>
    <col min="15696" max="15715" width="0" style="10" hidden="1" customWidth="1"/>
    <col min="15716" max="15716" width="15.42578125" style="10" customWidth="1"/>
    <col min="15717" max="15717" width="12" style="10" customWidth="1"/>
    <col min="15718" max="15718" width="15.42578125" style="10" customWidth="1"/>
    <col min="15719" max="15719" width="12" style="10" customWidth="1"/>
    <col min="15720" max="15720" width="15.5703125" style="10" customWidth="1"/>
    <col min="15721" max="15721" width="12" style="10" customWidth="1"/>
    <col min="15722" max="15722" width="15.5703125" style="10" customWidth="1"/>
    <col min="15723" max="15723" width="12" style="10" customWidth="1"/>
    <col min="15724" max="15724" width="13.7109375" style="10" customWidth="1"/>
    <col min="15725" max="15725" width="12" style="10" customWidth="1"/>
    <col min="15726" max="15726" width="11.42578125" style="10" customWidth="1"/>
    <col min="15727" max="15727" width="10.85546875" style="10" customWidth="1"/>
    <col min="15728" max="15728" width="11.140625" style="10" customWidth="1"/>
    <col min="15729" max="15729" width="12" style="10" customWidth="1"/>
    <col min="15730" max="15730" width="11.140625" style="10" customWidth="1"/>
    <col min="15731" max="15740" width="12" style="10" customWidth="1"/>
    <col min="15741" max="15741" width="12.28515625" style="10" customWidth="1"/>
    <col min="15742" max="15743" width="12" style="10" customWidth="1"/>
    <col min="15744" max="15744" width="13.140625" style="10" customWidth="1"/>
    <col min="15745" max="15745" width="12.5703125" style="10" customWidth="1"/>
    <col min="15746" max="15747" width="13.140625" style="10" customWidth="1"/>
    <col min="15748" max="15749" width="10.85546875" style="10" customWidth="1"/>
    <col min="15750" max="15750" width="10" style="10" customWidth="1"/>
    <col min="15751" max="15751" width="10.85546875" style="10" customWidth="1"/>
    <col min="15752" max="15752" width="11.140625" style="10" customWidth="1"/>
    <col min="15753" max="15753" width="12" style="10" customWidth="1"/>
    <col min="15754" max="15754" width="10" style="10" customWidth="1"/>
    <col min="15755" max="15755" width="10.85546875" style="10" customWidth="1"/>
    <col min="15756" max="15756" width="10" style="10" customWidth="1"/>
    <col min="15757" max="15757" width="10.85546875" style="10" customWidth="1"/>
    <col min="15758" max="15758" width="10" style="10" customWidth="1"/>
    <col min="15759" max="15759" width="10.85546875" style="10" customWidth="1"/>
    <col min="15760" max="15760" width="13.42578125" style="10" customWidth="1"/>
    <col min="15761" max="15761" width="10.85546875" style="10" customWidth="1"/>
    <col min="15762" max="15762" width="10" style="10" customWidth="1"/>
    <col min="15763" max="15763" width="10.85546875" style="10" customWidth="1"/>
    <col min="15764" max="15764" width="11.140625" style="10" customWidth="1"/>
    <col min="15765" max="15765" width="10.85546875" style="10" customWidth="1"/>
    <col min="15766" max="15766" width="10" style="10" customWidth="1"/>
    <col min="15767" max="15767" width="11.5703125" style="10" customWidth="1"/>
    <col min="15768" max="15768" width="11.7109375" style="10" customWidth="1"/>
    <col min="15769" max="15769" width="10.5703125" style="10" customWidth="1"/>
    <col min="15770" max="15770" width="12.140625" style="10" customWidth="1"/>
    <col min="15771" max="15771" width="11.7109375" style="10" customWidth="1"/>
    <col min="15772" max="15772" width="11.140625" style="10" customWidth="1"/>
    <col min="15773" max="15776" width="10.85546875" style="10" customWidth="1"/>
    <col min="15777" max="15777" width="10" style="10" customWidth="1"/>
    <col min="15778" max="15779" width="10.85546875" style="10" customWidth="1"/>
    <col min="15780" max="15780" width="11.140625" style="10" customWidth="1"/>
    <col min="15781" max="15781" width="10.85546875" style="10" customWidth="1"/>
    <col min="15782" max="15782" width="11.7109375" style="10" customWidth="1"/>
    <col min="15783" max="15783" width="10.85546875" style="10" customWidth="1"/>
    <col min="15784" max="15784" width="13.42578125" style="10" customWidth="1"/>
    <col min="15785" max="15785" width="11.5703125" style="10" customWidth="1"/>
    <col min="15786" max="15787" width="12" style="10" customWidth="1"/>
    <col min="15788" max="15797" width="11.7109375" style="10" customWidth="1"/>
    <col min="15798" max="15798" width="13.7109375" style="10" customWidth="1"/>
    <col min="15799" max="15801" width="12" style="10" customWidth="1"/>
    <col min="15802" max="15802" width="10" style="10" customWidth="1"/>
    <col min="15803" max="15803" width="10.85546875" style="10" customWidth="1"/>
    <col min="15804" max="15807" width="13.42578125" style="10" customWidth="1"/>
    <col min="15808" max="15808" width="12" style="10" customWidth="1"/>
    <col min="15809" max="15809" width="10.85546875" style="10" customWidth="1"/>
    <col min="15810" max="15810" width="11.140625" style="10" customWidth="1"/>
    <col min="15811" max="15811" width="10.85546875" style="10" customWidth="1"/>
    <col min="15812" max="15812" width="10" style="10" customWidth="1"/>
    <col min="15813" max="15813" width="10.85546875" style="10" customWidth="1"/>
    <col min="15814" max="15814" width="15.42578125" style="10" customWidth="1"/>
    <col min="15815" max="15815" width="12.85546875" style="10" customWidth="1"/>
    <col min="15816" max="15817" width="11.5703125" style="10" customWidth="1"/>
    <col min="15818" max="15818" width="13.85546875" style="10" customWidth="1"/>
    <col min="15819" max="15819" width="11.5703125" style="10" customWidth="1"/>
    <col min="15820" max="15820" width="12.5703125" style="10" customWidth="1"/>
    <col min="15821" max="15823" width="13.42578125" style="10" customWidth="1"/>
    <col min="15824" max="15921" width="14.85546875" style="10" customWidth="1"/>
    <col min="15922" max="15922" width="14" style="10" customWidth="1"/>
    <col min="15923" max="15946" width="13.140625" style="10" customWidth="1"/>
    <col min="15947" max="15947" width="15.42578125" style="10" bestFit="1" customWidth="1"/>
    <col min="15948" max="15948" width="15.42578125" style="10" customWidth="1"/>
    <col min="15949" max="15949" width="13.140625" style="10" bestFit="1" customWidth="1"/>
    <col min="15950" max="15950" width="10.85546875" style="10"/>
    <col min="15951" max="15951" width="50.42578125" style="10" bestFit="1" customWidth="1"/>
    <col min="15952" max="15971" width="0" style="10" hidden="1" customWidth="1"/>
    <col min="15972" max="15972" width="15.42578125" style="10" customWidth="1"/>
    <col min="15973" max="15973" width="12" style="10" customWidth="1"/>
    <col min="15974" max="15974" width="15.42578125" style="10" customWidth="1"/>
    <col min="15975" max="15975" width="12" style="10" customWidth="1"/>
    <col min="15976" max="15976" width="15.5703125" style="10" customWidth="1"/>
    <col min="15977" max="15977" width="12" style="10" customWidth="1"/>
    <col min="15978" max="15978" width="15.5703125" style="10" customWidth="1"/>
    <col min="15979" max="15979" width="12" style="10" customWidth="1"/>
    <col min="15980" max="15980" width="13.7109375" style="10" customWidth="1"/>
    <col min="15981" max="15981" width="12" style="10" customWidth="1"/>
    <col min="15982" max="15982" width="11.42578125" style="10" customWidth="1"/>
    <col min="15983" max="15983" width="10.85546875" style="10" customWidth="1"/>
    <col min="15984" max="15984" width="11.140625" style="10" customWidth="1"/>
    <col min="15985" max="15985" width="12" style="10" customWidth="1"/>
    <col min="15986" max="15986" width="11.140625" style="10" customWidth="1"/>
    <col min="15987" max="15996" width="12" style="10" customWidth="1"/>
    <col min="15997" max="15997" width="12.28515625" style="10" customWidth="1"/>
    <col min="15998" max="15999" width="12" style="10" customWidth="1"/>
    <col min="16000" max="16000" width="13.140625" style="10" customWidth="1"/>
    <col min="16001" max="16001" width="12.5703125" style="10" customWidth="1"/>
    <col min="16002" max="16003" width="13.140625" style="10" customWidth="1"/>
    <col min="16004" max="16005" width="10.85546875" style="10" customWidth="1"/>
    <col min="16006" max="16006" width="10" style="10" customWidth="1"/>
    <col min="16007" max="16007" width="10.85546875" style="10" customWidth="1"/>
    <col min="16008" max="16008" width="11.140625" style="10" customWidth="1"/>
    <col min="16009" max="16009" width="12" style="10" customWidth="1"/>
    <col min="16010" max="16010" width="10" style="10" customWidth="1"/>
    <col min="16011" max="16011" width="10.85546875" style="10" customWidth="1"/>
    <col min="16012" max="16012" width="10" style="10" customWidth="1"/>
    <col min="16013" max="16013" width="10.85546875" style="10" customWidth="1"/>
    <col min="16014" max="16014" width="10" style="10" customWidth="1"/>
    <col min="16015" max="16015" width="10.85546875" style="10" customWidth="1"/>
    <col min="16016" max="16016" width="13.42578125" style="10" customWidth="1"/>
    <col min="16017" max="16017" width="10.85546875" style="10" customWidth="1"/>
    <col min="16018" max="16018" width="10" style="10" customWidth="1"/>
    <col min="16019" max="16019" width="10.85546875" style="10" customWidth="1"/>
    <col min="16020" max="16020" width="11.140625" style="10" customWidth="1"/>
    <col min="16021" max="16021" width="10.85546875" style="10" customWidth="1"/>
    <col min="16022" max="16022" width="10" style="10" customWidth="1"/>
    <col min="16023" max="16023" width="11.5703125" style="10" customWidth="1"/>
    <col min="16024" max="16024" width="11.7109375" style="10" customWidth="1"/>
    <col min="16025" max="16025" width="10.5703125" style="10" customWidth="1"/>
    <col min="16026" max="16026" width="12.140625" style="10" customWidth="1"/>
    <col min="16027" max="16027" width="11.7109375" style="10" customWidth="1"/>
    <col min="16028" max="16028" width="11.140625" style="10" customWidth="1"/>
    <col min="16029" max="16032" width="10.85546875" style="10" customWidth="1"/>
    <col min="16033" max="16033" width="10" style="10" customWidth="1"/>
    <col min="16034" max="16035" width="10.85546875" style="10" customWidth="1"/>
    <col min="16036" max="16036" width="11.140625" style="10" customWidth="1"/>
    <col min="16037" max="16037" width="10.85546875" style="10" customWidth="1"/>
    <col min="16038" max="16038" width="11.7109375" style="10" customWidth="1"/>
    <col min="16039" max="16039" width="10.85546875" style="10" customWidth="1"/>
    <col min="16040" max="16040" width="13.42578125" style="10" customWidth="1"/>
    <col min="16041" max="16041" width="11.5703125" style="10" customWidth="1"/>
    <col min="16042" max="16043" width="12" style="10" customWidth="1"/>
    <col min="16044" max="16053" width="11.7109375" style="10" customWidth="1"/>
    <col min="16054" max="16054" width="13.7109375" style="10" customWidth="1"/>
    <col min="16055" max="16057" width="12" style="10" customWidth="1"/>
    <col min="16058" max="16058" width="10" style="10" customWidth="1"/>
    <col min="16059" max="16059" width="10.85546875" style="10" customWidth="1"/>
    <col min="16060" max="16063" width="13.42578125" style="10" customWidth="1"/>
    <col min="16064" max="16064" width="12" style="10" customWidth="1"/>
    <col min="16065" max="16065" width="10.85546875" style="10" customWidth="1"/>
    <col min="16066" max="16066" width="11.140625" style="10" customWidth="1"/>
    <col min="16067" max="16067" width="10.85546875" style="10" customWidth="1"/>
    <col min="16068" max="16068" width="10" style="10" customWidth="1"/>
    <col min="16069" max="16069" width="10.85546875" style="10" customWidth="1"/>
    <col min="16070" max="16070" width="15.42578125" style="10" customWidth="1"/>
    <col min="16071" max="16071" width="12.85546875" style="10" customWidth="1"/>
    <col min="16072" max="16073" width="11.5703125" style="10" customWidth="1"/>
    <col min="16074" max="16074" width="13.85546875" style="10" customWidth="1"/>
    <col min="16075" max="16075" width="11.5703125" style="10" customWidth="1"/>
    <col min="16076" max="16076" width="12.5703125" style="10" customWidth="1"/>
    <col min="16077" max="16079" width="13.42578125" style="10" customWidth="1"/>
    <col min="16080" max="16177" width="14.85546875" style="10" customWidth="1"/>
    <col min="16178" max="16178" width="14" style="10" customWidth="1"/>
    <col min="16179" max="16202" width="13.140625" style="10" customWidth="1"/>
    <col min="16203" max="16203" width="15.42578125" style="10" bestFit="1" customWidth="1"/>
    <col min="16204" max="16204" width="15.42578125" style="10" customWidth="1"/>
    <col min="16205" max="16205" width="13.140625" style="10" bestFit="1" customWidth="1"/>
    <col min="16206" max="16206" width="10.85546875" style="10"/>
    <col min="16207" max="16207" width="50.42578125" style="10" bestFit="1" customWidth="1"/>
    <col min="16208" max="16227" width="0" style="10" hidden="1" customWidth="1"/>
    <col min="16228" max="16228" width="15.42578125" style="10" customWidth="1"/>
    <col min="16229" max="16229" width="12" style="10" customWidth="1"/>
    <col min="16230" max="16230" width="15.42578125" style="10" customWidth="1"/>
    <col min="16231" max="16231" width="12" style="10" customWidth="1"/>
    <col min="16232" max="16232" width="15.5703125" style="10" customWidth="1"/>
    <col min="16233" max="16233" width="12" style="10" customWidth="1"/>
    <col min="16234" max="16234" width="15.5703125" style="10" customWidth="1"/>
    <col min="16235" max="16235" width="12" style="10" customWidth="1"/>
    <col min="16236" max="16236" width="13.7109375" style="10" customWidth="1"/>
    <col min="16237" max="16237" width="12" style="10" customWidth="1"/>
    <col min="16238" max="16238" width="11.42578125" style="10" customWidth="1"/>
    <col min="16239" max="16239" width="10.85546875" style="10" customWidth="1"/>
    <col min="16240" max="16240" width="11.140625" style="10" customWidth="1"/>
    <col min="16241" max="16241" width="12" style="10" customWidth="1"/>
    <col min="16242" max="16242" width="11.140625" style="10" customWidth="1"/>
    <col min="16243" max="16252" width="12" style="10" customWidth="1"/>
    <col min="16253" max="16253" width="12.28515625" style="10" customWidth="1"/>
    <col min="16254" max="16255" width="12" style="10" customWidth="1"/>
    <col min="16256" max="16256" width="13.140625" style="10" customWidth="1"/>
    <col min="16257" max="16257" width="12.5703125" style="10" customWidth="1"/>
    <col min="16258" max="16259" width="13.140625" style="10" customWidth="1"/>
    <col min="16260" max="16261" width="10.85546875" style="10" customWidth="1"/>
    <col min="16262" max="16262" width="10" style="10" customWidth="1"/>
    <col min="16263" max="16263" width="10.85546875" style="10" customWidth="1"/>
    <col min="16264" max="16264" width="11.140625" style="10" customWidth="1"/>
    <col min="16265" max="16265" width="12" style="10" customWidth="1"/>
    <col min="16266" max="16266" width="10" style="10" customWidth="1"/>
    <col min="16267" max="16267" width="10.85546875" style="10" customWidth="1"/>
    <col min="16268" max="16268" width="10" style="10" customWidth="1"/>
    <col min="16269" max="16269" width="10.85546875" style="10" customWidth="1"/>
    <col min="16270" max="16270" width="10" style="10" customWidth="1"/>
    <col min="16271" max="16271" width="10.85546875" style="10" customWidth="1"/>
    <col min="16272" max="16272" width="13.42578125" style="10" customWidth="1"/>
    <col min="16273" max="16273" width="10.85546875" style="10" customWidth="1"/>
    <col min="16274" max="16274" width="10" style="10" customWidth="1"/>
    <col min="16275" max="16275" width="10.85546875" style="10" customWidth="1"/>
    <col min="16276" max="16276" width="11.140625" style="10" customWidth="1"/>
    <col min="16277" max="16277" width="10.85546875" style="10" customWidth="1"/>
    <col min="16278" max="16278" width="10" style="10" customWidth="1"/>
    <col min="16279" max="16279" width="11.5703125" style="10" customWidth="1"/>
    <col min="16280" max="16280" width="11.7109375" style="10" customWidth="1"/>
    <col min="16281" max="16281" width="10.5703125" style="10" customWidth="1"/>
    <col min="16282" max="16282" width="12.140625" style="10" customWidth="1"/>
    <col min="16283" max="16283" width="11.7109375" style="10" customWidth="1"/>
    <col min="16284" max="16284" width="11.140625" style="10" customWidth="1"/>
    <col min="16285" max="16288" width="10.85546875" style="10" customWidth="1"/>
    <col min="16289" max="16289" width="10" style="10" customWidth="1"/>
    <col min="16290" max="16291" width="10.85546875" style="10" customWidth="1"/>
    <col min="16292" max="16292" width="11.140625" style="10" customWidth="1"/>
    <col min="16293" max="16293" width="10.85546875" style="10" customWidth="1"/>
    <col min="16294" max="16294" width="11.7109375" style="10" customWidth="1"/>
    <col min="16295" max="16295" width="10.85546875" style="10" customWidth="1"/>
    <col min="16296" max="16296" width="13.42578125" style="10" customWidth="1"/>
    <col min="16297" max="16297" width="11.5703125" style="10" customWidth="1"/>
    <col min="16298" max="16299" width="12" style="10" customWidth="1"/>
    <col min="16300" max="16309" width="11.7109375" style="10" customWidth="1"/>
    <col min="16310" max="16310" width="13.7109375" style="10" customWidth="1"/>
    <col min="16311" max="16313" width="12" style="10" customWidth="1"/>
    <col min="16314" max="16314" width="10" style="10" customWidth="1"/>
    <col min="16315" max="16315" width="10.85546875" style="10" customWidth="1"/>
    <col min="16316" max="16319" width="13.42578125" style="10" customWidth="1"/>
    <col min="16320" max="16320" width="12" style="10" customWidth="1"/>
    <col min="16321" max="16321" width="10.85546875" style="10" customWidth="1"/>
    <col min="16322" max="16322" width="11.140625" style="10" customWidth="1"/>
    <col min="16323" max="16323" width="10.85546875" style="10" customWidth="1"/>
    <col min="16324" max="16324" width="10" style="10" customWidth="1"/>
    <col min="16325" max="16325" width="10.85546875" style="10" customWidth="1"/>
    <col min="16326" max="16326" width="15.42578125" style="10" customWidth="1"/>
    <col min="16327" max="16327" width="12.85546875" style="10" customWidth="1"/>
    <col min="16328" max="16329" width="11.5703125" style="10" customWidth="1"/>
    <col min="16330" max="16330" width="13.85546875" style="10" customWidth="1"/>
    <col min="16331" max="16331" width="11.5703125" style="10" customWidth="1"/>
    <col min="16332" max="16332" width="12.5703125" style="10" customWidth="1"/>
    <col min="16333" max="16335" width="13.42578125" style="10" customWidth="1"/>
    <col min="16336" max="16384" width="14.85546875" style="10" customWidth="1"/>
  </cols>
  <sheetData>
    <row r="3" spans="1:333" ht="1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6"/>
      <c r="V3" s="5"/>
      <c r="W3" s="6"/>
      <c r="X3" s="5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6"/>
      <c r="DB3" s="6"/>
      <c r="DC3" s="6"/>
      <c r="DD3" s="6"/>
      <c r="DE3" s="6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7"/>
      <c r="FG3" s="8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221"/>
      <c r="IZ3" s="4"/>
      <c r="JA3" s="221"/>
      <c r="JB3" s="4"/>
      <c r="JC3" s="221"/>
      <c r="JD3" s="4"/>
      <c r="JE3" s="221"/>
      <c r="JF3" s="4"/>
      <c r="JG3" s="221"/>
      <c r="JH3" s="4"/>
      <c r="JI3" s="221"/>
      <c r="JJ3" s="4"/>
      <c r="JK3" s="221"/>
      <c r="JL3" s="4"/>
      <c r="JM3" s="221"/>
      <c r="JN3" s="4"/>
      <c r="JO3" s="221"/>
      <c r="JP3" s="4"/>
      <c r="JQ3" s="221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9" t="s">
        <v>0</v>
      </c>
    </row>
    <row r="4" spans="1:333" ht="15">
      <c r="A4" s="257" t="s">
        <v>1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H4" s="258"/>
      <c r="DI4" s="258"/>
      <c r="DJ4" s="258"/>
      <c r="DK4" s="258"/>
      <c r="DL4" s="258"/>
      <c r="DM4" s="258"/>
      <c r="DN4" s="258"/>
      <c r="DO4" s="258"/>
      <c r="DP4" s="258"/>
      <c r="DQ4" s="258"/>
      <c r="DR4" s="258"/>
      <c r="DS4" s="258"/>
      <c r="DT4" s="258"/>
      <c r="DU4" s="258"/>
      <c r="DV4" s="258"/>
      <c r="DW4" s="258"/>
      <c r="DX4" s="258"/>
      <c r="DY4" s="258"/>
      <c r="DZ4" s="258"/>
      <c r="EA4" s="258"/>
      <c r="EB4" s="258"/>
      <c r="EC4" s="258"/>
      <c r="ED4" s="258"/>
      <c r="EE4" s="258"/>
      <c r="EF4" s="258"/>
      <c r="EG4" s="258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2"/>
      <c r="FG4" s="13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222"/>
      <c r="IZ4" s="14"/>
      <c r="JA4" s="222"/>
      <c r="JB4" s="14"/>
      <c r="JC4" s="222"/>
      <c r="JD4" s="14"/>
      <c r="JE4" s="222"/>
      <c r="JF4" s="14"/>
      <c r="JG4" s="222"/>
      <c r="JH4" s="14"/>
      <c r="JI4" s="222"/>
      <c r="JJ4" s="14"/>
      <c r="JK4" s="222"/>
      <c r="JL4" s="14"/>
      <c r="JM4" s="222"/>
      <c r="JN4" s="14"/>
      <c r="JO4" s="222"/>
      <c r="JP4" s="14"/>
      <c r="JQ4" s="222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5"/>
    </row>
    <row r="5" spans="1:333" ht="15">
      <c r="A5" s="257" t="s">
        <v>2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  <c r="CY5" s="258"/>
      <c r="CZ5" s="258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8"/>
      <c r="DN5" s="258"/>
      <c r="DO5" s="258"/>
      <c r="DP5" s="258"/>
      <c r="DQ5" s="258"/>
      <c r="DR5" s="258"/>
      <c r="DS5" s="258"/>
      <c r="DT5" s="258"/>
      <c r="DU5" s="258"/>
      <c r="DV5" s="258"/>
      <c r="DW5" s="258"/>
      <c r="DX5" s="258"/>
      <c r="DY5" s="258"/>
      <c r="DZ5" s="258"/>
      <c r="EA5" s="258"/>
      <c r="EB5" s="258"/>
      <c r="EC5" s="258"/>
      <c r="ED5" s="258"/>
      <c r="EE5" s="258"/>
      <c r="EF5" s="258"/>
      <c r="EG5" s="258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2"/>
      <c r="FG5" s="13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222"/>
      <c r="IZ5" s="14"/>
      <c r="JA5" s="222"/>
      <c r="JB5" s="14"/>
      <c r="JC5" s="222"/>
      <c r="JD5" s="14"/>
      <c r="JE5" s="222"/>
      <c r="JF5" s="14"/>
      <c r="JG5" s="222"/>
      <c r="JH5" s="14"/>
      <c r="JI5" s="222"/>
      <c r="JJ5" s="14"/>
      <c r="JK5" s="222"/>
      <c r="JL5" s="14"/>
      <c r="JM5" s="222"/>
      <c r="JN5" s="14"/>
      <c r="JO5" s="222"/>
      <c r="JP5" s="14"/>
      <c r="JQ5" s="222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5"/>
    </row>
    <row r="6" spans="1:333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8"/>
      <c r="U6" s="19"/>
      <c r="V6" s="18"/>
      <c r="W6" s="19"/>
      <c r="X6" s="18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9"/>
      <c r="DB6" s="19"/>
      <c r="DC6" s="19"/>
      <c r="DD6" s="19"/>
      <c r="DE6" s="19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20"/>
      <c r="FG6" s="21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223"/>
      <c r="IZ6" s="17"/>
      <c r="JA6" s="223"/>
      <c r="JB6" s="17"/>
      <c r="JC6" s="223"/>
      <c r="JD6" s="17"/>
      <c r="JE6" s="223"/>
      <c r="JF6" s="17"/>
      <c r="JG6" s="223"/>
      <c r="JH6" s="17"/>
      <c r="JI6" s="223"/>
      <c r="JJ6" s="17"/>
      <c r="JK6" s="223"/>
      <c r="JL6" s="17"/>
      <c r="JM6" s="223"/>
      <c r="JN6" s="17"/>
      <c r="JO6" s="223"/>
      <c r="JP6" s="17"/>
      <c r="JQ6" s="223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22"/>
    </row>
    <row r="7" spans="1:333" ht="15.75" hidden="1" customHeight="1">
      <c r="A7" s="23"/>
      <c r="B7" s="14"/>
      <c r="C7" s="14"/>
      <c r="D7" s="14"/>
      <c r="E7" s="14"/>
      <c r="F7" s="14"/>
      <c r="G7" s="14"/>
      <c r="H7" s="14"/>
      <c r="I7" s="14"/>
      <c r="J7" s="14"/>
      <c r="K7" s="14"/>
      <c r="L7" s="24"/>
      <c r="M7" s="24"/>
      <c r="N7" s="24"/>
      <c r="O7" s="24"/>
      <c r="P7" s="24"/>
      <c r="Q7" s="24"/>
      <c r="R7" s="24"/>
      <c r="S7" s="24"/>
      <c r="T7" s="25"/>
      <c r="U7" s="26"/>
      <c r="V7" s="25"/>
      <c r="W7" s="26"/>
      <c r="X7" s="25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27"/>
      <c r="DB7" s="27"/>
      <c r="DC7" s="27"/>
      <c r="DD7" s="27"/>
      <c r="DE7" s="27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</row>
    <row r="8" spans="1:333" ht="15.75" hidden="1" customHeight="1">
      <c r="A8" s="23"/>
      <c r="B8" s="14"/>
      <c r="C8" s="14"/>
      <c r="D8" s="14"/>
      <c r="E8" s="14"/>
      <c r="F8" s="14"/>
      <c r="G8" s="14"/>
      <c r="H8" s="14"/>
      <c r="I8" s="14"/>
      <c r="J8" s="14"/>
      <c r="K8" s="14"/>
      <c r="L8" s="24"/>
      <c r="M8" s="24"/>
      <c r="N8" s="24"/>
      <c r="O8" s="24"/>
      <c r="P8" s="24"/>
      <c r="Q8" s="24"/>
      <c r="R8" s="24"/>
      <c r="S8" s="24"/>
      <c r="T8" s="25"/>
      <c r="U8" s="26"/>
      <c r="V8" s="25"/>
      <c r="W8" s="26"/>
      <c r="X8" s="25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27"/>
      <c r="DB8" s="27"/>
      <c r="DC8" s="27"/>
      <c r="DD8" s="27"/>
      <c r="DE8" s="27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</row>
    <row r="9" spans="1:333" ht="15.75" hidden="1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8"/>
      <c r="U9" s="19"/>
      <c r="V9" s="18"/>
      <c r="W9" s="19"/>
      <c r="X9" s="18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9"/>
      <c r="DB9" s="19"/>
      <c r="DC9" s="19"/>
      <c r="DD9" s="19"/>
      <c r="DE9" s="19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</row>
    <row r="10" spans="1:333" ht="15.75" hidden="1" customHeigh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2"/>
      <c r="U10" s="33"/>
      <c r="V10" s="32"/>
      <c r="W10" s="33"/>
      <c r="X10" s="32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4"/>
      <c r="BW10" s="4"/>
      <c r="BX10" s="4"/>
      <c r="BY10" s="4"/>
      <c r="BZ10" s="4"/>
      <c r="CA10" s="4"/>
      <c r="CB10" s="31"/>
      <c r="CC10" s="31"/>
      <c r="CD10" s="31"/>
      <c r="CE10" s="31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6"/>
      <c r="DB10" s="6"/>
      <c r="DC10" s="6"/>
      <c r="DD10" s="6"/>
      <c r="DE10" s="6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</row>
    <row r="11" spans="1:333" ht="15.75" hidden="1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6"/>
      <c r="U11" s="37"/>
      <c r="V11" s="36"/>
      <c r="W11" s="37"/>
      <c r="X11" s="36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8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14"/>
      <c r="BW11" s="14"/>
      <c r="BX11" s="14"/>
      <c r="BY11" s="14"/>
      <c r="BZ11" s="14"/>
      <c r="CA11" s="14"/>
      <c r="CB11" s="35"/>
      <c r="CC11" s="35"/>
      <c r="CD11" s="35"/>
      <c r="CE11" s="35"/>
      <c r="CF11" s="14"/>
      <c r="CG11" s="14"/>
      <c r="CH11" s="14"/>
      <c r="CI11" s="39"/>
      <c r="CJ11" s="14"/>
      <c r="CK11" s="39"/>
      <c r="CL11" s="39"/>
      <c r="CM11" s="39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14"/>
      <c r="DA11" s="27"/>
      <c r="DB11" s="27"/>
      <c r="DC11" s="27"/>
      <c r="DD11" s="27"/>
      <c r="DE11" s="27"/>
      <c r="DF11" s="14"/>
      <c r="DG11" s="14"/>
      <c r="DH11" s="14"/>
      <c r="DI11" s="41"/>
      <c r="DJ11" s="14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</row>
    <row r="12" spans="1:333" ht="16.5" hidden="1" customHeight="1">
      <c r="A12" s="34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42"/>
      <c r="DC12" s="42"/>
      <c r="DD12" s="42"/>
      <c r="DE12" s="42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</row>
    <row r="13" spans="1:333" ht="16.5" hidden="1" customHeight="1">
      <c r="A13" s="34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42"/>
      <c r="DC13" s="42"/>
      <c r="DD13" s="42"/>
      <c r="DE13" s="42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</row>
    <row r="14" spans="1:333" ht="15.75" hidden="1" customHeight="1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35"/>
      <c r="O14" s="35"/>
      <c r="P14" s="35"/>
      <c r="Q14" s="35"/>
      <c r="R14" s="35"/>
      <c r="S14" s="35"/>
      <c r="T14" s="36"/>
      <c r="U14" s="37"/>
      <c r="V14" s="36"/>
      <c r="W14" s="37"/>
      <c r="X14" s="36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14"/>
      <c r="BW14" s="14"/>
      <c r="BX14" s="14"/>
      <c r="BY14" s="14"/>
      <c r="BZ14" s="14"/>
      <c r="CA14" s="14"/>
      <c r="CB14" s="35"/>
      <c r="CC14" s="35"/>
      <c r="CD14" s="35"/>
      <c r="CE14" s="35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27"/>
      <c r="DB14" s="27"/>
      <c r="DC14" s="27"/>
      <c r="DD14" s="27"/>
      <c r="DE14" s="27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</row>
    <row r="15" spans="1:333">
      <c r="A15" s="45"/>
      <c r="B15" s="46"/>
      <c r="C15" s="47"/>
      <c r="D15" s="48"/>
      <c r="E15" s="47"/>
      <c r="F15" s="46"/>
      <c r="G15" s="47"/>
      <c r="H15" s="46"/>
      <c r="I15" s="47"/>
      <c r="J15" s="49"/>
      <c r="K15" s="50"/>
      <c r="L15" s="49"/>
      <c r="M15" s="51"/>
      <c r="N15" s="49"/>
      <c r="O15" s="51"/>
      <c r="P15" s="49"/>
      <c r="Q15" s="51"/>
      <c r="R15" s="50"/>
      <c r="S15" s="50"/>
      <c r="T15" s="52"/>
      <c r="U15" s="53"/>
      <c r="V15" s="52"/>
      <c r="W15" s="53"/>
      <c r="X15" s="52"/>
      <c r="Y15" s="53"/>
      <c r="Z15" s="54"/>
      <c r="AA15" s="53"/>
      <c r="AB15" s="54"/>
      <c r="AC15" s="55"/>
      <c r="AD15" s="54"/>
      <c r="AE15" s="53"/>
      <c r="AF15" s="54"/>
      <c r="AG15" s="53"/>
      <c r="AH15" s="54"/>
      <c r="AI15" s="53"/>
      <c r="AJ15" s="53"/>
      <c r="AK15" s="53"/>
      <c r="AL15" s="47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30"/>
      <c r="BW15" s="30"/>
      <c r="BX15" s="30"/>
      <c r="BY15" s="30"/>
      <c r="BZ15" s="30"/>
      <c r="CA15" s="30"/>
      <c r="CB15" s="45"/>
      <c r="CC15" s="45"/>
      <c r="CD15" s="45"/>
      <c r="CE15" s="45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56"/>
      <c r="DB15" s="56"/>
      <c r="DC15" s="56"/>
      <c r="DD15" s="56"/>
      <c r="DE15" s="56"/>
      <c r="DF15" s="56"/>
      <c r="DG15" s="56"/>
      <c r="DH15" s="30"/>
      <c r="DI15" s="56"/>
      <c r="DJ15" s="30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30"/>
      <c r="EG15" s="56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8"/>
      <c r="FG15" s="59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3"/>
      <c r="IA15" s="60"/>
      <c r="IB15" s="3"/>
      <c r="IC15" s="60"/>
      <c r="ID15" s="3"/>
      <c r="IE15" s="60"/>
      <c r="IF15" s="3"/>
      <c r="IG15" s="60"/>
      <c r="IH15" s="3"/>
      <c r="II15" s="60"/>
      <c r="IJ15" s="3"/>
      <c r="IK15" s="60"/>
      <c r="IL15" s="3"/>
      <c r="IM15" s="60"/>
      <c r="IN15" s="3"/>
      <c r="IO15" s="60"/>
      <c r="IP15" s="3"/>
      <c r="IQ15" s="60"/>
      <c r="IR15" s="3"/>
      <c r="IS15" s="60"/>
      <c r="IT15" s="3"/>
      <c r="IU15" s="60"/>
      <c r="IV15" s="3"/>
      <c r="IW15" s="60"/>
      <c r="IX15" s="3"/>
      <c r="IY15" s="224"/>
      <c r="IZ15" s="3"/>
      <c r="JA15" s="224"/>
      <c r="JB15" s="3"/>
      <c r="JC15" s="224"/>
      <c r="JD15" s="3"/>
      <c r="JE15" s="224"/>
      <c r="JF15" s="3"/>
      <c r="JG15" s="224"/>
      <c r="JH15" s="3"/>
      <c r="JI15" s="224"/>
      <c r="JJ15" s="3"/>
      <c r="JK15" s="224"/>
      <c r="JL15" s="3"/>
      <c r="JM15" s="224"/>
      <c r="JN15" s="3"/>
      <c r="JO15" s="224"/>
      <c r="JP15" s="3"/>
      <c r="JQ15" s="224"/>
      <c r="JR15" s="3"/>
      <c r="JS15" s="60"/>
      <c r="JT15" s="3"/>
      <c r="JU15" s="60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3"/>
      <c r="LS15" s="60"/>
      <c r="LT15" s="3"/>
      <c r="LU15" s="60"/>
    </row>
    <row r="16" spans="1:333" s="69" customFormat="1" ht="15">
      <c r="A16" s="61" t="s">
        <v>3</v>
      </c>
      <c r="B16" s="62" t="s">
        <v>4</v>
      </c>
      <c r="C16" s="63"/>
      <c r="D16" s="64">
        <v>2004</v>
      </c>
      <c r="E16" s="63"/>
      <c r="F16" s="65">
        <v>2005</v>
      </c>
      <c r="G16" s="63"/>
      <c r="H16" s="62" t="s">
        <v>5</v>
      </c>
      <c r="I16" s="63"/>
      <c r="J16" s="62" t="s">
        <v>6</v>
      </c>
      <c r="K16" s="66"/>
      <c r="L16" s="251">
        <v>2008</v>
      </c>
      <c r="M16" s="252"/>
      <c r="N16" s="251">
        <v>2009</v>
      </c>
      <c r="O16" s="252"/>
      <c r="P16" s="251">
        <v>2010</v>
      </c>
      <c r="Q16" s="252"/>
      <c r="R16" s="251">
        <v>2011</v>
      </c>
      <c r="S16" s="253"/>
      <c r="T16" s="251">
        <v>2012</v>
      </c>
      <c r="U16" s="252"/>
      <c r="V16" s="251">
        <v>2013</v>
      </c>
      <c r="W16" s="252"/>
      <c r="X16" s="251">
        <v>2014</v>
      </c>
      <c r="Y16" s="252"/>
      <c r="Z16" s="251">
        <v>2015</v>
      </c>
      <c r="AA16" s="252"/>
      <c r="AB16" s="251">
        <v>2016</v>
      </c>
      <c r="AC16" s="253"/>
      <c r="AD16" s="251">
        <v>2017</v>
      </c>
      <c r="AE16" s="252"/>
      <c r="AF16" s="251">
        <v>2018</v>
      </c>
      <c r="AG16" s="252"/>
      <c r="AH16" s="251">
        <v>2019</v>
      </c>
      <c r="AI16" s="252"/>
      <c r="AJ16" s="251">
        <v>2020</v>
      </c>
      <c r="AK16" s="252"/>
      <c r="AL16" s="67" t="s">
        <v>7</v>
      </c>
      <c r="AM16" s="68"/>
      <c r="AN16" s="254" t="s">
        <v>8</v>
      </c>
      <c r="AO16" s="254"/>
      <c r="AP16" s="254" t="s">
        <v>9</v>
      </c>
      <c r="AQ16" s="254"/>
      <c r="AR16" s="254" t="s">
        <v>10</v>
      </c>
      <c r="AS16" s="254"/>
      <c r="AT16" s="254" t="s">
        <v>11</v>
      </c>
      <c r="AU16" s="254"/>
      <c r="AV16" s="254" t="s">
        <v>12</v>
      </c>
      <c r="AW16" s="254"/>
      <c r="AX16" s="254" t="s">
        <v>13</v>
      </c>
      <c r="AY16" s="254"/>
      <c r="AZ16" s="254" t="s">
        <v>14</v>
      </c>
      <c r="BA16" s="254"/>
      <c r="BB16" s="254" t="s">
        <v>15</v>
      </c>
      <c r="BC16" s="254"/>
      <c r="BD16" s="254" t="s">
        <v>16</v>
      </c>
      <c r="BE16" s="254"/>
      <c r="BF16" s="254" t="s">
        <v>17</v>
      </c>
      <c r="BG16" s="254"/>
      <c r="BH16" s="255" t="s">
        <v>18</v>
      </c>
      <c r="BI16" s="255"/>
      <c r="BJ16" s="255" t="s">
        <v>19</v>
      </c>
      <c r="BK16" s="255"/>
      <c r="BL16" s="255" t="s">
        <v>20</v>
      </c>
      <c r="BM16" s="254"/>
      <c r="BN16" s="254" t="s">
        <v>21</v>
      </c>
      <c r="BO16" s="254"/>
      <c r="BP16" s="254" t="s">
        <v>22</v>
      </c>
      <c r="BQ16" s="254"/>
      <c r="BR16" s="254" t="s">
        <v>23</v>
      </c>
      <c r="BS16" s="254"/>
      <c r="BT16" s="254" t="s">
        <v>24</v>
      </c>
      <c r="BU16" s="254"/>
      <c r="BV16" s="256" t="s">
        <v>25</v>
      </c>
      <c r="BW16" s="256"/>
      <c r="BX16" s="256" t="s">
        <v>26</v>
      </c>
      <c r="BY16" s="256"/>
      <c r="BZ16" s="256" t="s">
        <v>27</v>
      </c>
      <c r="CA16" s="256"/>
      <c r="CB16" s="254" t="s">
        <v>28</v>
      </c>
      <c r="CC16" s="254"/>
      <c r="CD16" s="254" t="s">
        <v>29</v>
      </c>
      <c r="CE16" s="254"/>
      <c r="CF16" s="260" t="s">
        <v>30</v>
      </c>
      <c r="CG16" s="260"/>
      <c r="CH16" s="255" t="s">
        <v>31</v>
      </c>
      <c r="CI16" s="255"/>
      <c r="CJ16" s="255" t="s">
        <v>32</v>
      </c>
      <c r="CK16" s="255"/>
      <c r="CL16" s="255" t="s">
        <v>33</v>
      </c>
      <c r="CM16" s="254"/>
      <c r="CN16" s="260" t="s">
        <v>34</v>
      </c>
      <c r="CO16" s="256"/>
      <c r="CP16" s="260" t="s">
        <v>35</v>
      </c>
      <c r="CQ16" s="256"/>
      <c r="CR16" s="256" t="s">
        <v>36</v>
      </c>
      <c r="CS16" s="256"/>
      <c r="CT16" s="256" t="s">
        <v>37</v>
      </c>
      <c r="CU16" s="256"/>
      <c r="CV16" s="256" t="s">
        <v>38</v>
      </c>
      <c r="CW16" s="256"/>
      <c r="CX16" s="256" t="s">
        <v>39</v>
      </c>
      <c r="CY16" s="256"/>
      <c r="CZ16" s="254" t="s">
        <v>40</v>
      </c>
      <c r="DA16" s="254"/>
      <c r="DB16" s="254" t="s">
        <v>41</v>
      </c>
      <c r="DC16" s="254"/>
      <c r="DD16" s="254" t="s">
        <v>42</v>
      </c>
      <c r="DE16" s="254"/>
      <c r="DF16" s="254" t="s">
        <v>43</v>
      </c>
      <c r="DG16" s="254"/>
      <c r="DH16" s="255" t="s">
        <v>44</v>
      </c>
      <c r="DI16" s="255"/>
      <c r="DJ16" s="255" t="s">
        <v>45</v>
      </c>
      <c r="DK16" s="255"/>
      <c r="DL16" s="255" t="s">
        <v>46</v>
      </c>
      <c r="DM16" s="255"/>
      <c r="DN16" s="255" t="s">
        <v>47</v>
      </c>
      <c r="DO16" s="255"/>
      <c r="DP16" s="255" t="s">
        <v>48</v>
      </c>
      <c r="DQ16" s="255"/>
      <c r="DR16" s="255" t="s">
        <v>49</v>
      </c>
      <c r="DS16" s="255"/>
      <c r="DT16" s="255" t="s">
        <v>50</v>
      </c>
      <c r="DU16" s="255"/>
      <c r="DV16" s="255" t="s">
        <v>51</v>
      </c>
      <c r="DW16" s="255"/>
      <c r="DX16" s="255" t="s">
        <v>52</v>
      </c>
      <c r="DY16" s="255"/>
      <c r="DZ16" s="255" t="s">
        <v>53</v>
      </c>
      <c r="EA16" s="255"/>
      <c r="EB16" s="255" t="s">
        <v>54</v>
      </c>
      <c r="EC16" s="255"/>
      <c r="ED16" s="255" t="s">
        <v>55</v>
      </c>
      <c r="EE16" s="255"/>
      <c r="EF16" s="254" t="s">
        <v>56</v>
      </c>
      <c r="EG16" s="254"/>
      <c r="EH16" s="254" t="s">
        <v>57</v>
      </c>
      <c r="EI16" s="254"/>
      <c r="EJ16" s="254" t="s">
        <v>58</v>
      </c>
      <c r="EK16" s="254"/>
      <c r="EL16" s="254" t="s">
        <v>59</v>
      </c>
      <c r="EM16" s="254"/>
      <c r="EN16" s="247" t="s">
        <v>60</v>
      </c>
      <c r="EO16" s="248"/>
      <c r="EP16" s="247" t="s">
        <v>61</v>
      </c>
      <c r="EQ16" s="248"/>
      <c r="ER16" s="247" t="s">
        <v>62</v>
      </c>
      <c r="ES16" s="248"/>
      <c r="ET16" s="247" t="s">
        <v>63</v>
      </c>
      <c r="EU16" s="248"/>
      <c r="EV16" s="247" t="s">
        <v>64</v>
      </c>
      <c r="EW16" s="248"/>
      <c r="EX16" s="247" t="s">
        <v>65</v>
      </c>
      <c r="EY16" s="248"/>
      <c r="EZ16" s="247" t="s">
        <v>66</v>
      </c>
      <c r="FA16" s="248"/>
      <c r="FB16" s="247" t="s">
        <v>67</v>
      </c>
      <c r="FC16" s="248"/>
      <c r="FD16" s="261">
        <v>2014</v>
      </c>
      <c r="FE16" s="262"/>
      <c r="FF16" s="247">
        <v>42005</v>
      </c>
      <c r="FG16" s="248"/>
      <c r="FH16" s="247" t="s">
        <v>68</v>
      </c>
      <c r="FI16" s="248"/>
      <c r="FJ16" s="247" t="s">
        <v>69</v>
      </c>
      <c r="FK16" s="248"/>
      <c r="FL16" s="247" t="s">
        <v>70</v>
      </c>
      <c r="FM16" s="248"/>
      <c r="FN16" s="247" t="s">
        <v>71</v>
      </c>
      <c r="FO16" s="248"/>
      <c r="FP16" s="247" t="s">
        <v>72</v>
      </c>
      <c r="FQ16" s="248"/>
      <c r="FR16" s="247" t="s">
        <v>73</v>
      </c>
      <c r="FS16" s="248"/>
      <c r="FT16" s="247" t="s">
        <v>74</v>
      </c>
      <c r="FU16" s="248"/>
      <c r="FV16" s="247">
        <v>42248</v>
      </c>
      <c r="FW16" s="248"/>
      <c r="FX16" s="247">
        <v>42278</v>
      </c>
      <c r="FY16" s="248"/>
      <c r="FZ16" s="247">
        <v>42309</v>
      </c>
      <c r="GA16" s="248"/>
      <c r="GB16" s="247" t="s">
        <v>75</v>
      </c>
      <c r="GC16" s="248"/>
      <c r="GD16" s="247">
        <v>42370</v>
      </c>
      <c r="GE16" s="248"/>
      <c r="GF16" s="247" t="s">
        <v>76</v>
      </c>
      <c r="GG16" s="248"/>
      <c r="GH16" s="247" t="s">
        <v>77</v>
      </c>
      <c r="GI16" s="248"/>
      <c r="GJ16" s="247" t="s">
        <v>78</v>
      </c>
      <c r="GK16" s="248"/>
      <c r="GL16" s="247" t="s">
        <v>79</v>
      </c>
      <c r="GM16" s="248"/>
      <c r="GN16" s="247" t="s">
        <v>80</v>
      </c>
      <c r="GO16" s="248"/>
      <c r="GP16" s="247" t="s">
        <v>81</v>
      </c>
      <c r="GQ16" s="248"/>
      <c r="GR16" s="247" t="s">
        <v>82</v>
      </c>
      <c r="GS16" s="248"/>
      <c r="GT16" s="247">
        <v>42614</v>
      </c>
      <c r="GU16" s="248"/>
      <c r="GV16" s="247">
        <v>42644</v>
      </c>
      <c r="GW16" s="248"/>
      <c r="GX16" s="247">
        <v>42675</v>
      </c>
      <c r="GY16" s="248"/>
      <c r="GZ16" s="247" t="s">
        <v>83</v>
      </c>
      <c r="HA16" s="248"/>
      <c r="HB16" s="247">
        <v>42736</v>
      </c>
      <c r="HC16" s="248"/>
      <c r="HD16" s="247" t="s">
        <v>84</v>
      </c>
      <c r="HE16" s="248"/>
      <c r="HF16" s="247" t="s">
        <v>85</v>
      </c>
      <c r="HG16" s="248"/>
      <c r="HH16" s="247" t="s">
        <v>86</v>
      </c>
      <c r="HI16" s="248"/>
      <c r="HJ16" s="247" t="s">
        <v>87</v>
      </c>
      <c r="HK16" s="248"/>
      <c r="HL16" s="247" t="s">
        <v>88</v>
      </c>
      <c r="HM16" s="248"/>
      <c r="HN16" s="247" t="s">
        <v>89</v>
      </c>
      <c r="HO16" s="248"/>
      <c r="HP16" s="247" t="s">
        <v>90</v>
      </c>
      <c r="HQ16" s="248"/>
      <c r="HR16" s="247">
        <v>42979</v>
      </c>
      <c r="HS16" s="248"/>
      <c r="HT16" s="247">
        <v>43009</v>
      </c>
      <c r="HU16" s="248"/>
      <c r="HV16" s="247">
        <v>43040</v>
      </c>
      <c r="HW16" s="248"/>
      <c r="HX16" s="247" t="s">
        <v>91</v>
      </c>
      <c r="HY16" s="248"/>
      <c r="HZ16" s="247">
        <v>43101</v>
      </c>
      <c r="IA16" s="248"/>
      <c r="IB16" s="247" t="s">
        <v>92</v>
      </c>
      <c r="IC16" s="248"/>
      <c r="ID16" s="247" t="s">
        <v>93</v>
      </c>
      <c r="IE16" s="248"/>
      <c r="IF16" s="247" t="s">
        <v>94</v>
      </c>
      <c r="IG16" s="248"/>
      <c r="IH16" s="247" t="s">
        <v>95</v>
      </c>
      <c r="II16" s="248"/>
      <c r="IJ16" s="247" t="s">
        <v>96</v>
      </c>
      <c r="IK16" s="248"/>
      <c r="IL16" s="247" t="s">
        <v>97</v>
      </c>
      <c r="IM16" s="248"/>
      <c r="IN16" s="247" t="s">
        <v>98</v>
      </c>
      <c r="IO16" s="248"/>
      <c r="IP16" s="247">
        <v>43344</v>
      </c>
      <c r="IQ16" s="248"/>
      <c r="IR16" s="247">
        <v>43374</v>
      </c>
      <c r="IS16" s="248"/>
      <c r="IT16" s="247">
        <v>43405</v>
      </c>
      <c r="IU16" s="248"/>
      <c r="IV16" s="247" t="s">
        <v>99</v>
      </c>
      <c r="IW16" s="248"/>
      <c r="IX16" s="247">
        <v>43466</v>
      </c>
      <c r="IY16" s="248"/>
      <c r="IZ16" s="247" t="s">
        <v>137</v>
      </c>
      <c r="JA16" s="248"/>
      <c r="JB16" s="247" t="s">
        <v>138</v>
      </c>
      <c r="JC16" s="248"/>
      <c r="JD16" s="247" t="s">
        <v>139</v>
      </c>
      <c r="JE16" s="248"/>
      <c r="JF16" s="247" t="s">
        <v>140</v>
      </c>
      <c r="JG16" s="248"/>
      <c r="JH16" s="247" t="s">
        <v>141</v>
      </c>
      <c r="JI16" s="248"/>
      <c r="JJ16" s="247" t="s">
        <v>142</v>
      </c>
      <c r="JK16" s="248"/>
      <c r="JL16" s="247" t="s">
        <v>143</v>
      </c>
      <c r="JM16" s="248"/>
      <c r="JN16" s="247">
        <v>43709</v>
      </c>
      <c r="JO16" s="248"/>
      <c r="JP16" s="247">
        <v>43739</v>
      </c>
      <c r="JQ16" s="248"/>
      <c r="JR16" s="247">
        <v>43770</v>
      </c>
      <c r="JS16" s="248"/>
      <c r="JT16" s="247" t="s">
        <v>144</v>
      </c>
      <c r="JU16" s="248"/>
      <c r="JV16" s="247">
        <v>43831</v>
      </c>
      <c r="JW16" s="248"/>
      <c r="JX16" s="247" t="s">
        <v>145</v>
      </c>
      <c r="JY16" s="248"/>
      <c r="JZ16" s="247" t="s">
        <v>146</v>
      </c>
      <c r="KA16" s="248"/>
      <c r="KB16" s="247" t="s">
        <v>147</v>
      </c>
      <c r="KC16" s="248"/>
      <c r="KD16" s="247" t="s">
        <v>148</v>
      </c>
      <c r="KE16" s="248"/>
      <c r="KF16" s="247" t="s">
        <v>149</v>
      </c>
      <c r="KG16" s="248"/>
      <c r="KH16" s="247" t="s">
        <v>150</v>
      </c>
      <c r="KI16" s="248"/>
      <c r="KJ16" s="247" t="s">
        <v>151</v>
      </c>
      <c r="KK16" s="248"/>
      <c r="KL16" s="247">
        <v>44075</v>
      </c>
      <c r="KM16" s="248"/>
      <c r="KN16" s="247">
        <v>44105</v>
      </c>
      <c r="KO16" s="248"/>
      <c r="KP16" s="247">
        <v>44136</v>
      </c>
      <c r="KQ16" s="248"/>
      <c r="KR16" s="247" t="s">
        <v>152</v>
      </c>
      <c r="KS16" s="248"/>
      <c r="KT16" s="247">
        <v>44197</v>
      </c>
      <c r="KU16" s="248"/>
      <c r="KV16" s="247" t="s">
        <v>153</v>
      </c>
      <c r="KW16" s="248"/>
      <c r="KX16" s="247" t="s">
        <v>154</v>
      </c>
      <c r="KY16" s="248"/>
      <c r="KZ16" s="247" t="s">
        <v>155</v>
      </c>
      <c r="LA16" s="248"/>
      <c r="LB16" s="247" t="s">
        <v>156</v>
      </c>
      <c r="LC16" s="248"/>
      <c r="LD16" s="247" t="s">
        <v>157</v>
      </c>
      <c r="LE16" s="248"/>
      <c r="LF16" s="247" t="s">
        <v>158</v>
      </c>
      <c r="LG16" s="248"/>
      <c r="LH16" s="247" t="s">
        <v>159</v>
      </c>
      <c r="LI16" s="248"/>
      <c r="LJ16" s="247">
        <v>44440</v>
      </c>
      <c r="LK16" s="248"/>
      <c r="LL16" s="247">
        <v>44470</v>
      </c>
      <c r="LM16" s="248"/>
      <c r="LN16" s="247">
        <v>44501</v>
      </c>
      <c r="LO16" s="248"/>
      <c r="LP16" s="247" t="s">
        <v>160</v>
      </c>
      <c r="LQ16" s="248"/>
      <c r="LR16" s="257">
        <v>2020</v>
      </c>
      <c r="LS16" s="265"/>
      <c r="LT16" s="257">
        <v>2021</v>
      </c>
      <c r="LU16" s="265"/>
    </row>
    <row r="17" spans="1:333" ht="15">
      <c r="A17" s="70" t="s">
        <v>100</v>
      </c>
      <c r="B17" s="71"/>
      <c r="C17" s="72"/>
      <c r="D17" s="73"/>
      <c r="E17" s="72"/>
      <c r="F17" s="71"/>
      <c r="G17" s="72"/>
      <c r="H17" s="71"/>
      <c r="I17" s="72"/>
      <c r="J17" s="74"/>
      <c r="K17" s="75"/>
      <c r="L17" s="74"/>
      <c r="M17" s="76"/>
      <c r="N17" s="74"/>
      <c r="O17" s="76"/>
      <c r="P17" s="74"/>
      <c r="Q17" s="76"/>
      <c r="R17" s="75"/>
      <c r="S17" s="75"/>
      <c r="T17" s="77"/>
      <c r="U17" s="78"/>
      <c r="V17" s="77"/>
      <c r="W17" s="78"/>
      <c r="X17" s="77"/>
      <c r="Y17" s="78"/>
      <c r="Z17" s="79"/>
      <c r="AA17" s="78"/>
      <c r="AB17" s="79"/>
      <c r="AC17" s="80"/>
      <c r="AD17" s="79"/>
      <c r="AE17" s="78"/>
      <c r="AF17" s="79"/>
      <c r="AG17" s="78"/>
      <c r="AH17" s="79"/>
      <c r="AI17" s="78"/>
      <c r="AJ17" s="78"/>
      <c r="AK17" s="78"/>
      <c r="AL17" s="72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43"/>
      <c r="BW17" s="43"/>
      <c r="BX17" s="43"/>
      <c r="BY17" s="43"/>
      <c r="BZ17" s="43"/>
      <c r="CA17" s="43"/>
      <c r="CB17" s="81"/>
      <c r="CC17" s="81"/>
      <c r="CD17" s="81"/>
      <c r="CE17" s="81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82"/>
      <c r="DB17" s="82"/>
      <c r="DC17" s="82"/>
      <c r="DD17" s="43"/>
      <c r="DE17" s="82"/>
      <c r="DF17" s="82"/>
      <c r="DG17" s="82"/>
      <c r="DH17" s="43"/>
      <c r="DI17" s="82"/>
      <c r="DJ17" s="43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43"/>
      <c r="EG17" s="82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266" t="s">
        <v>101</v>
      </c>
      <c r="FE17" s="267"/>
      <c r="FF17" s="84"/>
      <c r="FG17" s="85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249"/>
      <c r="IA17" s="250"/>
      <c r="IB17" s="249"/>
      <c r="IC17" s="250"/>
      <c r="ID17" s="249"/>
      <c r="IE17" s="250"/>
      <c r="IF17" s="249"/>
      <c r="IG17" s="250"/>
      <c r="IH17" s="249"/>
      <c r="II17" s="250"/>
      <c r="IJ17" s="249"/>
      <c r="IK17" s="250"/>
      <c r="IL17" s="249"/>
      <c r="IM17" s="250"/>
      <c r="IN17" s="249"/>
      <c r="IO17" s="250"/>
      <c r="IP17" s="249"/>
      <c r="IQ17" s="250"/>
      <c r="IR17" s="249"/>
      <c r="IS17" s="250"/>
      <c r="IT17" s="249"/>
      <c r="IU17" s="250"/>
      <c r="IV17" s="249"/>
      <c r="IW17" s="250"/>
      <c r="IX17" s="249"/>
      <c r="IY17" s="250"/>
      <c r="IZ17" s="249"/>
      <c r="JA17" s="250"/>
      <c r="JB17" s="249"/>
      <c r="JC17" s="250"/>
      <c r="JD17" s="249"/>
      <c r="JE17" s="250"/>
      <c r="JF17" s="249"/>
      <c r="JG17" s="250"/>
      <c r="JH17" s="249"/>
      <c r="JI17" s="250"/>
      <c r="JJ17" s="249"/>
      <c r="JK17" s="250"/>
      <c r="JL17" s="249"/>
      <c r="JM17" s="250"/>
      <c r="JN17" s="249"/>
      <c r="JO17" s="250"/>
      <c r="JP17" s="249"/>
      <c r="JQ17" s="250"/>
      <c r="JR17" s="249"/>
      <c r="JS17" s="250"/>
      <c r="JT17" s="249"/>
      <c r="JU17" s="250"/>
      <c r="LR17" s="263" t="s">
        <v>161</v>
      </c>
      <c r="LS17" s="264"/>
      <c r="LT17" s="263" t="s">
        <v>161</v>
      </c>
      <c r="LU17" s="264"/>
    </row>
    <row r="18" spans="1:333" ht="15.75">
      <c r="A18" s="81"/>
      <c r="B18" s="87" t="s">
        <v>102</v>
      </c>
      <c r="C18" s="88" t="s">
        <v>103</v>
      </c>
      <c r="D18" s="87" t="s">
        <v>102</v>
      </c>
      <c r="E18" s="88" t="s">
        <v>103</v>
      </c>
      <c r="F18" s="87" t="s">
        <v>102</v>
      </c>
      <c r="G18" s="88" t="s">
        <v>103</v>
      </c>
      <c r="H18" s="89" t="s">
        <v>102</v>
      </c>
      <c r="I18" s="88" t="s">
        <v>103</v>
      </c>
      <c r="J18" s="89" t="s">
        <v>102</v>
      </c>
      <c r="K18" s="88" t="s">
        <v>103</v>
      </c>
      <c r="L18" s="89" t="s">
        <v>102</v>
      </c>
      <c r="M18" s="88" t="s">
        <v>103</v>
      </c>
      <c r="N18" s="90" t="s">
        <v>102</v>
      </c>
      <c r="O18" s="91" t="s">
        <v>103</v>
      </c>
      <c r="P18" s="92" t="s">
        <v>102</v>
      </c>
      <c r="Q18" s="93" t="s">
        <v>103</v>
      </c>
      <c r="R18" s="94" t="s">
        <v>102</v>
      </c>
      <c r="S18" s="95" t="s">
        <v>103</v>
      </c>
      <c r="T18" s="96" t="s">
        <v>102</v>
      </c>
      <c r="U18" s="97" t="s">
        <v>103</v>
      </c>
      <c r="V18" s="96" t="s">
        <v>102</v>
      </c>
      <c r="W18" s="97" t="s">
        <v>103</v>
      </c>
      <c r="X18" s="96" t="s">
        <v>102</v>
      </c>
      <c r="Y18" s="97" t="s">
        <v>103</v>
      </c>
      <c r="Z18" s="96" t="s">
        <v>102</v>
      </c>
      <c r="AA18" s="97" t="s">
        <v>103</v>
      </c>
      <c r="AB18" s="96" t="s">
        <v>102</v>
      </c>
      <c r="AC18" s="97" t="s">
        <v>103</v>
      </c>
      <c r="AD18" s="96" t="s">
        <v>102</v>
      </c>
      <c r="AE18" s="97" t="s">
        <v>103</v>
      </c>
      <c r="AF18" s="96" t="s">
        <v>102</v>
      </c>
      <c r="AG18" s="97" t="s">
        <v>103</v>
      </c>
      <c r="AH18" s="96" t="s">
        <v>102</v>
      </c>
      <c r="AI18" s="97" t="s">
        <v>103</v>
      </c>
      <c r="AJ18" s="96" t="s">
        <v>102</v>
      </c>
      <c r="AK18" s="97" t="s">
        <v>103</v>
      </c>
      <c r="AL18" s="98" t="s">
        <v>102</v>
      </c>
      <c r="AM18" s="91" t="s">
        <v>103</v>
      </c>
      <c r="AN18" s="89" t="s">
        <v>102</v>
      </c>
      <c r="AO18" s="91" t="s">
        <v>103</v>
      </c>
      <c r="AP18" s="90" t="s">
        <v>102</v>
      </c>
      <c r="AQ18" s="91" t="s">
        <v>103</v>
      </c>
      <c r="AR18" s="90" t="s">
        <v>102</v>
      </c>
      <c r="AS18" s="91" t="s">
        <v>103</v>
      </c>
      <c r="AT18" s="90" t="s">
        <v>102</v>
      </c>
      <c r="AU18" s="91" t="s">
        <v>103</v>
      </c>
      <c r="AV18" s="90" t="s">
        <v>102</v>
      </c>
      <c r="AW18" s="91" t="s">
        <v>103</v>
      </c>
      <c r="AX18" s="90" t="s">
        <v>102</v>
      </c>
      <c r="AY18" s="91" t="s">
        <v>103</v>
      </c>
      <c r="AZ18" s="87" t="s">
        <v>102</v>
      </c>
      <c r="BA18" s="99" t="s">
        <v>103</v>
      </c>
      <c r="BB18" s="87" t="s">
        <v>102</v>
      </c>
      <c r="BC18" s="99" t="s">
        <v>103</v>
      </c>
      <c r="BD18" s="87" t="s">
        <v>102</v>
      </c>
      <c r="BE18" s="99" t="s">
        <v>103</v>
      </c>
      <c r="BF18" s="87" t="s">
        <v>102</v>
      </c>
      <c r="BG18" s="99" t="s">
        <v>103</v>
      </c>
      <c r="BH18" s="90" t="s">
        <v>102</v>
      </c>
      <c r="BI18" s="91" t="s">
        <v>103</v>
      </c>
      <c r="BJ18" s="90" t="s">
        <v>102</v>
      </c>
      <c r="BK18" s="91" t="s">
        <v>103</v>
      </c>
      <c r="BL18" s="90" t="s">
        <v>102</v>
      </c>
      <c r="BM18" s="91" t="s">
        <v>103</v>
      </c>
      <c r="BN18" s="90" t="s">
        <v>102</v>
      </c>
      <c r="BO18" s="91" t="s">
        <v>103</v>
      </c>
      <c r="BP18" s="90" t="s">
        <v>102</v>
      </c>
      <c r="BQ18" s="91" t="s">
        <v>103</v>
      </c>
      <c r="BR18" s="90" t="s">
        <v>102</v>
      </c>
      <c r="BS18" s="91" t="s">
        <v>103</v>
      </c>
      <c r="BT18" s="90" t="s">
        <v>102</v>
      </c>
      <c r="BU18" s="91" t="s">
        <v>103</v>
      </c>
      <c r="BV18" s="100" t="s">
        <v>102</v>
      </c>
      <c r="BW18" s="101" t="s">
        <v>103</v>
      </c>
      <c r="BX18" s="100" t="s">
        <v>102</v>
      </c>
      <c r="BY18" s="101" t="s">
        <v>103</v>
      </c>
      <c r="BZ18" s="100" t="s">
        <v>102</v>
      </c>
      <c r="CA18" s="101" t="s">
        <v>103</v>
      </c>
      <c r="CB18" s="90" t="s">
        <v>102</v>
      </c>
      <c r="CC18" s="91" t="s">
        <v>103</v>
      </c>
      <c r="CD18" s="90" t="s">
        <v>102</v>
      </c>
      <c r="CE18" s="91" t="s">
        <v>103</v>
      </c>
      <c r="CF18" s="100" t="s">
        <v>102</v>
      </c>
      <c r="CG18" s="101" t="s">
        <v>103</v>
      </c>
      <c r="CH18" s="102" t="s">
        <v>102</v>
      </c>
      <c r="CI18" s="102" t="s">
        <v>103</v>
      </c>
      <c r="CJ18" s="102" t="s">
        <v>102</v>
      </c>
      <c r="CK18" s="102" t="s">
        <v>103</v>
      </c>
      <c r="CL18" s="102" t="s">
        <v>102</v>
      </c>
      <c r="CM18" s="102" t="s">
        <v>103</v>
      </c>
      <c r="CN18" s="102" t="s">
        <v>102</v>
      </c>
      <c r="CO18" s="103" t="s">
        <v>103</v>
      </c>
      <c r="CP18" s="102" t="s">
        <v>102</v>
      </c>
      <c r="CQ18" s="104" t="s">
        <v>103</v>
      </c>
      <c r="CR18" s="105" t="s">
        <v>102</v>
      </c>
      <c r="CS18" s="106" t="s">
        <v>103</v>
      </c>
      <c r="CT18" s="105" t="s">
        <v>102</v>
      </c>
      <c r="CU18" s="106" t="s">
        <v>103</v>
      </c>
      <c r="CV18" s="105" t="s">
        <v>102</v>
      </c>
      <c r="CW18" s="106" t="s">
        <v>103</v>
      </c>
      <c r="CX18" s="105" t="s">
        <v>102</v>
      </c>
      <c r="CY18" s="106" t="s">
        <v>103</v>
      </c>
      <c r="CZ18" s="102" t="s">
        <v>102</v>
      </c>
      <c r="DA18" s="106" t="s">
        <v>103</v>
      </c>
      <c r="DB18" s="102" t="s">
        <v>102</v>
      </c>
      <c r="DC18" s="106" t="s">
        <v>103</v>
      </c>
      <c r="DD18" s="102" t="s">
        <v>102</v>
      </c>
      <c r="DE18" s="106" t="s">
        <v>103</v>
      </c>
      <c r="DF18" s="96" t="s">
        <v>102</v>
      </c>
      <c r="DG18" s="97" t="s">
        <v>103</v>
      </c>
      <c r="DH18" s="102" t="s">
        <v>102</v>
      </c>
      <c r="DI18" s="106" t="s">
        <v>103</v>
      </c>
      <c r="DJ18" s="102" t="s">
        <v>102</v>
      </c>
      <c r="DK18" s="106" t="s">
        <v>103</v>
      </c>
      <c r="DL18" s="102" t="s">
        <v>102</v>
      </c>
      <c r="DM18" s="106" t="s">
        <v>103</v>
      </c>
      <c r="DN18" s="102" t="s">
        <v>102</v>
      </c>
      <c r="DO18" s="106" t="s">
        <v>103</v>
      </c>
      <c r="DP18" s="102" t="s">
        <v>102</v>
      </c>
      <c r="DQ18" s="106" t="s">
        <v>103</v>
      </c>
      <c r="DR18" s="102" t="s">
        <v>102</v>
      </c>
      <c r="DS18" s="106" t="s">
        <v>103</v>
      </c>
      <c r="DT18" s="102" t="s">
        <v>102</v>
      </c>
      <c r="DU18" s="106" t="s">
        <v>103</v>
      </c>
      <c r="DV18" s="102" t="s">
        <v>102</v>
      </c>
      <c r="DW18" s="106" t="s">
        <v>103</v>
      </c>
      <c r="DX18" s="102" t="s">
        <v>102</v>
      </c>
      <c r="DY18" s="106" t="s">
        <v>103</v>
      </c>
      <c r="DZ18" s="102" t="s">
        <v>102</v>
      </c>
      <c r="EA18" s="106" t="s">
        <v>103</v>
      </c>
      <c r="EB18" s="102" t="s">
        <v>102</v>
      </c>
      <c r="EC18" s="106" t="s">
        <v>103</v>
      </c>
      <c r="ED18" s="102" t="s">
        <v>102</v>
      </c>
      <c r="EE18" s="106" t="s">
        <v>103</v>
      </c>
      <c r="EF18" s="102" t="s">
        <v>102</v>
      </c>
      <c r="EG18" s="106" t="s">
        <v>103</v>
      </c>
      <c r="EH18" s="106" t="s">
        <v>102</v>
      </c>
      <c r="EI18" s="106" t="s">
        <v>103</v>
      </c>
      <c r="EJ18" s="106" t="s">
        <v>102</v>
      </c>
      <c r="EK18" s="106" t="s">
        <v>103</v>
      </c>
      <c r="EL18" s="106" t="s">
        <v>102</v>
      </c>
      <c r="EM18" s="106" t="s">
        <v>103</v>
      </c>
      <c r="EN18" s="106" t="s">
        <v>102</v>
      </c>
      <c r="EO18" s="106" t="s">
        <v>103</v>
      </c>
      <c r="EP18" s="106" t="s">
        <v>102</v>
      </c>
      <c r="EQ18" s="106" t="s">
        <v>103</v>
      </c>
      <c r="ER18" s="106" t="s">
        <v>102</v>
      </c>
      <c r="ES18" s="106" t="s">
        <v>103</v>
      </c>
      <c r="ET18" s="106" t="s">
        <v>102</v>
      </c>
      <c r="EU18" s="106" t="s">
        <v>103</v>
      </c>
      <c r="EV18" s="106" t="s">
        <v>102</v>
      </c>
      <c r="EW18" s="106" t="s">
        <v>103</v>
      </c>
      <c r="EX18" s="106" t="s">
        <v>102</v>
      </c>
      <c r="EY18" s="106" t="s">
        <v>103</v>
      </c>
      <c r="EZ18" s="106" t="s">
        <v>102</v>
      </c>
      <c r="FA18" s="106" t="s">
        <v>103</v>
      </c>
      <c r="FB18" s="106" t="s">
        <v>102</v>
      </c>
      <c r="FC18" s="106" t="s">
        <v>103</v>
      </c>
      <c r="FD18" s="106" t="s">
        <v>102</v>
      </c>
      <c r="FE18" s="106" t="s">
        <v>103</v>
      </c>
      <c r="FF18" s="107" t="s">
        <v>102</v>
      </c>
      <c r="FG18" s="108" t="s">
        <v>103</v>
      </c>
      <c r="FH18" s="106" t="s">
        <v>102</v>
      </c>
      <c r="FI18" s="106" t="s">
        <v>103</v>
      </c>
      <c r="FJ18" s="106" t="s">
        <v>102</v>
      </c>
      <c r="FK18" s="106" t="s">
        <v>103</v>
      </c>
      <c r="FL18" s="106" t="s">
        <v>102</v>
      </c>
      <c r="FM18" s="106" t="s">
        <v>103</v>
      </c>
      <c r="FN18" s="106" t="s">
        <v>102</v>
      </c>
      <c r="FO18" s="106" t="s">
        <v>103</v>
      </c>
      <c r="FP18" s="106" t="s">
        <v>102</v>
      </c>
      <c r="FQ18" s="106" t="s">
        <v>103</v>
      </c>
      <c r="FR18" s="106" t="s">
        <v>102</v>
      </c>
      <c r="FS18" s="106" t="s">
        <v>103</v>
      </c>
      <c r="FT18" s="106" t="s">
        <v>102</v>
      </c>
      <c r="FU18" s="106" t="s">
        <v>103</v>
      </c>
      <c r="FV18" s="106" t="s">
        <v>102</v>
      </c>
      <c r="FW18" s="106" t="s">
        <v>103</v>
      </c>
      <c r="FX18" s="106" t="s">
        <v>102</v>
      </c>
      <c r="FY18" s="106" t="s">
        <v>103</v>
      </c>
      <c r="FZ18" s="106" t="s">
        <v>102</v>
      </c>
      <c r="GA18" s="106" t="s">
        <v>103</v>
      </c>
      <c r="GB18" s="106" t="s">
        <v>102</v>
      </c>
      <c r="GC18" s="106" t="s">
        <v>103</v>
      </c>
      <c r="GD18" s="106" t="s">
        <v>102</v>
      </c>
      <c r="GE18" s="106" t="s">
        <v>103</v>
      </c>
      <c r="GF18" s="106" t="s">
        <v>102</v>
      </c>
      <c r="GG18" s="106" t="s">
        <v>103</v>
      </c>
      <c r="GH18" s="106" t="s">
        <v>102</v>
      </c>
      <c r="GI18" s="106" t="s">
        <v>103</v>
      </c>
      <c r="GJ18" s="106" t="s">
        <v>102</v>
      </c>
      <c r="GK18" s="106" t="s">
        <v>103</v>
      </c>
      <c r="GL18" s="106" t="s">
        <v>102</v>
      </c>
      <c r="GM18" s="106" t="s">
        <v>103</v>
      </c>
      <c r="GN18" s="106" t="s">
        <v>102</v>
      </c>
      <c r="GO18" s="106" t="s">
        <v>103</v>
      </c>
      <c r="GP18" s="106" t="s">
        <v>102</v>
      </c>
      <c r="GQ18" s="106" t="s">
        <v>103</v>
      </c>
      <c r="GR18" s="106" t="s">
        <v>102</v>
      </c>
      <c r="GS18" s="106" t="s">
        <v>103</v>
      </c>
      <c r="GT18" s="106" t="s">
        <v>102</v>
      </c>
      <c r="GU18" s="106" t="s">
        <v>103</v>
      </c>
      <c r="GV18" s="106" t="s">
        <v>102</v>
      </c>
      <c r="GW18" s="106" t="s">
        <v>103</v>
      </c>
      <c r="GX18" s="106" t="s">
        <v>102</v>
      </c>
      <c r="GY18" s="106" t="s">
        <v>103</v>
      </c>
      <c r="GZ18" s="106" t="s">
        <v>102</v>
      </c>
      <c r="HA18" s="106" t="s">
        <v>103</v>
      </c>
      <c r="HB18" s="106" t="s">
        <v>102</v>
      </c>
      <c r="HC18" s="106" t="s">
        <v>103</v>
      </c>
      <c r="HD18" s="106" t="s">
        <v>102</v>
      </c>
      <c r="HE18" s="106" t="s">
        <v>103</v>
      </c>
      <c r="HF18" s="106" t="s">
        <v>102</v>
      </c>
      <c r="HG18" s="106" t="s">
        <v>103</v>
      </c>
      <c r="HH18" s="106" t="s">
        <v>102</v>
      </c>
      <c r="HI18" s="106" t="s">
        <v>103</v>
      </c>
      <c r="HJ18" s="106" t="s">
        <v>102</v>
      </c>
      <c r="HK18" s="106" t="s">
        <v>103</v>
      </c>
      <c r="HL18" s="106" t="s">
        <v>102</v>
      </c>
      <c r="HM18" s="106" t="s">
        <v>103</v>
      </c>
      <c r="HN18" s="106" t="s">
        <v>102</v>
      </c>
      <c r="HO18" s="106" t="s">
        <v>103</v>
      </c>
      <c r="HP18" s="106" t="s">
        <v>102</v>
      </c>
      <c r="HQ18" s="106" t="s">
        <v>103</v>
      </c>
      <c r="HR18" s="106" t="s">
        <v>102</v>
      </c>
      <c r="HS18" s="106" t="s">
        <v>103</v>
      </c>
      <c r="HT18" s="106" t="s">
        <v>102</v>
      </c>
      <c r="HU18" s="106" t="s">
        <v>103</v>
      </c>
      <c r="HV18" s="106" t="s">
        <v>102</v>
      </c>
      <c r="HW18" s="106" t="s">
        <v>103</v>
      </c>
      <c r="HX18" s="106" t="s">
        <v>102</v>
      </c>
      <c r="HY18" s="106" t="s">
        <v>103</v>
      </c>
      <c r="HZ18" s="106" t="s">
        <v>102</v>
      </c>
      <c r="IA18" s="106" t="s">
        <v>103</v>
      </c>
      <c r="IB18" s="106" t="s">
        <v>102</v>
      </c>
      <c r="IC18" s="106" t="s">
        <v>103</v>
      </c>
      <c r="ID18" s="106" t="s">
        <v>102</v>
      </c>
      <c r="IE18" s="106" t="s">
        <v>103</v>
      </c>
      <c r="IF18" s="106" t="s">
        <v>102</v>
      </c>
      <c r="IG18" s="106" t="s">
        <v>103</v>
      </c>
      <c r="IH18" s="106" t="s">
        <v>102</v>
      </c>
      <c r="II18" s="106" t="s">
        <v>103</v>
      </c>
      <c r="IJ18" s="106" t="s">
        <v>102</v>
      </c>
      <c r="IK18" s="106" t="s">
        <v>103</v>
      </c>
      <c r="IL18" s="106" t="s">
        <v>102</v>
      </c>
      <c r="IM18" s="106" t="s">
        <v>103</v>
      </c>
      <c r="IN18" s="106" t="s">
        <v>102</v>
      </c>
      <c r="IO18" s="106" t="s">
        <v>103</v>
      </c>
      <c r="IP18" s="106" t="s">
        <v>102</v>
      </c>
      <c r="IQ18" s="106" t="s">
        <v>103</v>
      </c>
      <c r="IR18" s="106" t="s">
        <v>102</v>
      </c>
      <c r="IS18" s="106" t="s">
        <v>103</v>
      </c>
      <c r="IT18" s="106" t="s">
        <v>102</v>
      </c>
      <c r="IU18" s="106" t="s">
        <v>103</v>
      </c>
      <c r="IV18" s="106" t="s">
        <v>102</v>
      </c>
      <c r="IW18" s="106" t="s">
        <v>103</v>
      </c>
      <c r="IX18" s="106" t="s">
        <v>102</v>
      </c>
      <c r="IY18" s="225" t="s">
        <v>103</v>
      </c>
      <c r="IZ18" s="106" t="s">
        <v>102</v>
      </c>
      <c r="JA18" s="225" t="s">
        <v>103</v>
      </c>
      <c r="JB18" s="106" t="s">
        <v>102</v>
      </c>
      <c r="JC18" s="225" t="s">
        <v>103</v>
      </c>
      <c r="JD18" s="106" t="s">
        <v>102</v>
      </c>
      <c r="JE18" s="225" t="s">
        <v>103</v>
      </c>
      <c r="JF18" s="106" t="s">
        <v>102</v>
      </c>
      <c r="JG18" s="225" t="s">
        <v>103</v>
      </c>
      <c r="JH18" s="106" t="s">
        <v>102</v>
      </c>
      <c r="JI18" s="225" t="s">
        <v>103</v>
      </c>
      <c r="JJ18" s="106" t="s">
        <v>102</v>
      </c>
      <c r="JK18" s="225" t="s">
        <v>103</v>
      </c>
      <c r="JL18" s="106" t="s">
        <v>102</v>
      </c>
      <c r="JM18" s="225" t="s">
        <v>103</v>
      </c>
      <c r="JN18" s="106" t="s">
        <v>102</v>
      </c>
      <c r="JO18" s="225" t="s">
        <v>103</v>
      </c>
      <c r="JP18" s="106" t="s">
        <v>102</v>
      </c>
      <c r="JQ18" s="225" t="s">
        <v>103</v>
      </c>
      <c r="JR18" s="106" t="s">
        <v>102</v>
      </c>
      <c r="JS18" s="106" t="s">
        <v>103</v>
      </c>
      <c r="JT18" s="106" t="s">
        <v>102</v>
      </c>
      <c r="JU18" s="106" t="s">
        <v>103</v>
      </c>
      <c r="JV18" s="208" t="s">
        <v>102</v>
      </c>
      <c r="JW18" s="209" t="s">
        <v>103</v>
      </c>
      <c r="JX18" s="208" t="s">
        <v>102</v>
      </c>
      <c r="JY18" s="209" t="s">
        <v>103</v>
      </c>
      <c r="JZ18" s="208" t="s">
        <v>102</v>
      </c>
      <c r="KA18" s="209" t="s">
        <v>103</v>
      </c>
      <c r="KB18" s="208" t="s">
        <v>102</v>
      </c>
      <c r="KC18" s="209" t="s">
        <v>103</v>
      </c>
      <c r="KD18" s="208" t="s">
        <v>102</v>
      </c>
      <c r="KE18" s="209" t="s">
        <v>103</v>
      </c>
      <c r="KF18" s="208" t="s">
        <v>102</v>
      </c>
      <c r="KG18" s="209" t="s">
        <v>103</v>
      </c>
      <c r="KH18" s="208" t="s">
        <v>102</v>
      </c>
      <c r="KI18" s="209" t="s">
        <v>103</v>
      </c>
      <c r="KJ18" s="208" t="s">
        <v>102</v>
      </c>
      <c r="KK18" s="209" t="s">
        <v>103</v>
      </c>
      <c r="KL18" s="208" t="s">
        <v>102</v>
      </c>
      <c r="KM18" s="209" t="s">
        <v>103</v>
      </c>
      <c r="KN18" s="208" t="s">
        <v>102</v>
      </c>
      <c r="KO18" s="209" t="s">
        <v>103</v>
      </c>
      <c r="KP18" s="208" t="s">
        <v>102</v>
      </c>
      <c r="KQ18" s="209" t="s">
        <v>103</v>
      </c>
      <c r="KR18" s="208" t="s">
        <v>102</v>
      </c>
      <c r="KS18" s="209" t="s">
        <v>103</v>
      </c>
      <c r="KT18" s="208" t="s">
        <v>102</v>
      </c>
      <c r="KU18" s="209" t="s">
        <v>103</v>
      </c>
      <c r="KV18" s="208" t="s">
        <v>102</v>
      </c>
      <c r="KW18" s="209" t="s">
        <v>103</v>
      </c>
      <c r="KX18" s="208" t="s">
        <v>102</v>
      </c>
      <c r="KY18" s="209" t="s">
        <v>103</v>
      </c>
      <c r="KZ18" s="208" t="s">
        <v>102</v>
      </c>
      <c r="LA18" s="209" t="s">
        <v>103</v>
      </c>
      <c r="LB18" s="208" t="s">
        <v>102</v>
      </c>
      <c r="LC18" s="209" t="s">
        <v>103</v>
      </c>
      <c r="LD18" s="208" t="s">
        <v>102</v>
      </c>
      <c r="LE18" s="209" t="s">
        <v>103</v>
      </c>
      <c r="LF18" s="208" t="s">
        <v>102</v>
      </c>
      <c r="LG18" s="209" t="s">
        <v>103</v>
      </c>
      <c r="LH18" s="208" t="s">
        <v>102</v>
      </c>
      <c r="LI18" s="209" t="s">
        <v>103</v>
      </c>
      <c r="LJ18" s="208" t="s">
        <v>102</v>
      </c>
      <c r="LK18" s="209" t="s">
        <v>103</v>
      </c>
      <c r="LL18" s="208" t="s">
        <v>102</v>
      </c>
      <c r="LM18" s="209" t="s">
        <v>103</v>
      </c>
      <c r="LN18" s="208" t="s">
        <v>102</v>
      </c>
      <c r="LO18" s="209" t="s">
        <v>103</v>
      </c>
      <c r="LP18" s="208" t="s">
        <v>102</v>
      </c>
      <c r="LQ18" s="209" t="s">
        <v>103</v>
      </c>
      <c r="LR18" s="201" t="s">
        <v>102</v>
      </c>
      <c r="LS18" s="201" t="s">
        <v>103</v>
      </c>
      <c r="LT18" s="201" t="s">
        <v>102</v>
      </c>
      <c r="LU18" s="201" t="s">
        <v>103</v>
      </c>
    </row>
    <row r="19" spans="1:333">
      <c r="A19" s="45"/>
      <c r="B19" s="109"/>
      <c r="C19" s="110"/>
      <c r="D19" s="109"/>
      <c r="E19" s="110"/>
      <c r="F19" s="110"/>
      <c r="G19" s="110"/>
      <c r="H19" s="111"/>
      <c r="I19" s="112"/>
      <c r="J19" s="113"/>
      <c r="K19" s="113"/>
      <c r="L19" s="113"/>
      <c r="M19" s="114"/>
      <c r="N19" s="46"/>
      <c r="O19" s="45"/>
      <c r="P19" s="115"/>
      <c r="Q19" s="116"/>
      <c r="R19" s="117"/>
      <c r="S19" s="118"/>
      <c r="T19" s="119"/>
      <c r="U19" s="120"/>
      <c r="V19" s="36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  <c r="IR19" s="121"/>
      <c r="IS19" s="121"/>
      <c r="IT19" s="121"/>
      <c r="IU19" s="121"/>
      <c r="IV19" s="121"/>
      <c r="IW19" s="121"/>
      <c r="IX19" s="121"/>
      <c r="IY19" s="226"/>
      <c r="IZ19" s="121"/>
      <c r="JA19" s="226"/>
      <c r="JB19" s="121"/>
      <c r="JC19" s="226"/>
      <c r="JD19" s="121"/>
      <c r="JE19" s="226"/>
      <c r="JF19" s="121"/>
      <c r="JG19" s="226"/>
      <c r="JH19" s="121"/>
      <c r="JI19" s="226"/>
      <c r="JJ19" s="121"/>
      <c r="JK19" s="226"/>
      <c r="JL19" s="121"/>
      <c r="JM19" s="226"/>
      <c r="JN19" s="121"/>
      <c r="JO19" s="226"/>
      <c r="JP19" s="121"/>
      <c r="JQ19" s="226"/>
      <c r="JR19" s="121"/>
      <c r="JS19" s="121"/>
      <c r="JT19" s="121"/>
      <c r="JU19" s="121"/>
      <c r="JV19" s="121"/>
      <c r="JW19" s="121"/>
      <c r="JX19" s="240"/>
      <c r="JY19" s="121"/>
      <c r="JZ19" s="121"/>
      <c r="KA19" s="121"/>
      <c r="KB19" s="121"/>
      <c r="KC19" s="121"/>
      <c r="KD19" s="121"/>
      <c r="KE19" s="121"/>
      <c r="KF19" s="121"/>
      <c r="KG19" s="121"/>
      <c r="KH19" s="121"/>
      <c r="KI19" s="121"/>
      <c r="KJ19" s="121"/>
      <c r="KK19" s="121"/>
      <c r="KL19" s="121"/>
      <c r="KM19" s="121"/>
      <c r="KN19" s="121"/>
      <c r="KO19" s="121"/>
      <c r="KP19" s="121"/>
      <c r="KQ19" s="121"/>
      <c r="KR19" s="121"/>
      <c r="KS19" s="121"/>
      <c r="KT19" s="121"/>
      <c r="KU19" s="121"/>
      <c r="KV19" s="121"/>
      <c r="KW19" s="121"/>
      <c r="KX19" s="121"/>
      <c r="KY19" s="121"/>
      <c r="KZ19" s="121"/>
      <c r="LA19" s="121"/>
      <c r="LB19" s="121"/>
      <c r="LC19" s="121"/>
      <c r="LD19" s="121"/>
      <c r="LE19" s="121"/>
      <c r="LF19" s="121"/>
      <c r="LG19" s="121"/>
      <c r="LH19" s="121"/>
      <c r="LI19" s="121"/>
      <c r="LJ19" s="121"/>
      <c r="LK19" s="121"/>
      <c r="LL19" s="121"/>
      <c r="LM19" s="121"/>
      <c r="LN19" s="121"/>
      <c r="LO19" s="121"/>
      <c r="LP19" s="121"/>
      <c r="LQ19" s="121"/>
      <c r="LR19" s="121"/>
      <c r="LS19" s="121"/>
      <c r="LT19" s="121"/>
      <c r="LU19" s="121"/>
    </row>
    <row r="20" spans="1:333" ht="15">
      <c r="A20" s="122" t="s">
        <v>104</v>
      </c>
      <c r="B20" s="123">
        <v>63189.5</v>
      </c>
      <c r="C20" s="124">
        <v>142769</v>
      </c>
      <c r="D20" s="123">
        <v>76707.8</v>
      </c>
      <c r="E20" s="124">
        <v>158797</v>
      </c>
      <c r="F20" s="123">
        <v>96463.2</v>
      </c>
      <c r="G20" s="124">
        <v>171514.7</v>
      </c>
      <c r="H20" s="125">
        <v>146495.59999999998</v>
      </c>
      <c r="I20" s="124">
        <v>198234</v>
      </c>
      <c r="J20" s="123">
        <v>157755.1</v>
      </c>
      <c r="K20" s="124">
        <v>194682</v>
      </c>
      <c r="L20" s="123">
        <f>SUM(L22:L30)</f>
        <v>211971</v>
      </c>
      <c r="M20" s="126">
        <f t="shared" ref="M20:CD20" si="0">SUM(M22:M30)</f>
        <v>216428.09999999998</v>
      </c>
      <c r="N20" s="123">
        <f t="shared" si="0"/>
        <v>206922.7</v>
      </c>
      <c r="O20" s="124">
        <f t="shared" si="0"/>
        <v>260621.20500000002</v>
      </c>
      <c r="P20" s="123">
        <f t="shared" si="0"/>
        <v>278822.36867599998</v>
      </c>
      <c r="Q20" s="124">
        <f t="shared" si="0"/>
        <v>362884.287075067</v>
      </c>
      <c r="R20" s="123">
        <f t="shared" si="0"/>
        <v>457743.55570224946</v>
      </c>
      <c r="S20" s="124">
        <f t="shared" si="0"/>
        <v>483149.72200000007</v>
      </c>
      <c r="T20" s="123">
        <f t="shared" si="0"/>
        <v>497552.3658277269</v>
      </c>
      <c r="U20" s="124">
        <f t="shared" si="0"/>
        <v>485578.85299999994</v>
      </c>
      <c r="V20" s="127">
        <f t="shared" si="0"/>
        <v>546031.90776189079</v>
      </c>
      <c r="W20" s="123">
        <f t="shared" si="0"/>
        <v>529313.51399999997</v>
      </c>
      <c r="X20" s="123">
        <f t="shared" si="0"/>
        <v>524889.88388076471</v>
      </c>
      <c r="Y20" s="124">
        <f t="shared" si="0"/>
        <v>527676.35961803736</v>
      </c>
      <c r="Z20" s="123">
        <f t="shared" si="0"/>
        <v>393350.25895368401</v>
      </c>
      <c r="AA20" s="124">
        <f t="shared" si="0"/>
        <v>434471.22100000008</v>
      </c>
      <c r="AB20" s="123">
        <f t="shared" si="0"/>
        <v>404539.33485300001</v>
      </c>
      <c r="AC20" s="124">
        <f t="shared" si="0"/>
        <v>500023.52899999998</v>
      </c>
      <c r="AD20" s="123">
        <f t="shared" si="0"/>
        <v>537693.64667024999</v>
      </c>
      <c r="AE20" s="124">
        <f t="shared" si="0"/>
        <v>552643.03499999992</v>
      </c>
      <c r="AF20" s="123">
        <f t="shared" si="0"/>
        <v>629446.0098006</v>
      </c>
      <c r="AG20" s="124">
        <f t="shared" si="0"/>
        <v>686635.82390199997</v>
      </c>
      <c r="AH20" s="123">
        <f t="shared" si="0"/>
        <v>739588.93302170723</v>
      </c>
      <c r="AI20" s="124">
        <f t="shared" si="0"/>
        <v>854148.28868</v>
      </c>
      <c r="AJ20" s="123">
        <f t="shared" si="0"/>
        <v>750547.38150259992</v>
      </c>
      <c r="AK20" s="124">
        <f t="shared" si="0"/>
        <v>873078.486576</v>
      </c>
      <c r="AL20" s="123">
        <f t="shared" si="0"/>
        <v>40129.072337999998</v>
      </c>
      <c r="AM20" s="124">
        <f t="shared" si="0"/>
        <v>60365.881000000008</v>
      </c>
      <c r="AN20" s="123">
        <f t="shared" si="0"/>
        <v>65626.445248000004</v>
      </c>
      <c r="AO20" s="124">
        <f t="shared" si="0"/>
        <v>91394.167000000001</v>
      </c>
      <c r="AP20" s="123">
        <f t="shared" si="0"/>
        <v>84335.276131999999</v>
      </c>
      <c r="AQ20" s="124">
        <f t="shared" si="0"/>
        <v>117063.29</v>
      </c>
      <c r="AR20" s="123">
        <f t="shared" si="0"/>
        <v>101675.984681</v>
      </c>
      <c r="AS20" s="124">
        <f t="shared" si="0"/>
        <v>138594.13899999997</v>
      </c>
      <c r="AT20" s="123">
        <f t="shared" si="0"/>
        <v>124923.593822</v>
      </c>
      <c r="AU20" s="124">
        <f t="shared" si="0"/>
        <v>166696.36599999998</v>
      </c>
      <c r="AV20" s="123">
        <f t="shared" si="0"/>
        <v>146687.03079400002</v>
      </c>
      <c r="AW20" s="124">
        <f t="shared" si="0"/>
        <v>192981.674</v>
      </c>
      <c r="AX20" s="123">
        <f t="shared" si="0"/>
        <v>170795.00660000002</v>
      </c>
      <c r="AY20" s="124">
        <f t="shared" si="0"/>
        <v>226907.49699999997</v>
      </c>
      <c r="AZ20" s="123">
        <f t="shared" si="0"/>
        <v>197453.76863400001</v>
      </c>
      <c r="BA20" s="124">
        <f t="shared" si="0"/>
        <v>261876.25599999999</v>
      </c>
      <c r="BB20" s="123">
        <f t="shared" si="0"/>
        <v>225589.55139099999</v>
      </c>
      <c r="BC20" s="124">
        <f t="shared" si="0"/>
        <v>297405.35499999998</v>
      </c>
      <c r="BD20" s="123">
        <f t="shared" si="0"/>
        <v>246867.27850399999</v>
      </c>
      <c r="BE20" s="124">
        <f t="shared" si="0"/>
        <v>328099.99600000004</v>
      </c>
      <c r="BF20" s="123">
        <f t="shared" si="0"/>
        <v>278822.36867599998</v>
      </c>
      <c r="BG20" s="124">
        <f t="shared" si="0"/>
        <v>362884.287075067</v>
      </c>
      <c r="BH20" s="123">
        <f t="shared" si="0"/>
        <v>26168.208116000002</v>
      </c>
      <c r="BI20" s="124">
        <f t="shared" si="0"/>
        <v>35743.904999999999</v>
      </c>
      <c r="BJ20" s="123">
        <f t="shared" si="0"/>
        <v>27398.921734000003</v>
      </c>
      <c r="BK20" s="124">
        <f t="shared" si="0"/>
        <v>34806.318000000007</v>
      </c>
      <c r="BL20" s="123">
        <f t="shared" si="0"/>
        <v>53567.129849999998</v>
      </c>
      <c r="BM20" s="124">
        <f t="shared" si="0"/>
        <v>70550.222999999998</v>
      </c>
      <c r="BN20" s="123">
        <f t="shared" si="0"/>
        <v>25232.247968999996</v>
      </c>
      <c r="BO20" s="124">
        <f t="shared" si="0"/>
        <v>31293.211000000007</v>
      </c>
      <c r="BP20" s="123">
        <f t="shared" si="0"/>
        <v>33800.074060999999</v>
      </c>
      <c r="BQ20" s="124">
        <f t="shared" si="0"/>
        <v>35522.161999999997</v>
      </c>
      <c r="BR20" s="123">
        <f t="shared" si="0"/>
        <v>43779.763435000001</v>
      </c>
      <c r="BS20" s="124">
        <f t="shared" si="0"/>
        <v>27479.705999999998</v>
      </c>
      <c r="BT20" s="123">
        <f t="shared" si="0"/>
        <v>35896.756886000003</v>
      </c>
      <c r="BU20" s="124">
        <f t="shared" si="0"/>
        <v>34896.808000000005</v>
      </c>
      <c r="BV20" s="123">
        <f t="shared" si="0"/>
        <v>34062.636228000003</v>
      </c>
      <c r="BW20" s="124">
        <f t="shared" si="0"/>
        <v>34070.205000000002</v>
      </c>
      <c r="BX20" s="123">
        <f t="shared" si="0"/>
        <v>40995.865464000002</v>
      </c>
      <c r="BY20" s="124">
        <f t="shared" si="0"/>
        <v>51729.525999999998</v>
      </c>
      <c r="BZ20" s="123">
        <f t="shared" si="0"/>
        <v>44141.316275999998</v>
      </c>
      <c r="CA20" s="124">
        <f t="shared" si="0"/>
        <v>55368.597999999991</v>
      </c>
      <c r="CB20" s="123">
        <f t="shared" si="0"/>
        <v>41278.702917000002</v>
      </c>
      <c r="CC20" s="124">
        <f t="shared" si="0"/>
        <v>38351.851999999999</v>
      </c>
      <c r="CD20" s="123">
        <f t="shared" si="0"/>
        <v>39042.418609999993</v>
      </c>
      <c r="CE20" s="124">
        <f t="shared" ref="CE20:EP20" si="1">SUM(CE22:CE30)</f>
        <v>47553.554999999993</v>
      </c>
      <c r="CF20" s="123">
        <f t="shared" si="1"/>
        <v>65946.644006249378</v>
      </c>
      <c r="CG20" s="124">
        <f t="shared" si="1"/>
        <v>56333.875999999997</v>
      </c>
      <c r="CH20" s="123">
        <f t="shared" si="1"/>
        <v>41679.931895359427</v>
      </c>
      <c r="CI20" s="124">
        <f t="shared" si="1"/>
        <v>39037.993000000002</v>
      </c>
      <c r="CJ20" s="123">
        <f t="shared" si="1"/>
        <v>36517.177223367435</v>
      </c>
      <c r="CK20" s="124">
        <f t="shared" si="1"/>
        <v>38692.290999999997</v>
      </c>
      <c r="CL20" s="123">
        <f t="shared" si="1"/>
        <v>27520.539951999999</v>
      </c>
      <c r="CM20" s="124">
        <f t="shared" si="1"/>
        <v>33039.967000000004</v>
      </c>
      <c r="CN20" s="123">
        <f t="shared" si="1"/>
        <v>46148.474547999998</v>
      </c>
      <c r="CO20" s="124">
        <f t="shared" si="1"/>
        <v>48509.157000000007</v>
      </c>
      <c r="CP20" s="123">
        <f t="shared" si="1"/>
        <v>39758.415056999998</v>
      </c>
      <c r="CQ20" s="124">
        <f t="shared" si="1"/>
        <v>39787.514999999999</v>
      </c>
      <c r="CR20" s="123">
        <f t="shared" si="1"/>
        <v>41287.051636000004</v>
      </c>
      <c r="CS20" s="124">
        <f t="shared" si="1"/>
        <v>37330.673000000003</v>
      </c>
      <c r="CT20" s="123">
        <f t="shared" si="1"/>
        <v>46727.377210999999</v>
      </c>
      <c r="CU20" s="124">
        <f t="shared" si="1"/>
        <v>35691.758000000002</v>
      </c>
      <c r="CV20" s="123">
        <f t="shared" si="1"/>
        <v>36769.948658000001</v>
      </c>
      <c r="CW20" s="124">
        <f t="shared" si="1"/>
        <v>39427.826999999997</v>
      </c>
      <c r="CX20" s="123">
        <f t="shared" si="1"/>
        <v>48621.236827999994</v>
      </c>
      <c r="CY20" s="124">
        <f t="shared" si="1"/>
        <v>41337.754000000001</v>
      </c>
      <c r="CZ20" s="123">
        <f t="shared" si="1"/>
        <v>45345.816753999999</v>
      </c>
      <c r="DA20" s="124">
        <f t="shared" si="1"/>
        <v>40818.502999999997</v>
      </c>
      <c r="DB20" s="123">
        <f t="shared" si="1"/>
        <v>44759.770230000002</v>
      </c>
      <c r="DC20" s="124">
        <f t="shared" si="1"/>
        <v>38182.080999999998</v>
      </c>
      <c r="DD20" s="123">
        <f t="shared" si="1"/>
        <v>42416.625835000006</v>
      </c>
      <c r="DE20" s="124">
        <f t="shared" si="1"/>
        <v>53723.334000000003</v>
      </c>
      <c r="DF20" s="123" t="e">
        <f t="shared" si="1"/>
        <v>#VALUE!</v>
      </c>
      <c r="DG20" s="124" t="e">
        <f t="shared" si="1"/>
        <v>#VALUE!</v>
      </c>
      <c r="DH20" s="123">
        <f t="shared" si="1"/>
        <v>62178.286600000007</v>
      </c>
      <c r="DI20" s="124">
        <f t="shared" si="1"/>
        <v>51793.811999999998</v>
      </c>
      <c r="DJ20" s="123">
        <f t="shared" si="1"/>
        <v>46110.321314999994</v>
      </c>
      <c r="DK20" s="124">
        <f t="shared" si="1"/>
        <v>52569.101999999999</v>
      </c>
      <c r="DL20" s="123">
        <f t="shared" si="1"/>
        <v>33065.967011000001</v>
      </c>
      <c r="DM20" s="124">
        <f t="shared" si="1"/>
        <v>28451.999</v>
      </c>
      <c r="DN20" s="123">
        <f t="shared" si="1"/>
        <v>45322.327553900002</v>
      </c>
      <c r="DO20" s="124">
        <f t="shared" si="1"/>
        <v>36715.72</v>
      </c>
      <c r="DP20" s="123">
        <f t="shared" si="1"/>
        <v>40249.159985639999</v>
      </c>
      <c r="DQ20" s="124">
        <f t="shared" si="1"/>
        <v>37448.355000000003</v>
      </c>
      <c r="DR20" s="123">
        <f t="shared" si="1"/>
        <v>41613.410644399992</v>
      </c>
      <c r="DS20" s="124">
        <f t="shared" si="1"/>
        <v>40310.702999999994</v>
      </c>
      <c r="DT20" s="123">
        <f t="shared" si="1"/>
        <v>46881.216181210504</v>
      </c>
      <c r="DU20" s="124">
        <f t="shared" si="1"/>
        <v>43720.631000000001</v>
      </c>
      <c r="DV20" s="123">
        <f t="shared" si="1"/>
        <v>54981.628131186611</v>
      </c>
      <c r="DW20" s="124">
        <f t="shared" si="1"/>
        <v>52269.383999999998</v>
      </c>
      <c r="DX20" s="123">
        <f t="shared" si="1"/>
        <v>42419.180969812296</v>
      </c>
      <c r="DY20" s="124">
        <f t="shared" si="1"/>
        <v>50318.320999999996</v>
      </c>
      <c r="DZ20" s="123">
        <f t="shared" si="1"/>
        <v>41897.308371195169</v>
      </c>
      <c r="EA20" s="124">
        <f t="shared" si="1"/>
        <v>41545.258000000002</v>
      </c>
      <c r="EB20" s="123">
        <f t="shared" si="1"/>
        <v>49381.38178094555</v>
      </c>
      <c r="EC20" s="124">
        <f t="shared" si="1"/>
        <v>49334.394</v>
      </c>
      <c r="ED20" s="123">
        <f t="shared" si="1"/>
        <v>41931.719217600665</v>
      </c>
      <c r="EE20" s="124">
        <f t="shared" si="1"/>
        <v>44835.835000000006</v>
      </c>
      <c r="EF20" s="123">
        <f t="shared" si="1"/>
        <v>41981.87729152324</v>
      </c>
      <c r="EG20" s="124">
        <f t="shared" si="1"/>
        <v>46076.091000000008</v>
      </c>
      <c r="EH20" s="123">
        <f t="shared" si="1"/>
        <v>41164.985548084136</v>
      </c>
      <c r="EI20" s="124">
        <f t="shared" si="1"/>
        <v>38952.468000000001</v>
      </c>
      <c r="EJ20" s="123">
        <f t="shared" si="1"/>
        <v>36283.722520457377</v>
      </c>
      <c r="EK20" s="124">
        <f t="shared" si="1"/>
        <v>35022.340000000004</v>
      </c>
      <c r="EL20" s="123">
        <f t="shared" si="1"/>
        <v>35882.480685689989</v>
      </c>
      <c r="EM20" s="124">
        <f t="shared" si="1"/>
        <v>31564.59</v>
      </c>
      <c r="EN20" s="123">
        <f t="shared" si="1"/>
        <v>39082.408746669993</v>
      </c>
      <c r="EO20" s="124">
        <f t="shared" si="1"/>
        <v>37098.504000000001</v>
      </c>
      <c r="EP20" s="123">
        <f t="shared" si="1"/>
        <v>48879.921655869999</v>
      </c>
      <c r="EQ20" s="124">
        <f t="shared" ref="EQ20:HB20" si="2">SUM(EQ22:EQ30)</f>
        <v>48764.155618037315</v>
      </c>
      <c r="ER20" s="123">
        <f t="shared" si="2"/>
        <v>41664.201843420007</v>
      </c>
      <c r="ES20" s="124">
        <f t="shared" si="2"/>
        <v>41654.157000000021</v>
      </c>
      <c r="ET20" s="123">
        <f t="shared" si="2"/>
        <v>57334.382567659995</v>
      </c>
      <c r="EU20" s="124">
        <f t="shared" si="2"/>
        <v>56499.777000000002</v>
      </c>
      <c r="EV20" s="123">
        <f t="shared" si="2"/>
        <v>55462.188734390002</v>
      </c>
      <c r="EW20" s="124">
        <f t="shared" si="2"/>
        <v>60784.180000000008</v>
      </c>
      <c r="EX20" s="123">
        <f t="shared" si="2"/>
        <v>43027.753052000007</v>
      </c>
      <c r="EY20" s="124">
        <f t="shared" si="2"/>
        <v>44847.729999999989</v>
      </c>
      <c r="EZ20" s="123">
        <f t="shared" si="2"/>
        <v>41597.471778000006</v>
      </c>
      <c r="FA20" s="124">
        <f t="shared" si="2"/>
        <v>44117.440999999999</v>
      </c>
      <c r="FB20" s="123">
        <f t="shared" si="2"/>
        <v>42528.489456999989</v>
      </c>
      <c r="FC20" s="124">
        <f t="shared" si="2"/>
        <v>42294.925999999992</v>
      </c>
      <c r="FD20" s="123">
        <f t="shared" si="2"/>
        <v>524889.88388076471</v>
      </c>
      <c r="FE20" s="124">
        <f t="shared" si="2"/>
        <v>527676.35961803736</v>
      </c>
      <c r="FF20" s="123">
        <f t="shared" si="2"/>
        <v>49590.174758000008</v>
      </c>
      <c r="FG20" s="124">
        <f t="shared" si="2"/>
        <v>47063.093000000001</v>
      </c>
      <c r="FH20" s="123">
        <f t="shared" si="2"/>
        <v>48169.191317999997</v>
      </c>
      <c r="FI20" s="124">
        <f t="shared" si="2"/>
        <v>49496.053</v>
      </c>
      <c r="FJ20" s="123">
        <f t="shared" si="2"/>
        <v>47152.124236999996</v>
      </c>
      <c r="FK20" s="124">
        <f t="shared" si="2"/>
        <v>47039.447999999997</v>
      </c>
      <c r="FL20" s="123">
        <f t="shared" si="2"/>
        <v>44532.439546000001</v>
      </c>
      <c r="FM20" s="124">
        <f t="shared" si="2"/>
        <v>43064.152000000002</v>
      </c>
      <c r="FN20" s="123">
        <f t="shared" si="2"/>
        <v>33755.412796911376</v>
      </c>
      <c r="FO20" s="124">
        <f t="shared" si="2"/>
        <v>31401.854000000003</v>
      </c>
      <c r="FP20" s="123">
        <f t="shared" si="2"/>
        <v>45125.289461</v>
      </c>
      <c r="FQ20" s="124">
        <f t="shared" si="2"/>
        <v>45872.786999999997</v>
      </c>
      <c r="FR20" s="123">
        <f t="shared" si="2"/>
        <v>50583.138787999997</v>
      </c>
      <c r="FS20" s="124">
        <f t="shared" si="2"/>
        <v>46988.495999999999</v>
      </c>
      <c r="FT20" s="123">
        <f t="shared" si="2"/>
        <v>54036.154472999995</v>
      </c>
      <c r="FU20" s="124">
        <f t="shared" si="2"/>
        <v>53863.47</v>
      </c>
      <c r="FV20" s="123">
        <f t="shared" si="2"/>
        <v>60024.875127709282</v>
      </c>
      <c r="FW20" s="124">
        <f t="shared" si="2"/>
        <v>60538.784</v>
      </c>
      <c r="FX20" s="123">
        <f t="shared" si="2"/>
        <v>51344.99963172173</v>
      </c>
      <c r="FY20" s="124">
        <f t="shared" si="2"/>
        <v>54183.145000000004</v>
      </c>
      <c r="FZ20" s="123">
        <f t="shared" si="2"/>
        <v>40219.209418147293</v>
      </c>
      <c r="GA20" s="124">
        <f t="shared" si="2"/>
        <v>48163.144795605491</v>
      </c>
      <c r="GB20" s="123">
        <f t="shared" si="2"/>
        <v>48356.922017999997</v>
      </c>
      <c r="GC20" s="124">
        <f t="shared" si="2"/>
        <v>48413.038</v>
      </c>
      <c r="GD20" s="123">
        <f t="shared" si="2"/>
        <v>29575.454116000001</v>
      </c>
      <c r="GE20" s="124">
        <f t="shared" si="2"/>
        <v>29722.886999999999</v>
      </c>
      <c r="GF20" s="123">
        <f t="shared" si="2"/>
        <v>38273.881004999996</v>
      </c>
      <c r="GG20" s="124">
        <f t="shared" si="2"/>
        <v>50963.063999999998</v>
      </c>
      <c r="GH20" s="123">
        <f t="shared" si="2"/>
        <v>29752.01782500001</v>
      </c>
      <c r="GI20" s="124">
        <f t="shared" si="2"/>
        <v>43975.394</v>
      </c>
      <c r="GJ20" s="123">
        <f t="shared" si="2"/>
        <v>25649.376034000001</v>
      </c>
      <c r="GK20" s="124">
        <f t="shared" si="2"/>
        <v>38093.173999999999</v>
      </c>
      <c r="GL20" s="123">
        <f t="shared" si="2"/>
        <v>28297.130727000003</v>
      </c>
      <c r="GM20" s="124">
        <f t="shared" si="2"/>
        <v>30652.253000000001</v>
      </c>
      <c r="GN20" s="123">
        <f t="shared" si="2"/>
        <v>37380.007214999998</v>
      </c>
      <c r="GO20" s="124">
        <f t="shared" si="2"/>
        <v>46078.669000000002</v>
      </c>
      <c r="GP20" s="123">
        <f t="shared" si="2"/>
        <v>34112.010477000003</v>
      </c>
      <c r="GQ20" s="124">
        <f t="shared" si="2"/>
        <v>40637.861000000004</v>
      </c>
      <c r="GR20" s="123">
        <f t="shared" si="2"/>
        <v>39849.252439999997</v>
      </c>
      <c r="GS20" s="124">
        <f t="shared" si="2"/>
        <v>54031.764000000017</v>
      </c>
      <c r="GT20" s="123">
        <f t="shared" si="2"/>
        <v>40878.969587</v>
      </c>
      <c r="GU20" s="124">
        <f t="shared" si="2"/>
        <v>48023.199000000008</v>
      </c>
      <c r="GV20" s="123">
        <f t="shared" si="2"/>
        <v>32704.885299000001</v>
      </c>
      <c r="GW20" s="124">
        <f t="shared" si="2"/>
        <v>37756.828999999998</v>
      </c>
      <c r="GX20" s="123">
        <f t="shared" si="2"/>
        <v>32657.166134999999</v>
      </c>
      <c r="GY20" s="124">
        <f t="shared" si="2"/>
        <v>35097.661</v>
      </c>
      <c r="GZ20" s="123">
        <f t="shared" si="2"/>
        <v>35409.183992999999</v>
      </c>
      <c r="HA20" s="124">
        <f t="shared" si="2"/>
        <v>44990.774000000005</v>
      </c>
      <c r="HB20" s="123">
        <f t="shared" si="2"/>
        <v>42334.591646000008</v>
      </c>
      <c r="HC20" s="124">
        <f t="shared" ref="HC20:JN20" si="3">SUM(HC22:HC30)</f>
        <v>42142.214999999997</v>
      </c>
      <c r="HD20" s="123">
        <f t="shared" si="3"/>
        <v>30731.521745999999</v>
      </c>
      <c r="HE20" s="124">
        <f t="shared" si="3"/>
        <v>28481.903999999995</v>
      </c>
      <c r="HF20" s="123">
        <f t="shared" si="3"/>
        <v>36912.011437000001</v>
      </c>
      <c r="HG20" s="124">
        <f t="shared" si="3"/>
        <v>36295.545999999988</v>
      </c>
      <c r="HH20" s="123">
        <f t="shared" si="3"/>
        <v>34570.269483999989</v>
      </c>
      <c r="HI20" s="124">
        <f t="shared" si="3"/>
        <v>31723.755999999994</v>
      </c>
      <c r="HJ20" s="123">
        <f t="shared" si="3"/>
        <v>36186.828093999997</v>
      </c>
      <c r="HK20" s="124">
        <f t="shared" si="3"/>
        <v>37178.544999999998</v>
      </c>
      <c r="HL20" s="123">
        <f t="shared" si="3"/>
        <v>36369.763781999995</v>
      </c>
      <c r="HM20" s="124">
        <f t="shared" si="3"/>
        <v>39028.482000000004</v>
      </c>
      <c r="HN20" s="123">
        <f t="shared" si="3"/>
        <v>35575.349726999993</v>
      </c>
      <c r="HO20" s="124">
        <f t="shared" si="3"/>
        <v>41409.291999999994</v>
      </c>
      <c r="HP20" s="123">
        <f t="shared" si="3"/>
        <v>59420.980190999995</v>
      </c>
      <c r="HQ20" s="124">
        <f t="shared" si="3"/>
        <v>61990.027000000002</v>
      </c>
      <c r="HR20" s="123">
        <f t="shared" si="3"/>
        <v>56275.393321250005</v>
      </c>
      <c r="HS20" s="124">
        <f t="shared" si="3"/>
        <v>50676.054000000004</v>
      </c>
      <c r="HT20" s="123">
        <f t="shared" si="3"/>
        <v>66143.572264999995</v>
      </c>
      <c r="HU20" s="124">
        <f t="shared" si="3"/>
        <v>79241.975000000006</v>
      </c>
      <c r="HV20" s="123">
        <f t="shared" si="3"/>
        <v>49170.768218000005</v>
      </c>
      <c r="HW20" s="124">
        <f t="shared" si="3"/>
        <v>53008.344000000012</v>
      </c>
      <c r="HX20" s="123">
        <f t="shared" si="3"/>
        <v>54002.596758999993</v>
      </c>
      <c r="HY20" s="124">
        <f t="shared" si="3"/>
        <v>51367.974999999999</v>
      </c>
      <c r="HZ20" s="123">
        <f t="shared" si="3"/>
        <v>51131.757517000005</v>
      </c>
      <c r="IA20" s="124">
        <f t="shared" si="3"/>
        <v>70196.833199999994</v>
      </c>
      <c r="IB20" s="123">
        <f t="shared" si="3"/>
        <v>46052.586168399997</v>
      </c>
      <c r="IC20" s="124">
        <f t="shared" si="3"/>
        <v>48346.875</v>
      </c>
      <c r="ID20" s="123">
        <f t="shared" si="3"/>
        <v>57138.1674528</v>
      </c>
      <c r="IE20" s="124">
        <f t="shared" si="3"/>
        <v>61640.102046000007</v>
      </c>
      <c r="IF20" s="123">
        <f t="shared" si="3"/>
        <v>45212.8606612</v>
      </c>
      <c r="IG20" s="124">
        <f t="shared" si="3"/>
        <v>47775.254400000005</v>
      </c>
      <c r="IH20" s="123">
        <f t="shared" si="3"/>
        <v>54630.498687600004</v>
      </c>
      <c r="II20" s="124">
        <f t="shared" si="3"/>
        <v>53084.211240000004</v>
      </c>
      <c r="IJ20" s="123">
        <f t="shared" si="3"/>
        <v>38280.488354000001</v>
      </c>
      <c r="IK20" s="124">
        <f t="shared" si="3"/>
        <v>39252.794599999994</v>
      </c>
      <c r="IL20" s="123">
        <f t="shared" si="3"/>
        <v>47347.649093</v>
      </c>
      <c r="IM20" s="124">
        <f t="shared" si="3"/>
        <v>53739.901000000005</v>
      </c>
      <c r="IN20" s="123">
        <f t="shared" si="3"/>
        <v>66680.798420800013</v>
      </c>
      <c r="IO20" s="124">
        <f t="shared" si="3"/>
        <v>81720.8698</v>
      </c>
      <c r="IP20" s="123">
        <f t="shared" si="3"/>
        <v>67603.103600600007</v>
      </c>
      <c r="IQ20" s="124">
        <f t="shared" si="3"/>
        <v>67713.361279999997</v>
      </c>
      <c r="IR20" s="123">
        <f t="shared" si="3"/>
        <v>63307.592752000011</v>
      </c>
      <c r="IS20" s="124">
        <f t="shared" si="3"/>
        <v>63736.00499999999</v>
      </c>
      <c r="IT20" s="123">
        <f t="shared" si="3"/>
        <v>39953.795939400006</v>
      </c>
      <c r="IU20" s="124">
        <f t="shared" si="3"/>
        <v>47934.078336000006</v>
      </c>
      <c r="IV20" s="123">
        <f t="shared" si="3"/>
        <v>52106.711153800003</v>
      </c>
      <c r="IW20" s="124">
        <f t="shared" si="3"/>
        <v>51495.538</v>
      </c>
      <c r="IX20" s="123">
        <f t="shared" si="3"/>
        <v>52623.209445999993</v>
      </c>
      <c r="IY20" s="154">
        <f t="shared" si="3"/>
        <v>54030.626000000004</v>
      </c>
      <c r="IZ20" s="123">
        <f t="shared" si="3"/>
        <v>63826.700949000005</v>
      </c>
      <c r="JA20" s="154">
        <f t="shared" si="3"/>
        <v>71542.38499999998</v>
      </c>
      <c r="JB20" s="123">
        <f t="shared" si="3"/>
        <v>56560.226290999999</v>
      </c>
      <c r="JC20" s="154">
        <f t="shared" si="3"/>
        <v>64006.444999999992</v>
      </c>
      <c r="JD20" s="123">
        <f t="shared" si="3"/>
        <v>54411.754418000004</v>
      </c>
      <c r="JE20" s="154">
        <f t="shared" si="3"/>
        <v>58297.51</v>
      </c>
      <c r="JF20" s="123">
        <f t="shared" si="3"/>
        <v>48937.032370000001</v>
      </c>
      <c r="JG20" s="154">
        <f t="shared" si="3"/>
        <v>47415.487000000001</v>
      </c>
      <c r="JH20" s="123">
        <f t="shared" si="3"/>
        <v>56134.628553999995</v>
      </c>
      <c r="JI20" s="154">
        <f t="shared" si="3"/>
        <v>67898.660999999993</v>
      </c>
      <c r="JJ20" s="123">
        <f t="shared" si="3"/>
        <v>88177.759860707331</v>
      </c>
      <c r="JK20" s="154">
        <f t="shared" si="3"/>
        <v>105566.55351499996</v>
      </c>
      <c r="JL20" s="123">
        <f t="shared" si="3"/>
        <v>50981.679432000004</v>
      </c>
      <c r="JM20" s="154">
        <f t="shared" si="3"/>
        <v>73797.665961000006</v>
      </c>
      <c r="JN20" s="123">
        <f t="shared" si="3"/>
        <v>63346.658506000007</v>
      </c>
      <c r="JO20" s="154">
        <f t="shared" ref="JO20:LU20" si="4">SUM(JO22:JO30)</f>
        <v>76869.414489000003</v>
      </c>
      <c r="JP20" s="123">
        <f t="shared" si="4"/>
        <v>67427.744074000002</v>
      </c>
      <c r="JQ20" s="154">
        <f t="shared" si="4"/>
        <v>82979.776588000008</v>
      </c>
      <c r="JR20" s="123">
        <f t="shared" si="4"/>
        <v>78909.516380000015</v>
      </c>
      <c r="JS20" s="124">
        <f t="shared" si="4"/>
        <v>89800.911131999994</v>
      </c>
      <c r="JT20" s="123">
        <f t="shared" si="4"/>
        <v>58252.022741000008</v>
      </c>
      <c r="JU20" s="124">
        <f t="shared" si="4"/>
        <v>61942.852995000001</v>
      </c>
      <c r="JV20" s="123">
        <f t="shared" si="4"/>
        <v>69255.081754999992</v>
      </c>
      <c r="JW20" s="124">
        <f t="shared" si="4"/>
        <v>84331.503656000001</v>
      </c>
      <c r="JX20" s="152">
        <f t="shared" si="4"/>
        <v>68023.856371999995</v>
      </c>
      <c r="JY20" s="124">
        <f t="shared" si="4"/>
        <v>69654.409378000011</v>
      </c>
      <c r="JZ20" s="123">
        <f t="shared" si="4"/>
        <v>73960.231292000011</v>
      </c>
      <c r="KA20" s="124">
        <f t="shared" si="4"/>
        <v>79320.683208999981</v>
      </c>
      <c r="KB20" s="123">
        <f t="shared" si="4"/>
        <v>52572.617114999994</v>
      </c>
      <c r="KC20" s="124">
        <f t="shared" si="4"/>
        <v>56828.700679000001</v>
      </c>
      <c r="KD20" s="123">
        <f t="shared" si="4"/>
        <v>48314.883086999995</v>
      </c>
      <c r="KE20" s="124">
        <f t="shared" si="4"/>
        <v>56069.784566999995</v>
      </c>
      <c r="KF20" s="123">
        <f t="shared" si="4"/>
        <v>73899.208656599978</v>
      </c>
      <c r="KG20" s="124">
        <f t="shared" si="4"/>
        <v>82711.841637999984</v>
      </c>
      <c r="KH20" s="123">
        <f t="shared" si="4"/>
        <v>59800.097769</v>
      </c>
      <c r="KI20" s="124">
        <f t="shared" si="4"/>
        <v>69755.915776000009</v>
      </c>
      <c r="KJ20" s="123">
        <f t="shared" si="4"/>
        <v>61056.334491999994</v>
      </c>
      <c r="KK20" s="124">
        <f t="shared" si="4"/>
        <v>71023.735651999988</v>
      </c>
      <c r="KL20" s="123">
        <f t="shared" si="4"/>
        <v>70096.426433999994</v>
      </c>
      <c r="KM20" s="124">
        <f t="shared" si="4"/>
        <v>80943.688922000001</v>
      </c>
      <c r="KN20" s="123">
        <f t="shared" si="4"/>
        <v>55215.502261999995</v>
      </c>
      <c r="KO20" s="124">
        <f t="shared" si="4"/>
        <v>76029.814547999995</v>
      </c>
      <c r="KP20" s="123">
        <f t="shared" si="4"/>
        <v>54212.859041000003</v>
      </c>
      <c r="KQ20" s="124">
        <f t="shared" si="4"/>
        <v>70252.120879000009</v>
      </c>
      <c r="KR20" s="123">
        <f t="shared" si="4"/>
        <v>64140.283227</v>
      </c>
      <c r="KS20" s="124">
        <f t="shared" si="4"/>
        <v>76156.287672000006</v>
      </c>
      <c r="KT20" s="123">
        <f t="shared" si="4"/>
        <v>62839.152526999998</v>
      </c>
      <c r="KU20" s="124">
        <f t="shared" si="4"/>
        <v>71142.283995999984</v>
      </c>
      <c r="KV20" s="123">
        <f t="shared" si="4"/>
        <v>63469.652052999998</v>
      </c>
      <c r="KW20" s="124">
        <f t="shared" si="4"/>
        <v>75012.4841056</v>
      </c>
      <c r="KX20" s="123">
        <f t="shared" si="4"/>
        <v>75954.067433999997</v>
      </c>
      <c r="KY20" s="124">
        <f t="shared" si="4"/>
        <v>76802.87907499999</v>
      </c>
      <c r="KZ20" s="124">
        <f t="shared" si="4"/>
        <v>76750.412723999994</v>
      </c>
      <c r="LA20" s="124">
        <f t="shared" si="4"/>
        <v>79035.799717000002</v>
      </c>
      <c r="LB20" s="124">
        <f t="shared" si="4"/>
        <v>82546.465067000012</v>
      </c>
      <c r="LC20" s="124">
        <f t="shared" si="4"/>
        <v>85740.863553999996</v>
      </c>
      <c r="LD20" s="124">
        <f t="shared" si="4"/>
        <v>63810.481160999996</v>
      </c>
      <c r="LE20" s="124">
        <f t="shared" si="4"/>
        <v>51313.762300000002</v>
      </c>
      <c r="LF20" s="124">
        <f t="shared" si="4"/>
        <v>79371.338459000006</v>
      </c>
      <c r="LG20" s="124">
        <f t="shared" si="4"/>
        <v>83977.767805999989</v>
      </c>
      <c r="LH20" s="124">
        <f t="shared" si="4"/>
        <v>101352.05048199999</v>
      </c>
      <c r="LI20" s="124">
        <f t="shared" si="4"/>
        <v>90760.27</v>
      </c>
      <c r="LJ20" s="124">
        <f t="shared" si="4"/>
        <v>84184.008705</v>
      </c>
      <c r="LK20" s="124">
        <f t="shared" si="4"/>
        <v>97174.578785999998</v>
      </c>
      <c r="LL20" s="124">
        <f t="shared" si="4"/>
        <v>64644.816055999996</v>
      </c>
      <c r="LM20" s="124">
        <f t="shared" si="4"/>
        <v>76578.677062999996</v>
      </c>
      <c r="LN20" s="124">
        <f t="shared" si="4"/>
        <v>87143.408504999999</v>
      </c>
      <c r="LO20" s="124">
        <f t="shared" si="4"/>
        <v>99576.859000000011</v>
      </c>
      <c r="LP20" s="124">
        <f t="shared" si="4"/>
        <v>91203.049926000007</v>
      </c>
      <c r="LQ20" s="124">
        <f t="shared" si="4"/>
        <v>78372.646423999991</v>
      </c>
      <c r="LR20" s="123">
        <f t="shared" si="4"/>
        <v>750547.38150259992</v>
      </c>
      <c r="LS20" s="124">
        <f t="shared" si="4"/>
        <v>873078.486576</v>
      </c>
      <c r="LT20" s="123">
        <f t="shared" si="4"/>
        <v>933268.90309899999</v>
      </c>
      <c r="LU20" s="124">
        <f t="shared" si="4"/>
        <v>965488.87182659982</v>
      </c>
    </row>
    <row r="21" spans="1:333" ht="15.75">
      <c r="A21" s="122"/>
      <c r="B21" s="128"/>
      <c r="C21" s="129"/>
      <c r="D21" s="128"/>
      <c r="E21" s="129"/>
      <c r="F21" s="128"/>
      <c r="G21" s="129"/>
      <c r="H21" s="130"/>
      <c r="I21" s="131"/>
      <c r="J21" s="128"/>
      <c r="K21" s="129"/>
      <c r="L21" s="132"/>
      <c r="M21" s="131"/>
      <c r="N21" s="133"/>
      <c r="O21" s="131"/>
      <c r="P21" s="134"/>
      <c r="Q21" s="135"/>
      <c r="R21" s="136"/>
      <c r="S21" s="129"/>
      <c r="T21" s="137"/>
      <c r="U21" s="129"/>
      <c r="V21" s="138"/>
      <c r="W21" s="137"/>
      <c r="X21" s="137"/>
      <c r="Y21" s="139"/>
      <c r="Z21" s="137"/>
      <c r="AA21" s="139"/>
      <c r="AB21" s="137"/>
      <c r="AC21" s="139"/>
      <c r="AD21" s="137"/>
      <c r="AE21" s="139"/>
      <c r="AF21" s="140"/>
      <c r="AG21" s="139"/>
      <c r="AH21" s="123"/>
      <c r="AI21" s="124"/>
      <c r="AJ21" s="123"/>
      <c r="AK21" s="124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7"/>
      <c r="HD21" s="137"/>
      <c r="HE21" s="137"/>
      <c r="HF21" s="137"/>
      <c r="HG21" s="137"/>
      <c r="HH21" s="137"/>
      <c r="HI21" s="137"/>
      <c r="HJ21" s="137"/>
      <c r="HK21" s="137"/>
      <c r="HL21" s="137"/>
      <c r="HM21" s="137"/>
      <c r="HN21" s="137"/>
      <c r="HO21" s="137"/>
      <c r="HP21" s="137"/>
      <c r="HQ21" s="137"/>
      <c r="HR21" s="137"/>
      <c r="HS21" s="137"/>
      <c r="HT21" s="137"/>
      <c r="HU21" s="137"/>
      <c r="HV21" s="137"/>
      <c r="HW21" s="139"/>
      <c r="HX21" s="137"/>
      <c r="HY21" s="137"/>
      <c r="HZ21" s="137"/>
      <c r="IA21" s="139"/>
      <c r="IB21" s="137"/>
      <c r="IC21" s="139"/>
      <c r="ID21" s="137"/>
      <c r="IE21" s="139"/>
      <c r="IF21" s="137"/>
      <c r="IG21" s="139"/>
      <c r="IH21" s="137"/>
      <c r="II21" s="139"/>
      <c r="IJ21" s="137"/>
      <c r="IK21" s="139"/>
      <c r="IL21" s="137"/>
      <c r="IM21" s="139"/>
      <c r="IN21" s="137"/>
      <c r="IO21" s="139"/>
      <c r="IP21" s="137"/>
      <c r="IQ21" s="139"/>
      <c r="IR21" s="137"/>
      <c r="IS21" s="139"/>
      <c r="IT21" s="137"/>
      <c r="IU21" s="139"/>
      <c r="IV21" s="137"/>
      <c r="IW21" s="139"/>
      <c r="IX21" s="137"/>
      <c r="IY21" s="227"/>
      <c r="IZ21" s="137"/>
      <c r="JA21" s="227"/>
      <c r="JB21" s="137"/>
      <c r="JC21" s="227"/>
      <c r="JD21" s="137"/>
      <c r="JE21" s="227"/>
      <c r="JF21" s="137"/>
      <c r="JG21" s="227"/>
      <c r="JH21" s="137"/>
      <c r="JI21" s="227"/>
      <c r="JJ21" s="137"/>
      <c r="JK21" s="227"/>
      <c r="JL21" s="137"/>
      <c r="JM21" s="227"/>
      <c r="JN21" s="137"/>
      <c r="JO21" s="227"/>
      <c r="JP21" s="203"/>
      <c r="JQ21" s="232"/>
      <c r="JR21" s="137"/>
      <c r="JS21" s="139"/>
      <c r="JT21" s="137"/>
      <c r="JU21" s="124"/>
      <c r="JV21" s="211"/>
      <c r="JW21" s="203"/>
      <c r="JX21" s="210"/>
      <c r="JY21" s="203"/>
      <c r="JZ21" s="123"/>
      <c r="KA21" s="124"/>
      <c r="KB21" s="123"/>
      <c r="KC21" s="124"/>
      <c r="KD21" s="123"/>
      <c r="KE21" s="124"/>
      <c r="KF21" s="123"/>
      <c r="KG21" s="124"/>
      <c r="KH21" s="123"/>
      <c r="KI21" s="124"/>
      <c r="KJ21" s="123"/>
      <c r="KK21" s="124"/>
      <c r="KL21" s="123"/>
      <c r="KM21" s="124"/>
      <c r="KN21" s="123"/>
      <c r="KO21" s="124"/>
      <c r="KP21" s="123"/>
      <c r="KQ21" s="124"/>
      <c r="KR21" s="211"/>
      <c r="KS21" s="203"/>
      <c r="KT21" s="211"/>
      <c r="KU21" s="203"/>
      <c r="KV21" s="211"/>
      <c r="KW21" s="203"/>
      <c r="KX21" s="211"/>
      <c r="KY21" s="203"/>
      <c r="KZ21" s="203"/>
      <c r="LA21" s="203"/>
      <c r="LB21" s="203"/>
      <c r="LC21" s="203"/>
      <c r="LD21" s="203"/>
      <c r="LE21" s="203"/>
      <c r="LF21" s="203"/>
      <c r="LG21" s="203"/>
      <c r="LH21" s="203"/>
      <c r="LI21" s="203"/>
      <c r="LJ21" s="203"/>
      <c r="LK21" s="203"/>
      <c r="LL21" s="203"/>
      <c r="LM21" s="203"/>
      <c r="LN21" s="203"/>
      <c r="LO21" s="203"/>
      <c r="LP21" s="203"/>
      <c r="LQ21" s="203"/>
      <c r="LR21" s="215"/>
      <c r="LS21" s="216"/>
      <c r="LT21" s="215"/>
      <c r="LU21" s="216"/>
    </row>
    <row r="22" spans="1:333" ht="15.75">
      <c r="A22" s="141" t="s">
        <v>105</v>
      </c>
      <c r="B22" s="128">
        <v>5241</v>
      </c>
      <c r="C22" s="129">
        <v>8817</v>
      </c>
      <c r="D22" s="128">
        <v>5608</v>
      </c>
      <c r="E22" s="129">
        <v>7621</v>
      </c>
      <c r="F22" s="128">
        <v>9842.2999999999993</v>
      </c>
      <c r="G22" s="129">
        <v>11074.8</v>
      </c>
      <c r="H22" s="130">
        <v>32007.1</v>
      </c>
      <c r="I22" s="131">
        <v>14502</v>
      </c>
      <c r="J22" s="128">
        <v>22887.5</v>
      </c>
      <c r="K22" s="129">
        <v>18542</v>
      </c>
      <c r="L22" s="130">
        <v>23343.9</v>
      </c>
      <c r="M22" s="131">
        <v>15756.1</v>
      </c>
      <c r="N22" s="130">
        <v>19198.2</v>
      </c>
      <c r="O22" s="131">
        <v>17087.7</v>
      </c>
      <c r="P22" s="142">
        <v>27967.828915999999</v>
      </c>
      <c r="Q22" s="129">
        <v>26285.479000000007</v>
      </c>
      <c r="R22" s="128">
        <v>48834.290676999997</v>
      </c>
      <c r="S22" s="129">
        <v>35633.925000000003</v>
      </c>
      <c r="T22" s="128">
        <v>52560.787242000006</v>
      </c>
      <c r="U22" s="129">
        <v>34427.531000000003</v>
      </c>
      <c r="V22" s="143">
        <v>53266.702652894382</v>
      </c>
      <c r="W22" s="128">
        <v>39755.767</v>
      </c>
      <c r="X22" s="128">
        <v>44402.019492513216</v>
      </c>
      <c r="Y22" s="129">
        <v>30613.535</v>
      </c>
      <c r="Z22" s="128">
        <v>37408.418225555812</v>
      </c>
      <c r="AA22" s="129">
        <v>26324.870999999999</v>
      </c>
      <c r="AB22" s="128">
        <v>29596.322792999996</v>
      </c>
      <c r="AC22" s="129">
        <v>25262.342000000004</v>
      </c>
      <c r="AD22" s="128">
        <v>48625.945181999996</v>
      </c>
      <c r="AE22" s="129">
        <v>33775.613000000005</v>
      </c>
      <c r="AF22" s="128">
        <v>82689.402721999999</v>
      </c>
      <c r="AG22" s="129">
        <v>42221.99</v>
      </c>
      <c r="AH22" s="200">
        <v>91848.698726000002</v>
      </c>
      <c r="AI22" s="202">
        <v>43466.001420000001</v>
      </c>
      <c r="AJ22" s="200">
        <f>JV22+JX22+JZ22+KB22+KD22+KF22+KH22+KJ22+KL22+KN22+KP22+KR22</f>
        <v>119438.23841099995</v>
      </c>
      <c r="AK22" s="202">
        <f>+JW22+JY22+KA22+KC22+KE22+KG22+KI22+KK22+KM22+KO22+KQ22+KS22</f>
        <v>57423.084092000012</v>
      </c>
      <c r="AL22" s="128">
        <v>3086.5939150000008</v>
      </c>
      <c r="AM22" s="128">
        <v>3138.3169999999991</v>
      </c>
      <c r="AN22" s="128">
        <v>5270.0363200000011</v>
      </c>
      <c r="AO22" s="128">
        <v>5122.0639999999994</v>
      </c>
      <c r="AP22" s="128">
        <v>9099.8488650000018</v>
      </c>
      <c r="AQ22" s="128">
        <v>8418.3860000000004</v>
      </c>
      <c r="AR22" s="128">
        <v>10563.182949000002</v>
      </c>
      <c r="AS22" s="128">
        <v>9906.3080000000009</v>
      </c>
      <c r="AT22" s="128">
        <v>12207.950981000002</v>
      </c>
      <c r="AU22" s="128">
        <v>11723.179000000002</v>
      </c>
      <c r="AV22" s="128">
        <v>13698.607998000001</v>
      </c>
      <c r="AW22" s="128">
        <v>13254.531000000003</v>
      </c>
      <c r="AX22" s="128">
        <v>16354.540430999999</v>
      </c>
      <c r="AY22" s="128">
        <v>15257.819000000003</v>
      </c>
      <c r="AZ22" s="128">
        <v>20003.624518999997</v>
      </c>
      <c r="BA22" s="128">
        <v>18873.111000000004</v>
      </c>
      <c r="BB22" s="128">
        <v>26829.278665999998</v>
      </c>
      <c r="BC22" s="128">
        <v>22600.083000000006</v>
      </c>
      <c r="BD22" s="128">
        <v>27403.417762999998</v>
      </c>
      <c r="BE22" s="128">
        <v>24410.081000000006</v>
      </c>
      <c r="BF22" s="128">
        <v>27967.828915999999</v>
      </c>
      <c r="BG22" s="128">
        <v>26285.479000000007</v>
      </c>
      <c r="BH22" s="128">
        <v>3308.5658749999998</v>
      </c>
      <c r="BI22" s="128">
        <v>2604.0770000000002</v>
      </c>
      <c r="BJ22" s="128">
        <v>3308.0990189999998</v>
      </c>
      <c r="BK22" s="128">
        <v>2571.5649999999996</v>
      </c>
      <c r="BL22" s="128">
        <f>+BJ22+BH22</f>
        <v>6616.6648939999995</v>
      </c>
      <c r="BM22" s="128">
        <f>+BK22+BI22</f>
        <v>5175.6419999999998</v>
      </c>
      <c r="BN22" s="128">
        <v>1461.9990770000004</v>
      </c>
      <c r="BO22" s="128">
        <v>1375.9610000000002</v>
      </c>
      <c r="BP22" s="128">
        <v>2655.2966890000007</v>
      </c>
      <c r="BQ22" s="128">
        <v>2237.0029999999997</v>
      </c>
      <c r="BR22" s="128">
        <v>3410.7998720000001</v>
      </c>
      <c r="BS22" s="128">
        <v>2802.01</v>
      </c>
      <c r="BT22" s="128">
        <v>3678.9467260000001</v>
      </c>
      <c r="BU22" s="128">
        <v>2567.0129999999999</v>
      </c>
      <c r="BV22" s="128">
        <v>3520.2258099999999</v>
      </c>
      <c r="BW22" s="128">
        <v>2446.1779999999999</v>
      </c>
      <c r="BX22" s="128">
        <v>5935.5318440000001</v>
      </c>
      <c r="BY22" s="128">
        <v>4025.4409999999998</v>
      </c>
      <c r="BZ22" s="128">
        <v>4584.0194350000002</v>
      </c>
      <c r="CA22" s="128">
        <v>3381.598</v>
      </c>
      <c r="CB22" s="128">
        <v>6888.0784190000004</v>
      </c>
      <c r="CC22" s="128">
        <v>5164.9359999999997</v>
      </c>
      <c r="CD22" s="128">
        <v>4546.6394810000002</v>
      </c>
      <c r="CE22" s="128">
        <v>3099.2240000000002</v>
      </c>
      <c r="CF22" s="128">
        <v>5536.0884299999998</v>
      </c>
      <c r="CG22" s="128">
        <v>3358.9189999999999</v>
      </c>
      <c r="CH22" s="128">
        <v>3936.1769730000001</v>
      </c>
      <c r="CI22" s="128">
        <v>2795.9569999999999</v>
      </c>
      <c r="CJ22" s="128">
        <v>4270.8316649999997</v>
      </c>
      <c r="CK22" s="128">
        <v>2817.3470000000002</v>
      </c>
      <c r="CL22" s="128">
        <v>1464.240943</v>
      </c>
      <c r="CM22" s="128">
        <v>1381.479</v>
      </c>
      <c r="CN22" s="128">
        <v>4778.267906</v>
      </c>
      <c r="CO22" s="128">
        <v>3280.2330000000002</v>
      </c>
      <c r="CP22" s="128">
        <v>5088.9934290000001</v>
      </c>
      <c r="CQ22" s="128">
        <v>3627.0569999999998</v>
      </c>
      <c r="CR22" s="128">
        <v>4601.0403910000005</v>
      </c>
      <c r="CS22" s="128">
        <v>3078.252</v>
      </c>
      <c r="CT22" s="128">
        <v>4233.7061599999997</v>
      </c>
      <c r="CU22" s="128">
        <v>3066.16</v>
      </c>
      <c r="CV22" s="128">
        <v>3485.998364</v>
      </c>
      <c r="CW22" s="128">
        <v>2226.4549999999999</v>
      </c>
      <c r="CX22" s="128">
        <v>4557.5756469999997</v>
      </c>
      <c r="CY22" s="128">
        <v>3148.9659999999999</v>
      </c>
      <c r="CZ22" s="128">
        <v>6298.6351340000001</v>
      </c>
      <c r="DA22" s="128">
        <v>4021.047</v>
      </c>
      <c r="DB22" s="128">
        <v>5115.9976129999995</v>
      </c>
      <c r="DC22" s="128">
        <v>2484.9569999999999</v>
      </c>
      <c r="DD22" s="128">
        <v>4729.3230169999997</v>
      </c>
      <c r="DE22" s="128">
        <v>2499.6210000000001</v>
      </c>
      <c r="DF22" s="128">
        <f t="shared" ref="DF22:DG29" si="5">+CH22+CJ22+CL22+CN22+CP22+CR22+CT22+CV22+CX22+CZ22+DB22</f>
        <v>47831.464225000003</v>
      </c>
      <c r="DG22" s="128">
        <f t="shared" si="5"/>
        <v>31927.91</v>
      </c>
      <c r="DH22" s="128">
        <v>4339.9359459999996</v>
      </c>
      <c r="DI22" s="128">
        <v>6864.9949999999999</v>
      </c>
      <c r="DJ22" s="128">
        <v>4633.2676090000004</v>
      </c>
      <c r="DK22" s="128">
        <v>2747.7420000000002</v>
      </c>
      <c r="DL22" s="128">
        <v>4427.5799749999996</v>
      </c>
      <c r="DM22" s="128">
        <v>2512.7660000000001</v>
      </c>
      <c r="DN22" s="128">
        <v>4699.0377980000003</v>
      </c>
      <c r="DO22" s="128">
        <v>2259.2399999999998</v>
      </c>
      <c r="DP22" s="128">
        <v>4414.7318661199997</v>
      </c>
      <c r="DQ22" s="128">
        <v>3019.116</v>
      </c>
      <c r="DR22" s="128">
        <v>4367.7775193900006</v>
      </c>
      <c r="DS22" s="128">
        <v>3061.07</v>
      </c>
      <c r="DT22" s="128">
        <v>4339.9174093151087</v>
      </c>
      <c r="DU22" s="128">
        <v>2942.5339999999997</v>
      </c>
      <c r="DV22" s="128">
        <v>7454.9082080268772</v>
      </c>
      <c r="DW22" s="128">
        <v>5221.66</v>
      </c>
      <c r="DX22" s="128">
        <v>3007.587320059049</v>
      </c>
      <c r="DY22" s="128">
        <v>2377.2559999999999</v>
      </c>
      <c r="DZ22" s="128">
        <v>3728.8573624726359</v>
      </c>
      <c r="EA22" s="128">
        <v>2804.2660000000001</v>
      </c>
      <c r="EB22" s="128">
        <v>3797.2681512859626</v>
      </c>
      <c r="EC22" s="128">
        <v>2936.808</v>
      </c>
      <c r="ED22" s="128">
        <v>4055.8334882247459</v>
      </c>
      <c r="EE22" s="128">
        <v>3008.3139999999999</v>
      </c>
      <c r="EF22" s="128">
        <v>4581.0831913478287</v>
      </c>
      <c r="EG22" s="128">
        <v>3366.0450000000005</v>
      </c>
      <c r="EH22" s="128">
        <v>2961.4234321758877</v>
      </c>
      <c r="EI22" s="128">
        <v>2310.9150000000004</v>
      </c>
      <c r="EJ22" s="128">
        <v>4552.7880888195014</v>
      </c>
      <c r="EK22" s="128">
        <v>3179.7539999999999</v>
      </c>
      <c r="EL22" s="128">
        <v>3804.4131300700005</v>
      </c>
      <c r="EM22" s="128">
        <v>2688.6</v>
      </c>
      <c r="EN22" s="128">
        <v>3052.8596399500007</v>
      </c>
      <c r="EO22" s="128">
        <v>1998.8190000000002</v>
      </c>
      <c r="EP22" s="128">
        <v>3791.4843688399992</v>
      </c>
      <c r="EQ22" s="128">
        <v>2531.5410000000002</v>
      </c>
      <c r="ER22" s="128">
        <v>4512.3830183299997</v>
      </c>
      <c r="ES22" s="128">
        <v>2605.2170000000006</v>
      </c>
      <c r="ET22" s="128">
        <v>3375.7844650100001</v>
      </c>
      <c r="EU22" s="128">
        <v>2223.4850000000006</v>
      </c>
      <c r="EV22" s="128">
        <v>2950.2701809699993</v>
      </c>
      <c r="EW22" s="128">
        <v>2136.4520000000016</v>
      </c>
      <c r="EX22" s="128">
        <v>2080.2883599999996</v>
      </c>
      <c r="EY22" s="128">
        <v>1503.2060000000001</v>
      </c>
      <c r="EZ22" s="128">
        <v>5342.348559</v>
      </c>
      <c r="FA22" s="128">
        <v>3835.4659999999999</v>
      </c>
      <c r="FB22" s="128">
        <v>3396.8930579999997</v>
      </c>
      <c r="FC22" s="128">
        <v>2234.0350000000003</v>
      </c>
      <c r="FD22" s="128">
        <f>+EF22+EH22+EJ22+EL22+EN22+EP22+ER22+ET22+EV22+EX22+EZ22+FB22</f>
        <v>44402.019492513216</v>
      </c>
      <c r="FE22" s="128">
        <f>+EG22+EI22+EK22+EM22+EO22+EQ22+ES22+EU22+EW22+EY22+FA22+FC22</f>
        <v>30613.535</v>
      </c>
      <c r="FF22" s="128">
        <v>3556.0402170000016</v>
      </c>
      <c r="FG22" s="128">
        <v>2685.8450000000016</v>
      </c>
      <c r="FH22" s="128">
        <v>4846.8144709999997</v>
      </c>
      <c r="FI22" s="128">
        <v>3084.6860000000001</v>
      </c>
      <c r="FJ22" s="128">
        <v>5166.7115270000004</v>
      </c>
      <c r="FK22" s="128">
        <v>3254.6469999999999</v>
      </c>
      <c r="FL22" s="128">
        <v>2684.1429910000002</v>
      </c>
      <c r="FM22" s="128">
        <v>1624.732</v>
      </c>
      <c r="FN22" s="128">
        <v>1613.1083209999999</v>
      </c>
      <c r="FO22" s="128">
        <v>1071.9639999999999</v>
      </c>
      <c r="FP22" s="128">
        <v>1422.145663</v>
      </c>
      <c r="FQ22" s="128">
        <v>1038.0150000000001</v>
      </c>
      <c r="FR22" s="128">
        <v>1622.452327</v>
      </c>
      <c r="FS22" s="128">
        <v>1125.579</v>
      </c>
      <c r="FT22" s="128">
        <v>2907.0584389999999</v>
      </c>
      <c r="FU22" s="128">
        <v>2171.3229999999999</v>
      </c>
      <c r="FV22" s="128">
        <v>5163.5603849118097</v>
      </c>
      <c r="FW22" s="128">
        <v>3502.3730000000005</v>
      </c>
      <c r="FX22" s="128">
        <v>3984.3276609999998</v>
      </c>
      <c r="FY22" s="128">
        <v>3032.53</v>
      </c>
      <c r="FZ22" s="128">
        <v>3025.2440470000001</v>
      </c>
      <c r="GA22" s="128">
        <v>2537.6959999999999</v>
      </c>
      <c r="GB22" s="128">
        <v>3102.1170630000015</v>
      </c>
      <c r="GC22" s="128">
        <v>2629.7589999999991</v>
      </c>
      <c r="GD22" s="128">
        <v>1094.6034329999995</v>
      </c>
      <c r="GE22" s="128">
        <v>866.77200000000028</v>
      </c>
      <c r="GF22" s="128">
        <v>3197.4081109999997</v>
      </c>
      <c r="GG22" s="128">
        <v>3012.8900000000012</v>
      </c>
      <c r="GH22" s="128">
        <v>2878.1745450000003</v>
      </c>
      <c r="GI22" s="128">
        <v>2455.0610000000006</v>
      </c>
      <c r="GJ22" s="128">
        <v>1722.6228370000001</v>
      </c>
      <c r="GK22" s="128">
        <v>1334.0289999999998</v>
      </c>
      <c r="GL22" s="128">
        <v>3234.7949979999999</v>
      </c>
      <c r="GM22" s="128">
        <v>2898.9690000000001</v>
      </c>
      <c r="GN22" s="128">
        <v>1846.497873</v>
      </c>
      <c r="GO22" s="128">
        <v>1746.6489999999999</v>
      </c>
      <c r="GP22" s="128">
        <v>1873.4750789999996</v>
      </c>
      <c r="GQ22" s="128">
        <v>1762.9220000000003</v>
      </c>
      <c r="GR22" s="128">
        <v>2694.1218599999997</v>
      </c>
      <c r="GS22" s="128">
        <v>2144.0879999999997</v>
      </c>
      <c r="GT22" s="128">
        <v>3279.014557</v>
      </c>
      <c r="GU22" s="128">
        <v>2665.8209999999999</v>
      </c>
      <c r="GV22" s="128">
        <v>2464.6326949999998</v>
      </c>
      <c r="GW22" s="128">
        <v>1922.5730000000001</v>
      </c>
      <c r="GX22" s="128">
        <v>3223.5648840000008</v>
      </c>
      <c r="GY22" s="128">
        <v>2867.2410000000004</v>
      </c>
      <c r="GZ22" s="128">
        <v>2087.4119210000003</v>
      </c>
      <c r="HA22" s="128">
        <v>1585.3269999999998</v>
      </c>
      <c r="HB22" s="128">
        <v>3224.3126700000003</v>
      </c>
      <c r="HC22" s="128">
        <v>2728.2650000000008</v>
      </c>
      <c r="HD22" s="128">
        <v>2634.9986800000006</v>
      </c>
      <c r="HE22" s="128">
        <v>2067.0980000000004</v>
      </c>
      <c r="HF22" s="128">
        <v>3624.5593959999987</v>
      </c>
      <c r="HG22" s="128">
        <v>2843.217000000001</v>
      </c>
      <c r="HH22" s="128">
        <v>4834.0190579999989</v>
      </c>
      <c r="HI22" s="128">
        <v>2960.9340000000007</v>
      </c>
      <c r="HJ22" s="128">
        <v>2923.3096280000004</v>
      </c>
      <c r="HK22" s="128">
        <v>2284.3510000000001</v>
      </c>
      <c r="HL22" s="128">
        <v>3354.2761220000002</v>
      </c>
      <c r="HM22" s="128">
        <v>2497.9209999999998</v>
      </c>
      <c r="HN22" s="128">
        <v>4849.2890999999981</v>
      </c>
      <c r="HO22" s="128">
        <v>3091.1379999999999</v>
      </c>
      <c r="HP22" s="128">
        <v>4720.5307279999988</v>
      </c>
      <c r="HQ22" s="128">
        <v>3566.35</v>
      </c>
      <c r="HR22" s="128">
        <v>4332.6566969999994</v>
      </c>
      <c r="HS22" s="128">
        <v>2738.18</v>
      </c>
      <c r="HT22" s="128">
        <v>3898.5601720000004</v>
      </c>
      <c r="HU22" s="128">
        <v>2502.165</v>
      </c>
      <c r="HV22" s="128">
        <v>6297.0460560000001</v>
      </c>
      <c r="HW22" s="129">
        <v>3795.4399999999996</v>
      </c>
      <c r="HX22" s="128">
        <v>3932.3868750000001</v>
      </c>
      <c r="HY22" s="128">
        <v>2700.554000000001</v>
      </c>
      <c r="HZ22" s="128">
        <v>4965.3820869999981</v>
      </c>
      <c r="IA22" s="129">
        <v>2317.7469999999998</v>
      </c>
      <c r="IB22" s="128">
        <v>5178.1282170000004</v>
      </c>
      <c r="IC22" s="129">
        <v>2253.0680000000002</v>
      </c>
      <c r="ID22" s="128">
        <v>10379.155567</v>
      </c>
      <c r="IE22" s="129">
        <v>4621.1080000000002</v>
      </c>
      <c r="IF22" s="128">
        <v>3637.9173890000002</v>
      </c>
      <c r="IG22" s="129">
        <v>2408.1060000000002</v>
      </c>
      <c r="IH22" s="128">
        <v>9512.7939869999991</v>
      </c>
      <c r="II22" s="129">
        <v>3952.913</v>
      </c>
      <c r="IJ22" s="128">
        <v>7242.7173030000013</v>
      </c>
      <c r="IK22" s="129">
        <v>4570.9669999999996</v>
      </c>
      <c r="IL22" s="128">
        <v>3382.7274819999998</v>
      </c>
      <c r="IM22" s="129">
        <v>2383.8330000000001</v>
      </c>
      <c r="IN22" s="128">
        <v>5667.3548140000003</v>
      </c>
      <c r="IO22" s="129">
        <v>2792.0279999999998</v>
      </c>
      <c r="IP22" s="128">
        <v>5095.8743320000003</v>
      </c>
      <c r="IQ22" s="129">
        <v>3484.7660000000001</v>
      </c>
      <c r="IR22" s="128">
        <v>9836.4920930000008</v>
      </c>
      <c r="IS22" s="129">
        <v>4774.2690000000002</v>
      </c>
      <c r="IT22" s="128">
        <v>9541.5266000000047</v>
      </c>
      <c r="IU22" s="129">
        <v>4873.7070000000012</v>
      </c>
      <c r="IV22" s="128">
        <v>8249.3328509999992</v>
      </c>
      <c r="IW22" s="129">
        <v>3789.4780000000001</v>
      </c>
      <c r="IX22" s="128">
        <v>5794.8885909999999</v>
      </c>
      <c r="IY22" s="145">
        <v>2980.2730000000001</v>
      </c>
      <c r="IZ22" s="128">
        <v>9821.8148500000007</v>
      </c>
      <c r="JA22" s="145">
        <v>4145.2349999999997</v>
      </c>
      <c r="JB22" s="128">
        <v>4582.5320160000001</v>
      </c>
      <c r="JC22" s="145">
        <v>2933.8910000000001</v>
      </c>
      <c r="JD22" s="128">
        <v>4443.4889529999982</v>
      </c>
      <c r="JE22" s="145">
        <v>2396.9370000000004</v>
      </c>
      <c r="JF22" s="128">
        <v>9205.9954649999981</v>
      </c>
      <c r="JG22" s="145">
        <v>3815.0710000000004</v>
      </c>
      <c r="JH22" s="128">
        <v>4891.3150769999984</v>
      </c>
      <c r="JI22" s="145">
        <v>2689.5499999999988</v>
      </c>
      <c r="JJ22" s="128">
        <v>12030.765938</v>
      </c>
      <c r="JK22" s="145">
        <v>4881.7564199999997</v>
      </c>
      <c r="JL22" s="128">
        <v>5396.8074430000015</v>
      </c>
      <c r="JM22" s="145">
        <v>2586.1113999999998</v>
      </c>
      <c r="JN22" s="128">
        <v>5941.4804880000029</v>
      </c>
      <c r="JO22" s="145">
        <v>3172.6571999999996</v>
      </c>
      <c r="JP22" s="203">
        <v>9020.6874889999999</v>
      </c>
      <c r="JQ22" s="232">
        <v>5215.9137000000001</v>
      </c>
      <c r="JR22" s="128">
        <v>11912.548134000001</v>
      </c>
      <c r="JS22" s="129">
        <v>4790.4750599999998</v>
      </c>
      <c r="JT22" s="128">
        <v>8806.3742820000007</v>
      </c>
      <c r="JU22" s="196">
        <v>3858.1306400000003</v>
      </c>
      <c r="JV22" s="211">
        <v>13084.048287999998</v>
      </c>
      <c r="JW22" s="203">
        <v>6490.8065600000018</v>
      </c>
      <c r="JX22" s="210">
        <v>12679.782978000001</v>
      </c>
      <c r="JY22" s="203">
        <v>8020.62014</v>
      </c>
      <c r="JZ22" s="243">
        <v>12713.115499</v>
      </c>
      <c r="KA22" s="196">
        <v>6726.5484200000001</v>
      </c>
      <c r="KB22" s="243">
        <v>12945.602590999997</v>
      </c>
      <c r="KC22" s="196">
        <v>6149.7033000000001</v>
      </c>
      <c r="KD22" s="243">
        <v>9005.1079019999961</v>
      </c>
      <c r="KE22" s="196">
        <v>3278.1400999999992</v>
      </c>
      <c r="KF22" s="243">
        <v>11556.353260999997</v>
      </c>
      <c r="KG22" s="196">
        <v>4442.4371000000001</v>
      </c>
      <c r="KH22" s="243">
        <v>7515.3312240000005</v>
      </c>
      <c r="KI22" s="196">
        <v>3868.8404000000019</v>
      </c>
      <c r="KJ22" s="243">
        <v>6230.8896129999985</v>
      </c>
      <c r="KK22" s="196">
        <v>2801.5892199999994</v>
      </c>
      <c r="KL22" s="243">
        <v>7029.2983290000029</v>
      </c>
      <c r="KM22" s="196">
        <v>3984.9541800000006</v>
      </c>
      <c r="KN22" s="243">
        <v>9428.0815779999994</v>
      </c>
      <c r="KO22" s="196">
        <v>4088.8011099999994</v>
      </c>
      <c r="KP22" s="243">
        <v>5494.7000949999983</v>
      </c>
      <c r="KQ22" s="196">
        <v>2703.1589999999992</v>
      </c>
      <c r="KR22" s="211">
        <v>11755.927052999998</v>
      </c>
      <c r="KS22" s="203">
        <v>4867.4845620000033</v>
      </c>
      <c r="KT22" s="211">
        <v>9867.9954030000008</v>
      </c>
      <c r="KU22" s="203">
        <v>6077.8040000000001</v>
      </c>
      <c r="KV22" s="211">
        <v>18128.488787999999</v>
      </c>
      <c r="KW22" s="203">
        <v>17002.589</v>
      </c>
      <c r="KX22" s="211">
        <v>19043.131398000001</v>
      </c>
      <c r="KY22" s="203">
        <v>7151.6794900000004</v>
      </c>
      <c r="KZ22" s="203">
        <v>13441.560831000001</v>
      </c>
      <c r="LA22" s="203">
        <v>5981.3888460000007</v>
      </c>
      <c r="LB22" s="203">
        <v>13830.267284</v>
      </c>
      <c r="LC22" s="203">
        <v>6663.9858200000017</v>
      </c>
      <c r="LD22" s="203">
        <v>20210.397185999998</v>
      </c>
      <c r="LE22" s="203">
        <v>7196.1864000000023</v>
      </c>
      <c r="LF22" s="203">
        <v>16341.418249</v>
      </c>
      <c r="LG22" s="203">
        <v>7489.2681099999991</v>
      </c>
      <c r="LH22" s="203">
        <v>8291.1856929999994</v>
      </c>
      <c r="LI22" s="203">
        <v>4870.2830000000004</v>
      </c>
      <c r="LJ22" s="203">
        <v>13011.577157</v>
      </c>
      <c r="LK22" s="203">
        <v>4583.0658600000006</v>
      </c>
      <c r="LL22" s="203">
        <v>3822.8899919999999</v>
      </c>
      <c r="LM22" s="203">
        <v>1904.8632</v>
      </c>
      <c r="LN22" s="203">
        <v>18400.03141</v>
      </c>
      <c r="LO22" s="203">
        <v>6699.3869999999997</v>
      </c>
      <c r="LP22" s="203">
        <v>24578.379086000001</v>
      </c>
      <c r="LQ22" s="203">
        <v>7744.1286099999998</v>
      </c>
      <c r="LR22" s="215">
        <f>+JV22+JX22+JZ22+KB22+KD22+KF22+KH22+KJ22+KL22+KN22+KP22+KR22</f>
        <v>119438.23841099995</v>
      </c>
      <c r="LS22" s="216">
        <f>+JW22+JY22+KA22+KC22+KE22+KG22+KI22+KK22+KM22+KO22+KQ22+KS22</f>
        <v>57423.084092000012</v>
      </c>
      <c r="LT22" s="215">
        <f>+KT22+KV22+KX22+KZ22+LB22+LD22+LF22+LH22+LJ22+LL22+LN22+LP22</f>
        <v>178967.32247700001</v>
      </c>
      <c r="LU22" s="216">
        <f>+KU22+KW22+KY22+LA22+LC22+LE22+LG22+LI22+LK22+LM22+LO22+LQ22</f>
        <v>83364.629336000013</v>
      </c>
    </row>
    <row r="23" spans="1:333" ht="15.75">
      <c r="A23" s="141" t="s">
        <v>106</v>
      </c>
      <c r="B23" s="128">
        <v>5452.7</v>
      </c>
      <c r="C23" s="129">
        <v>9640</v>
      </c>
      <c r="D23" s="128">
        <v>8622.5</v>
      </c>
      <c r="E23" s="129">
        <v>11451</v>
      </c>
      <c r="F23" s="128">
        <v>7998.2</v>
      </c>
      <c r="G23" s="129">
        <v>8199.6</v>
      </c>
      <c r="H23" s="130">
        <v>5979.1</v>
      </c>
      <c r="I23" s="131">
        <v>7175</v>
      </c>
      <c r="J23" s="128">
        <v>3901.9</v>
      </c>
      <c r="K23" s="129">
        <v>3621</v>
      </c>
      <c r="L23" s="130">
        <v>6346</v>
      </c>
      <c r="M23" s="131">
        <v>5335</v>
      </c>
      <c r="N23" s="130">
        <v>8448</v>
      </c>
      <c r="O23" s="131">
        <v>6975.3</v>
      </c>
      <c r="P23" s="142">
        <v>8614.2435349999996</v>
      </c>
      <c r="Q23" s="129">
        <v>12667.591</v>
      </c>
      <c r="R23" s="128">
        <v>21025.138415999998</v>
      </c>
      <c r="S23" s="129">
        <v>36732.169000000002</v>
      </c>
      <c r="T23" s="128">
        <v>31833.164129759425</v>
      </c>
      <c r="U23" s="129">
        <v>24466.27</v>
      </c>
      <c r="V23" s="143">
        <v>41720.276861655184</v>
      </c>
      <c r="W23" s="128">
        <v>35006.347000000002</v>
      </c>
      <c r="X23" s="128">
        <v>41757.850617918186</v>
      </c>
      <c r="Y23" s="129">
        <v>39371.076000000001</v>
      </c>
      <c r="Z23" s="128">
        <v>34520.305102733291</v>
      </c>
      <c r="AA23" s="129">
        <v>35835.782000000014</v>
      </c>
      <c r="AB23" s="128">
        <v>41575.088976000006</v>
      </c>
      <c r="AC23" s="129">
        <v>45368.228000000003</v>
      </c>
      <c r="AD23" s="128">
        <v>57722.848847249988</v>
      </c>
      <c r="AE23" s="129">
        <v>54631.581000000006</v>
      </c>
      <c r="AF23" s="128">
        <v>71873.060642000011</v>
      </c>
      <c r="AG23" s="129">
        <v>67638.490000000005</v>
      </c>
      <c r="AH23" s="200">
        <v>62155.664488707313</v>
      </c>
      <c r="AI23" s="202">
        <v>61704.159299999999</v>
      </c>
      <c r="AJ23" s="200">
        <f t="shared" ref="AJ23:AJ29" si="6">JV23+JX23+JZ23+KB23+KD23+KF23+KH23+KJ23+KL23+KN23+KP23+KR23</f>
        <v>85020.342794000011</v>
      </c>
      <c r="AK23" s="202">
        <f t="shared" ref="AK23:AK29" si="7">+JW23+JY23+KA23+KC23+KE23+KG23+KI23+KK23+KM23+KO23+KQ23+KS23</f>
        <v>93601.776949999999</v>
      </c>
      <c r="AL23" s="128">
        <v>2037.6735779999999</v>
      </c>
      <c r="AM23" s="128">
        <v>2745.5290000000005</v>
      </c>
      <c r="AN23" s="128">
        <v>3812.2211130000001</v>
      </c>
      <c r="AO23" s="128">
        <v>3949.2340000000004</v>
      </c>
      <c r="AP23" s="128">
        <v>4158.9881560000003</v>
      </c>
      <c r="AQ23" s="128">
        <v>4179.4670000000006</v>
      </c>
      <c r="AR23" s="128">
        <v>4168.0262440000006</v>
      </c>
      <c r="AS23" s="128">
        <v>4188.1390000000001</v>
      </c>
      <c r="AT23" s="128">
        <v>4885.9386310000009</v>
      </c>
      <c r="AU23" s="128">
        <v>4740.6689999999999</v>
      </c>
      <c r="AV23" s="128">
        <v>4992.8171660000007</v>
      </c>
      <c r="AW23" s="128">
        <v>4870.8890000000001</v>
      </c>
      <c r="AX23" s="128">
        <v>5224.2116640000004</v>
      </c>
      <c r="AY23" s="128">
        <v>5310.9870000000001</v>
      </c>
      <c r="AZ23" s="128">
        <v>5727.7460890000002</v>
      </c>
      <c r="BA23" s="128">
        <v>6284.4070000000002</v>
      </c>
      <c r="BB23" s="128">
        <v>7595.7885679999999</v>
      </c>
      <c r="BC23" s="128">
        <v>8367.3960000000006</v>
      </c>
      <c r="BD23" s="128">
        <v>8218.4484840000005</v>
      </c>
      <c r="BE23" s="128">
        <v>11137.425000000001</v>
      </c>
      <c r="BF23" s="128">
        <v>8614.2435349999996</v>
      </c>
      <c r="BG23" s="128">
        <v>12667.591</v>
      </c>
      <c r="BH23" s="128">
        <v>576.35812699999997</v>
      </c>
      <c r="BI23" s="128">
        <v>1557.848</v>
      </c>
      <c r="BJ23" s="128">
        <v>844.54783999999995</v>
      </c>
      <c r="BK23" s="128">
        <v>2170.817</v>
      </c>
      <c r="BL23" s="128">
        <f t="shared" ref="BL23:BM29" si="8">+BJ23+BH23</f>
        <v>1420.9059669999999</v>
      </c>
      <c r="BM23" s="128">
        <f t="shared" si="8"/>
        <v>3728.665</v>
      </c>
      <c r="BN23" s="128">
        <v>1494.4745519999999</v>
      </c>
      <c r="BO23" s="128">
        <v>3545.2120000000004</v>
      </c>
      <c r="BP23" s="128">
        <v>548.38958700000012</v>
      </c>
      <c r="BQ23" s="128">
        <v>1427.8889999999992</v>
      </c>
      <c r="BR23" s="128">
        <v>689.32709199999999</v>
      </c>
      <c r="BS23" s="128">
        <v>1861.24</v>
      </c>
      <c r="BT23" s="128">
        <v>2142.7494980000001</v>
      </c>
      <c r="BU23" s="128">
        <v>2811.9870000000001</v>
      </c>
      <c r="BV23" s="128">
        <v>806.82881599999996</v>
      </c>
      <c r="BW23" s="128">
        <v>1481.424</v>
      </c>
      <c r="BX23" s="128">
        <v>1192.480012</v>
      </c>
      <c r="BY23" s="128">
        <v>1564.1890000000001</v>
      </c>
      <c r="BZ23" s="128">
        <v>2926.5547539999998</v>
      </c>
      <c r="CA23" s="128">
        <v>10074.045</v>
      </c>
      <c r="CB23" s="128">
        <v>1904.9425819999999</v>
      </c>
      <c r="CC23" s="128">
        <v>2969.8789999999999</v>
      </c>
      <c r="CD23" s="128">
        <v>3272.9191099999998</v>
      </c>
      <c r="CE23" s="128">
        <v>3307.2559999999999</v>
      </c>
      <c r="CF23" s="128">
        <v>4625.5664459999998</v>
      </c>
      <c r="CG23" s="128">
        <v>3960.3829999999998</v>
      </c>
      <c r="CH23" s="128">
        <v>2361.7127367594258</v>
      </c>
      <c r="CI23" s="128">
        <v>2435.6280000000002</v>
      </c>
      <c r="CJ23" s="128">
        <v>3983.301747</v>
      </c>
      <c r="CK23" s="128">
        <v>3512.0010000000002</v>
      </c>
      <c r="CL23" s="128">
        <v>1418.531894</v>
      </c>
      <c r="CM23" s="128">
        <v>3527.3510000000001</v>
      </c>
      <c r="CN23" s="128">
        <v>706.78537700000004</v>
      </c>
      <c r="CO23" s="128">
        <v>312.03399999999999</v>
      </c>
      <c r="CP23" s="128">
        <v>1622.9001909999999</v>
      </c>
      <c r="CQ23" s="128">
        <v>1225.6189999999999</v>
      </c>
      <c r="CR23" s="128">
        <v>1298.3261320000001</v>
      </c>
      <c r="CS23" s="128">
        <v>890.726</v>
      </c>
      <c r="CT23" s="128">
        <v>5717.2729159999999</v>
      </c>
      <c r="CU23" s="128">
        <v>997.58299999999997</v>
      </c>
      <c r="CV23" s="128">
        <v>1338.933612</v>
      </c>
      <c r="CW23" s="128">
        <v>1172.498</v>
      </c>
      <c r="CX23" s="128">
        <v>2850.539651</v>
      </c>
      <c r="CY23" s="128">
        <v>2464.384</v>
      </c>
      <c r="CZ23" s="128">
        <v>3949.7409170000001</v>
      </c>
      <c r="DA23" s="128">
        <v>3369.712</v>
      </c>
      <c r="DB23" s="128">
        <v>3820.6139459999999</v>
      </c>
      <c r="DC23" s="128">
        <v>2855.0880000000002</v>
      </c>
      <c r="DD23" s="128">
        <v>2764.5050099999999</v>
      </c>
      <c r="DE23" s="128">
        <v>1703.646</v>
      </c>
      <c r="DF23" s="128">
        <f t="shared" si="5"/>
        <v>29068.659119759424</v>
      </c>
      <c r="DG23" s="128">
        <f t="shared" si="5"/>
        <v>22762.624</v>
      </c>
      <c r="DH23" s="128">
        <v>4872.3587820000002</v>
      </c>
      <c r="DI23" s="128">
        <v>3958.6619999999998</v>
      </c>
      <c r="DJ23" s="128">
        <v>4142.8625330000004</v>
      </c>
      <c r="DK23" s="128">
        <v>2894.8139999999999</v>
      </c>
      <c r="DL23" s="128">
        <v>3028.243332</v>
      </c>
      <c r="DM23" s="128">
        <v>2582.951</v>
      </c>
      <c r="DN23" s="128">
        <v>712.04865159999997</v>
      </c>
      <c r="DO23" s="128">
        <v>656.72799999999995</v>
      </c>
      <c r="DP23" s="128">
        <v>665.07365650999998</v>
      </c>
      <c r="DQ23" s="128">
        <v>686.04399999999998</v>
      </c>
      <c r="DR23" s="128">
        <v>1460.81456306</v>
      </c>
      <c r="DS23" s="128">
        <v>1135.67</v>
      </c>
      <c r="DT23" s="128">
        <v>3804.765223510351</v>
      </c>
      <c r="DU23" s="128">
        <v>3372.9690000000001</v>
      </c>
      <c r="DV23" s="128">
        <v>10750.481674676588</v>
      </c>
      <c r="DW23" s="128">
        <v>9116.2099999999991</v>
      </c>
      <c r="DX23" s="128">
        <v>6394.187469761182</v>
      </c>
      <c r="DY23" s="128">
        <v>5356.1229999999996</v>
      </c>
      <c r="DZ23" s="128">
        <v>3022.0072711636863</v>
      </c>
      <c r="EA23" s="128">
        <v>2712.8620000000001</v>
      </c>
      <c r="EB23" s="128">
        <v>1269.6127423182616</v>
      </c>
      <c r="EC23" s="128">
        <v>1124.441</v>
      </c>
      <c r="ED23" s="128">
        <v>1597.8209620551154</v>
      </c>
      <c r="EE23" s="128">
        <v>1408.873</v>
      </c>
      <c r="EF23" s="128">
        <v>5183.6754024877755</v>
      </c>
      <c r="EG23" s="128">
        <v>5355.7680000000009</v>
      </c>
      <c r="EH23" s="128">
        <v>4285.8983699566343</v>
      </c>
      <c r="EI23" s="128">
        <v>3958.1819999999993</v>
      </c>
      <c r="EJ23" s="128">
        <v>948.28237164378493</v>
      </c>
      <c r="EK23" s="128">
        <v>913.69100000000003</v>
      </c>
      <c r="EL23" s="128">
        <v>901.07093283000017</v>
      </c>
      <c r="EM23" s="128">
        <v>1088.364</v>
      </c>
      <c r="EN23" s="128">
        <v>670.49023741999997</v>
      </c>
      <c r="EO23" s="128">
        <v>910.21300000000008</v>
      </c>
      <c r="EP23" s="128">
        <v>925.92567826000015</v>
      </c>
      <c r="EQ23" s="128">
        <v>856.94500000000005</v>
      </c>
      <c r="ER23" s="128">
        <v>1820.0751746599997</v>
      </c>
      <c r="ES23" s="128">
        <v>2179.9580000000001</v>
      </c>
      <c r="ET23" s="128">
        <v>13694.618059519995</v>
      </c>
      <c r="EU23" s="128">
        <v>11948.534999999998</v>
      </c>
      <c r="EV23" s="128">
        <v>3077.2631701400001</v>
      </c>
      <c r="EW23" s="128">
        <v>2969.1640000000002</v>
      </c>
      <c r="EX23" s="128">
        <v>2379.9541220000001</v>
      </c>
      <c r="EY23" s="128">
        <v>2288.3429999999994</v>
      </c>
      <c r="EZ23" s="128">
        <v>1622.5697599999999</v>
      </c>
      <c r="FA23" s="128">
        <v>1440.2009999999998</v>
      </c>
      <c r="FB23" s="128">
        <v>6248.0273390000002</v>
      </c>
      <c r="FC23" s="128">
        <v>5461.7119999999995</v>
      </c>
      <c r="FD23" s="128">
        <f t="shared" ref="FD23:FE29" si="9">+EF23+EH23+EJ23+EL23+EN23+EP23+ER23+ET23+EV23+EX23+EZ23+FB23</f>
        <v>41757.850617918186</v>
      </c>
      <c r="FE23" s="128">
        <f t="shared" si="9"/>
        <v>39371.076000000001</v>
      </c>
      <c r="FF23" s="128">
        <v>1088.7633349999999</v>
      </c>
      <c r="FG23" s="128">
        <v>1186.8779999999995</v>
      </c>
      <c r="FH23" s="128">
        <v>3896.8894319999999</v>
      </c>
      <c r="FI23" s="128">
        <v>3790.253999999999</v>
      </c>
      <c r="FJ23" s="128">
        <v>1511.1477219999999</v>
      </c>
      <c r="FK23" s="128">
        <v>1972.4449999999999</v>
      </c>
      <c r="FL23" s="128">
        <v>1811.103912</v>
      </c>
      <c r="FM23" s="128">
        <v>2443.9349999999999</v>
      </c>
      <c r="FN23" s="128">
        <v>773.80110999999999</v>
      </c>
      <c r="FO23" s="128">
        <v>1069.1130000000001</v>
      </c>
      <c r="FP23" s="128">
        <v>1230.0110090000001</v>
      </c>
      <c r="FQ23" s="128">
        <v>1234.1679999999999</v>
      </c>
      <c r="FR23" s="128">
        <v>3303.4682090000001</v>
      </c>
      <c r="FS23" s="128">
        <v>3136.3119999999999</v>
      </c>
      <c r="FT23" s="128">
        <v>6412.4649579999996</v>
      </c>
      <c r="FU23" s="128">
        <v>6428.1469999999999</v>
      </c>
      <c r="FV23" s="128">
        <v>8624.8215041042986</v>
      </c>
      <c r="FW23" s="128">
        <v>7319.79</v>
      </c>
      <c r="FX23" s="128">
        <v>2380.628823</v>
      </c>
      <c r="FY23" s="128">
        <v>2450.7669999999998</v>
      </c>
      <c r="FZ23" s="128">
        <v>1819.433372</v>
      </c>
      <c r="GA23" s="128">
        <v>2210.3919999999998</v>
      </c>
      <c r="GB23" s="128">
        <v>1525.2227279999995</v>
      </c>
      <c r="GC23" s="128">
        <v>1918.2709999999997</v>
      </c>
      <c r="GD23" s="128">
        <v>4811.2863000000007</v>
      </c>
      <c r="GE23" s="128">
        <v>4851.7529999999988</v>
      </c>
      <c r="GF23" s="128">
        <v>9603.939513000003</v>
      </c>
      <c r="GG23" s="128">
        <v>8827.1649999999991</v>
      </c>
      <c r="GH23" s="128">
        <v>1178.9076219999999</v>
      </c>
      <c r="GI23" s="128">
        <v>1332.5219999999999</v>
      </c>
      <c r="GJ23" s="128">
        <v>495.973747</v>
      </c>
      <c r="GK23" s="128">
        <v>711.93499999999983</v>
      </c>
      <c r="GL23" s="128">
        <v>1218.107246</v>
      </c>
      <c r="GM23" s="128">
        <v>1268.0640000000001</v>
      </c>
      <c r="GN23" s="128">
        <v>5269.8303669999996</v>
      </c>
      <c r="GO23" s="128">
        <v>6912.5720000000001</v>
      </c>
      <c r="GP23" s="128">
        <v>5829.0141520000006</v>
      </c>
      <c r="GQ23" s="128">
        <v>6633.7740000000003</v>
      </c>
      <c r="GR23" s="128">
        <v>6679.1895210000012</v>
      </c>
      <c r="GS23" s="128">
        <v>6485.9070000000011</v>
      </c>
      <c r="GT23" s="128">
        <v>1815.6812449999998</v>
      </c>
      <c r="GU23" s="128">
        <v>2047.0189999999998</v>
      </c>
      <c r="GV23" s="128">
        <v>1715.875272</v>
      </c>
      <c r="GW23" s="128">
        <v>2338.5330000000004</v>
      </c>
      <c r="GX23" s="128">
        <v>984.01571700000011</v>
      </c>
      <c r="GY23" s="128">
        <v>1759.6469999999995</v>
      </c>
      <c r="GZ23" s="128">
        <v>1973.2682740000002</v>
      </c>
      <c r="HA23" s="128">
        <v>2199.3370000000004</v>
      </c>
      <c r="HB23" s="128">
        <v>9693.6730800000005</v>
      </c>
      <c r="HC23" s="128">
        <v>8989.0099999999984</v>
      </c>
      <c r="HD23" s="128">
        <v>5225.0041010000004</v>
      </c>
      <c r="HE23" s="128">
        <v>5146.8989999999985</v>
      </c>
      <c r="HF23" s="128">
        <v>1782.9002260000009</v>
      </c>
      <c r="HG23" s="128">
        <v>1652.3249999999998</v>
      </c>
      <c r="HH23" s="128">
        <v>956.48170599999992</v>
      </c>
      <c r="HI23" s="128">
        <v>474.51400000000001</v>
      </c>
      <c r="HJ23" s="128">
        <v>1111.8464849999996</v>
      </c>
      <c r="HK23" s="128">
        <v>653.99599999999998</v>
      </c>
      <c r="HL23" s="128">
        <v>460.784288</v>
      </c>
      <c r="HM23" s="128">
        <v>736.25800000000004</v>
      </c>
      <c r="HN23" s="128">
        <v>2227.4405599999991</v>
      </c>
      <c r="HO23" s="128">
        <v>2524.2920000000004</v>
      </c>
      <c r="HP23" s="128">
        <v>11608.660638999996</v>
      </c>
      <c r="HQ23" s="128">
        <v>11391.400000000003</v>
      </c>
      <c r="HR23" s="128">
        <v>12093.841757249998</v>
      </c>
      <c r="HS23" s="128">
        <v>11754.233</v>
      </c>
      <c r="HT23" s="128">
        <v>9001.5634820000014</v>
      </c>
      <c r="HU23" s="128">
        <v>7625.2619999999997</v>
      </c>
      <c r="HV23" s="128">
        <v>940.3350190000001</v>
      </c>
      <c r="HW23" s="129">
        <v>1118.335</v>
      </c>
      <c r="HX23" s="128">
        <v>2620.317504000001</v>
      </c>
      <c r="HY23" s="128">
        <v>2466.1370000000002</v>
      </c>
      <c r="HZ23" s="128">
        <v>9690.5796190000001</v>
      </c>
      <c r="IA23" s="129">
        <v>9351.3889999999992</v>
      </c>
      <c r="IB23" s="128">
        <v>6919.3501660000002</v>
      </c>
      <c r="IC23" s="129">
        <v>6233.46</v>
      </c>
      <c r="ID23" s="128">
        <v>3881.8880840000002</v>
      </c>
      <c r="IE23" s="129">
        <v>3996.9859999999999</v>
      </c>
      <c r="IF23" s="128">
        <v>1128.1608570000001</v>
      </c>
      <c r="IG23" s="129">
        <v>686.65</v>
      </c>
      <c r="IH23" s="128">
        <v>204.58384599999999</v>
      </c>
      <c r="II23" s="129">
        <v>288.07900000000001</v>
      </c>
      <c r="IJ23" s="128">
        <v>878.55347499999993</v>
      </c>
      <c r="IK23" s="129">
        <v>396.76499999999993</v>
      </c>
      <c r="IL23" s="128">
        <v>2835.980564</v>
      </c>
      <c r="IM23" s="129">
        <v>2769.232</v>
      </c>
      <c r="IN23" s="128">
        <v>15712.861938</v>
      </c>
      <c r="IO23" s="129">
        <v>15185.816000000001</v>
      </c>
      <c r="IP23" s="128">
        <v>15737.976001000001</v>
      </c>
      <c r="IQ23" s="129">
        <v>15560.22</v>
      </c>
      <c r="IR23" s="128">
        <v>8856.0313420000002</v>
      </c>
      <c r="IS23" s="129">
        <v>8311.357</v>
      </c>
      <c r="IT23" s="128">
        <v>2548.7060550000001</v>
      </c>
      <c r="IU23" s="129">
        <v>1955.9300000000003</v>
      </c>
      <c r="IV23" s="128">
        <v>3478.3886950000001</v>
      </c>
      <c r="IW23" s="129">
        <v>2902.6060000000002</v>
      </c>
      <c r="IX23" s="128">
        <v>3186.2050669999999</v>
      </c>
      <c r="IY23" s="145">
        <v>2786.6590000000001</v>
      </c>
      <c r="IZ23" s="128">
        <v>7076.0064689999999</v>
      </c>
      <c r="JA23" s="145">
        <v>7023.7889999999998</v>
      </c>
      <c r="JB23" s="128">
        <v>10974.537560000001</v>
      </c>
      <c r="JC23" s="145">
        <v>11577.362999999999</v>
      </c>
      <c r="JD23" s="128">
        <v>1535.9336040000001</v>
      </c>
      <c r="JE23" s="145">
        <v>2082.9110000000001</v>
      </c>
      <c r="JF23" s="128">
        <v>4473.5675409999994</v>
      </c>
      <c r="JG23" s="145">
        <v>4138.473</v>
      </c>
      <c r="JH23" s="128">
        <v>3658.0381549999993</v>
      </c>
      <c r="JI23" s="145">
        <v>3440.3020000000001</v>
      </c>
      <c r="JJ23" s="128">
        <v>2478.101539707317</v>
      </c>
      <c r="JK23" s="145">
        <v>2412.5094999999997</v>
      </c>
      <c r="JL23" s="128">
        <v>3481.6161210000005</v>
      </c>
      <c r="JM23" s="145">
        <v>4871.8404999999993</v>
      </c>
      <c r="JN23" s="128">
        <v>7079.1913169999998</v>
      </c>
      <c r="JO23" s="145">
        <v>3548.0512000000008</v>
      </c>
      <c r="JP23" s="203">
        <v>5189.9874890000001</v>
      </c>
      <c r="JQ23" s="232">
        <v>5512.42</v>
      </c>
      <c r="JR23" s="128">
        <v>7386.6604610000004</v>
      </c>
      <c r="JS23" s="129">
        <v>7357.5595000000003</v>
      </c>
      <c r="JT23" s="128">
        <v>5635.8191649999999</v>
      </c>
      <c r="JU23" s="196">
        <v>6952.2816000000003</v>
      </c>
      <c r="JV23" s="211">
        <v>4313.0969349999996</v>
      </c>
      <c r="JW23" s="203">
        <v>5157.22498</v>
      </c>
      <c r="JX23" s="210">
        <v>7448.7258889999985</v>
      </c>
      <c r="JY23" s="203">
        <v>6300.74935</v>
      </c>
      <c r="JZ23" s="243">
        <v>6250.9093099999991</v>
      </c>
      <c r="KA23" s="196">
        <v>7642.6729999999998</v>
      </c>
      <c r="KB23" s="243">
        <v>4221.5351799999999</v>
      </c>
      <c r="KC23" s="196">
        <v>4612.9941200000003</v>
      </c>
      <c r="KD23" s="243">
        <v>2798.2816170000001</v>
      </c>
      <c r="KE23" s="196">
        <v>3862.7330000000002</v>
      </c>
      <c r="KF23" s="243">
        <v>9943.653026</v>
      </c>
      <c r="KG23" s="196">
        <v>7544.244999999999</v>
      </c>
      <c r="KH23" s="243">
        <v>7806.698198000001</v>
      </c>
      <c r="KI23" s="196">
        <v>6494.5280000000002</v>
      </c>
      <c r="KJ23" s="243">
        <v>5245.5021550000019</v>
      </c>
      <c r="KK23" s="196">
        <v>10977.441800000004</v>
      </c>
      <c r="KL23" s="243">
        <v>14418.208096000002</v>
      </c>
      <c r="KM23" s="196">
        <v>15205.536700000001</v>
      </c>
      <c r="KN23" s="243">
        <v>6890.2835850000001</v>
      </c>
      <c r="KO23" s="196">
        <v>8160.5190000000011</v>
      </c>
      <c r="KP23" s="243">
        <v>11012.841784</v>
      </c>
      <c r="KQ23" s="196">
        <v>12109.255500000001</v>
      </c>
      <c r="KR23" s="211">
        <v>4670.607019</v>
      </c>
      <c r="KS23" s="203">
        <v>5533.8765000000003</v>
      </c>
      <c r="KT23" s="211">
        <v>4358.9080290000002</v>
      </c>
      <c r="KU23" s="203">
        <v>5961.1760000000004</v>
      </c>
      <c r="KV23" s="211">
        <v>7758.367107</v>
      </c>
      <c r="KW23" s="203">
        <v>8958.8670000000002</v>
      </c>
      <c r="KX23" s="211">
        <v>9184.757098</v>
      </c>
      <c r="KY23" s="203">
        <v>9095.9890680000008</v>
      </c>
      <c r="KZ23" s="203">
        <v>5064.0088230000001</v>
      </c>
      <c r="LA23" s="203">
        <v>2929.4360000000006</v>
      </c>
      <c r="LB23" s="203">
        <v>7177.0249729999987</v>
      </c>
      <c r="LC23" s="203">
        <v>6664.1449999999995</v>
      </c>
      <c r="LD23" s="203">
        <v>5667.6531359999999</v>
      </c>
      <c r="LE23" s="203">
        <v>2314.9079999999994</v>
      </c>
      <c r="LF23" s="203">
        <v>2421.4861470000001</v>
      </c>
      <c r="LG23" s="203">
        <v>1687.3092000000001</v>
      </c>
      <c r="LH23" s="203">
        <v>14354.661916999999</v>
      </c>
      <c r="LI23" s="203">
        <v>7437.6679999999997</v>
      </c>
      <c r="LJ23" s="203">
        <v>4208.7517790000002</v>
      </c>
      <c r="LK23" s="203">
        <v>5241.2179999999998</v>
      </c>
      <c r="LL23" s="203">
        <v>9528.3803360000002</v>
      </c>
      <c r="LM23" s="203">
        <v>6859.0367000000006</v>
      </c>
      <c r="LN23" s="203">
        <v>4101.1647590000002</v>
      </c>
      <c r="LO23" s="203">
        <v>4415.3159999999998</v>
      </c>
      <c r="LP23" s="203">
        <v>3914.9188399999998</v>
      </c>
      <c r="LQ23" s="203">
        <v>4027.7249999999999</v>
      </c>
      <c r="LR23" s="215">
        <f t="shared" ref="LR23:LR57" si="10">+JV23+JX23+JZ23+KB23+KD23+KF23+KH23+KJ23+KL23+KN23+KP23+KR23</f>
        <v>85020.342794000011</v>
      </c>
      <c r="LS23" s="216">
        <f t="shared" ref="LS23:LS57" si="11">+JW23+JY23+KA23+KC23+KE23+KG23+KI23+KK23+KM23+KO23+KQ23+KS23</f>
        <v>93601.776949999999</v>
      </c>
      <c r="LT23" s="215">
        <f t="shared" ref="LT23:LT57" si="12">+KT23+KV23+KX23+KZ23+LB23+LD23+LF23+LH23+LJ23+LL23+LN23+LP23</f>
        <v>77740.082943999994</v>
      </c>
      <c r="LU23" s="216">
        <f t="shared" ref="LU23:LU57" si="13">+KU23+KW23+KY23+LA23+LC23+LE23+LG23+LI23+LK23+LM23+LO23+LQ23</f>
        <v>65592.793967999998</v>
      </c>
    </row>
    <row r="24" spans="1:333" ht="15.75">
      <c r="A24" s="141" t="s">
        <v>107</v>
      </c>
      <c r="B24" s="128">
        <v>10426.6</v>
      </c>
      <c r="C24" s="129">
        <v>17181</v>
      </c>
      <c r="D24" s="128">
        <v>10261.5</v>
      </c>
      <c r="E24" s="129">
        <v>15796</v>
      </c>
      <c r="F24" s="128">
        <v>9803.9</v>
      </c>
      <c r="G24" s="129">
        <v>14455.4</v>
      </c>
      <c r="H24" s="130">
        <v>15374.6</v>
      </c>
      <c r="I24" s="131">
        <v>25232</v>
      </c>
      <c r="J24" s="128">
        <v>30341.599999999999</v>
      </c>
      <c r="K24" s="129">
        <v>28791</v>
      </c>
      <c r="L24" s="130">
        <v>17745</v>
      </c>
      <c r="M24" s="131">
        <v>17412.400000000001</v>
      </c>
      <c r="N24" s="130">
        <v>35512.699999999997</v>
      </c>
      <c r="O24" s="131">
        <v>28441.3</v>
      </c>
      <c r="P24" s="142">
        <v>32374.049172999999</v>
      </c>
      <c r="Q24" s="129">
        <v>41891.443999999996</v>
      </c>
      <c r="R24" s="128">
        <v>50243.814762000002</v>
      </c>
      <c r="S24" s="129">
        <v>58703.399000000012</v>
      </c>
      <c r="T24" s="128">
        <v>73650.912390000012</v>
      </c>
      <c r="U24" s="129">
        <v>77574.585999999996</v>
      </c>
      <c r="V24" s="143">
        <v>74475.828891626472</v>
      </c>
      <c r="W24" s="128">
        <v>82790.669000000009</v>
      </c>
      <c r="X24" s="128">
        <v>70796.581501761466</v>
      </c>
      <c r="Y24" s="129">
        <v>100128.02899999999</v>
      </c>
      <c r="Z24" s="128">
        <v>53949.651324513397</v>
      </c>
      <c r="AA24" s="129">
        <v>72855.898000000001</v>
      </c>
      <c r="AB24" s="128">
        <v>63434.270371999999</v>
      </c>
      <c r="AC24" s="129">
        <v>103775.11799999999</v>
      </c>
      <c r="AD24" s="128">
        <v>110533.172573</v>
      </c>
      <c r="AE24" s="129">
        <v>140547.587</v>
      </c>
      <c r="AF24" s="128">
        <v>85689.920243999994</v>
      </c>
      <c r="AG24" s="129">
        <v>128071.141</v>
      </c>
      <c r="AH24" s="200">
        <v>109486.9311</v>
      </c>
      <c r="AI24" s="202">
        <v>156604.60298599998</v>
      </c>
      <c r="AJ24" s="200">
        <f t="shared" si="6"/>
        <v>104347.000967</v>
      </c>
      <c r="AK24" s="202">
        <f t="shared" si="7"/>
        <v>148871.00781000001</v>
      </c>
      <c r="AL24" s="128">
        <v>4939.2234079999998</v>
      </c>
      <c r="AM24" s="128">
        <v>7933.4290000000001</v>
      </c>
      <c r="AN24" s="128">
        <v>10477.727389</v>
      </c>
      <c r="AO24" s="128">
        <v>13703.424999999999</v>
      </c>
      <c r="AP24" s="128">
        <v>12980.027883999999</v>
      </c>
      <c r="AQ24" s="128">
        <v>16533.350999999999</v>
      </c>
      <c r="AR24" s="128">
        <v>15642.467783</v>
      </c>
      <c r="AS24" s="128">
        <v>19585.377</v>
      </c>
      <c r="AT24" s="128">
        <v>18657.549395999999</v>
      </c>
      <c r="AU24" s="128">
        <v>23324.120999999999</v>
      </c>
      <c r="AV24" s="128">
        <v>22113.436874999999</v>
      </c>
      <c r="AW24" s="128">
        <v>27191.294999999998</v>
      </c>
      <c r="AX24" s="128">
        <v>23277.223828999999</v>
      </c>
      <c r="AY24" s="128">
        <v>28303.593999999997</v>
      </c>
      <c r="AZ24" s="128">
        <v>25124.393190999999</v>
      </c>
      <c r="BA24" s="128">
        <v>30513.947999999997</v>
      </c>
      <c r="BB24" s="128">
        <v>28469.884170999998</v>
      </c>
      <c r="BC24" s="128">
        <v>35621.540999999997</v>
      </c>
      <c r="BD24" s="128">
        <v>31834.908918999998</v>
      </c>
      <c r="BE24" s="128">
        <v>39667.875999999997</v>
      </c>
      <c r="BF24" s="128">
        <v>32374.049172999999</v>
      </c>
      <c r="BG24" s="128">
        <v>41891.443999999996</v>
      </c>
      <c r="BH24" s="128">
        <v>2282.9744089999999</v>
      </c>
      <c r="BI24" s="128">
        <v>2576.34</v>
      </c>
      <c r="BJ24" s="128">
        <v>4212.7842789999995</v>
      </c>
      <c r="BK24" s="128">
        <v>4776.4769999999999</v>
      </c>
      <c r="BL24" s="128">
        <f t="shared" si="8"/>
        <v>6495.7586879999999</v>
      </c>
      <c r="BM24" s="128">
        <f t="shared" si="8"/>
        <v>7352.817</v>
      </c>
      <c r="BN24" s="128">
        <v>1760.7508539999999</v>
      </c>
      <c r="BO24" s="128">
        <v>2498.3850000000011</v>
      </c>
      <c r="BP24" s="128">
        <v>4259.3314300000002</v>
      </c>
      <c r="BQ24" s="128">
        <v>4647.5730000000003</v>
      </c>
      <c r="BR24" s="128">
        <v>1871.014009</v>
      </c>
      <c r="BS24" s="128">
        <v>2340.3649999999998</v>
      </c>
      <c r="BT24" s="128">
        <v>3570.039577</v>
      </c>
      <c r="BU24" s="128">
        <v>3398.9989999999998</v>
      </c>
      <c r="BV24" s="128">
        <v>3565.6727249999999</v>
      </c>
      <c r="BW24" s="128">
        <v>3446.3389999999999</v>
      </c>
      <c r="BX24" s="128">
        <v>4551.0375459999996</v>
      </c>
      <c r="BY24" s="128">
        <v>4820.4650000000001</v>
      </c>
      <c r="BZ24" s="128">
        <v>7567.1664090000004</v>
      </c>
      <c r="CA24" s="128">
        <v>8963.0480000000007</v>
      </c>
      <c r="CB24" s="128">
        <v>2285.2937619999998</v>
      </c>
      <c r="CC24" s="128">
        <v>2710.192</v>
      </c>
      <c r="CD24" s="128">
        <v>4992.366231</v>
      </c>
      <c r="CE24" s="128">
        <v>7016.8860000000004</v>
      </c>
      <c r="CF24" s="128">
        <v>9325.3835309999995</v>
      </c>
      <c r="CG24" s="128">
        <v>11508.33</v>
      </c>
      <c r="CH24" s="128">
        <v>5910.4442069999996</v>
      </c>
      <c r="CI24" s="128">
        <v>6236.9189999999999</v>
      </c>
      <c r="CJ24" s="128">
        <v>5160.0584060000001</v>
      </c>
      <c r="CK24" s="128">
        <v>5860.2209999999995</v>
      </c>
      <c r="CL24" s="128">
        <v>3176.8993930000001</v>
      </c>
      <c r="CM24" s="128">
        <v>4010.799</v>
      </c>
      <c r="CN24" s="128">
        <v>10068.525684</v>
      </c>
      <c r="CO24" s="128">
        <v>11868.628000000001</v>
      </c>
      <c r="CP24" s="128">
        <v>6914.3608359999998</v>
      </c>
      <c r="CQ24" s="128">
        <v>9110.0609999999997</v>
      </c>
      <c r="CR24" s="128">
        <v>6393.5241530000003</v>
      </c>
      <c r="CS24" s="128">
        <v>6321.5419999999995</v>
      </c>
      <c r="CT24" s="128">
        <v>3832.642632</v>
      </c>
      <c r="CU24" s="128">
        <v>3698.5529999999999</v>
      </c>
      <c r="CV24" s="128">
        <v>4208.9512990000003</v>
      </c>
      <c r="CW24" s="128">
        <v>4609.8019999999997</v>
      </c>
      <c r="CX24" s="128">
        <v>8111.8680299999996</v>
      </c>
      <c r="CY24" s="128">
        <v>6937.143</v>
      </c>
      <c r="CZ24" s="128">
        <v>5690.9877980000001</v>
      </c>
      <c r="DA24" s="128">
        <v>5451.5240000000003</v>
      </c>
      <c r="DB24" s="128">
        <v>5004.9226749999998</v>
      </c>
      <c r="DC24" s="128">
        <v>4075.7069999999999</v>
      </c>
      <c r="DD24" s="128">
        <v>9177.727277</v>
      </c>
      <c r="DE24" s="128">
        <v>9393.6869999999999</v>
      </c>
      <c r="DF24" s="128">
        <f t="shared" si="5"/>
        <v>64473.185113000007</v>
      </c>
      <c r="DG24" s="128">
        <f t="shared" si="5"/>
        <v>68180.89899999999</v>
      </c>
      <c r="DH24" s="128">
        <v>11484.096737</v>
      </c>
      <c r="DI24" s="128">
        <v>10655.436</v>
      </c>
      <c r="DJ24" s="128">
        <v>8089.0933050000003</v>
      </c>
      <c r="DK24" s="128">
        <v>9166.0930000000008</v>
      </c>
      <c r="DL24" s="128">
        <v>2651.5528260000001</v>
      </c>
      <c r="DM24" s="128">
        <v>2453.8470000000002</v>
      </c>
      <c r="DN24" s="128">
        <v>3843.8164790000001</v>
      </c>
      <c r="DO24" s="128">
        <v>3716.3310000000001</v>
      </c>
      <c r="DP24" s="128">
        <v>7228.7748740400002</v>
      </c>
      <c r="DQ24" s="128">
        <v>9187.9529999999995</v>
      </c>
      <c r="DR24" s="128">
        <v>6028.6694330300015</v>
      </c>
      <c r="DS24" s="128">
        <v>6207.4369999999999</v>
      </c>
      <c r="DT24" s="128">
        <v>6624.9135571435663</v>
      </c>
      <c r="DU24" s="128">
        <v>6618.3860000000004</v>
      </c>
      <c r="DV24" s="128">
        <v>6576.2861902192781</v>
      </c>
      <c r="DW24" s="128">
        <v>7401.2879999999996</v>
      </c>
      <c r="DX24" s="128">
        <v>2436.6689357272853</v>
      </c>
      <c r="DY24" s="128">
        <v>2435.8719999999998</v>
      </c>
      <c r="DZ24" s="128">
        <v>3700.0095987213363</v>
      </c>
      <c r="EA24" s="128">
        <v>5061.2060000000001</v>
      </c>
      <c r="EB24" s="128">
        <v>11618.908930971644</v>
      </c>
      <c r="EC24" s="128">
        <v>13891.861000000001</v>
      </c>
      <c r="ED24" s="128">
        <v>4193.0380247733619</v>
      </c>
      <c r="EE24" s="128">
        <v>5994.9589999999998</v>
      </c>
      <c r="EF24" s="128">
        <v>7099.2533721566451</v>
      </c>
      <c r="EG24" s="128">
        <v>9359.7780000000021</v>
      </c>
      <c r="EH24" s="128">
        <v>5142.6109758556422</v>
      </c>
      <c r="EI24" s="128">
        <v>6251.9549999999999</v>
      </c>
      <c r="EJ24" s="128">
        <v>3238.5171294391894</v>
      </c>
      <c r="EK24" s="128">
        <v>4753.5929999999998</v>
      </c>
      <c r="EL24" s="128">
        <v>3265.3223601199957</v>
      </c>
      <c r="EM24" s="128">
        <v>5061.6030000000001</v>
      </c>
      <c r="EN24" s="128">
        <v>4495.1570630799988</v>
      </c>
      <c r="EO24" s="128">
        <v>5170.6569999999992</v>
      </c>
      <c r="EP24" s="128">
        <v>11924.390921529997</v>
      </c>
      <c r="EQ24" s="128">
        <v>19481.465</v>
      </c>
      <c r="ER24" s="128">
        <v>2918.2129731999994</v>
      </c>
      <c r="ES24" s="128">
        <v>3447.5279999999993</v>
      </c>
      <c r="ET24" s="128">
        <v>5564.304710110001</v>
      </c>
      <c r="EU24" s="128">
        <v>6154.3559999999998</v>
      </c>
      <c r="EV24" s="128">
        <v>13230.433623269995</v>
      </c>
      <c r="EW24" s="128">
        <v>19164.024999999998</v>
      </c>
      <c r="EX24" s="128">
        <v>5154.6901090000001</v>
      </c>
      <c r="EY24" s="128">
        <v>8076.1810000000005</v>
      </c>
      <c r="EZ24" s="128">
        <v>4947.7164409999996</v>
      </c>
      <c r="FA24" s="128">
        <v>7871.5230000000001</v>
      </c>
      <c r="FB24" s="128">
        <v>3815.9718229999994</v>
      </c>
      <c r="FC24" s="128">
        <v>5335.3650000000007</v>
      </c>
      <c r="FD24" s="128">
        <f t="shared" si="9"/>
        <v>70796.581501761466</v>
      </c>
      <c r="FE24" s="128">
        <f t="shared" si="9"/>
        <v>100128.02899999999</v>
      </c>
      <c r="FF24" s="128">
        <v>3869.9657479999996</v>
      </c>
      <c r="FG24" s="128">
        <v>5687.552999999999</v>
      </c>
      <c r="FH24" s="128">
        <v>4666.0365440000005</v>
      </c>
      <c r="FI24" s="128">
        <v>7597.4740000000002</v>
      </c>
      <c r="FJ24" s="128">
        <v>5310.2935889999999</v>
      </c>
      <c r="FK24" s="128">
        <v>6448.0280000000002</v>
      </c>
      <c r="FL24" s="128">
        <v>7079.1504189999996</v>
      </c>
      <c r="FM24" s="128">
        <v>10027.662</v>
      </c>
      <c r="FN24" s="128">
        <v>3232.4706809999998</v>
      </c>
      <c r="FO24" s="128">
        <v>3224.0540000000001</v>
      </c>
      <c r="FP24" s="128">
        <v>6271.6451690000004</v>
      </c>
      <c r="FQ24" s="128">
        <v>9218.7080000000005</v>
      </c>
      <c r="FR24" s="128">
        <v>6238.1465420000004</v>
      </c>
      <c r="FS24" s="128">
        <v>9501.1959999999999</v>
      </c>
      <c r="FT24" s="128">
        <v>6780.214825</v>
      </c>
      <c r="FU24" s="128">
        <v>9072.3410000000003</v>
      </c>
      <c r="FV24" s="128">
        <v>4412.1207628134098</v>
      </c>
      <c r="FW24" s="128">
        <v>5223.5810000000001</v>
      </c>
      <c r="FX24" s="128">
        <v>5923.3581709999999</v>
      </c>
      <c r="FY24" s="128">
        <v>8907.3050000000003</v>
      </c>
      <c r="FZ24" s="128">
        <v>4857.2592850000001</v>
      </c>
      <c r="GA24" s="128">
        <v>8240.52</v>
      </c>
      <c r="GB24" s="128">
        <v>5611.9170679999997</v>
      </c>
      <c r="GC24" s="128">
        <v>9832.465000000002</v>
      </c>
      <c r="GD24" s="128">
        <v>4586.7352659999997</v>
      </c>
      <c r="GE24" s="128">
        <v>6750.2600000000011</v>
      </c>
      <c r="GF24" s="128">
        <v>7498.7702939999999</v>
      </c>
      <c r="GG24" s="128">
        <v>15827.775999999994</v>
      </c>
      <c r="GH24" s="128">
        <v>3132.6031149999999</v>
      </c>
      <c r="GI24" s="128">
        <v>3324.5140000000001</v>
      </c>
      <c r="GJ24" s="128">
        <v>4469.1518859999996</v>
      </c>
      <c r="GK24" s="128">
        <v>6794.8769999999986</v>
      </c>
      <c r="GL24" s="128">
        <v>3927.755678</v>
      </c>
      <c r="GM24" s="128">
        <v>5118.8590000000004</v>
      </c>
      <c r="GN24" s="128">
        <v>7788.3494739999996</v>
      </c>
      <c r="GO24" s="128">
        <v>13760.33</v>
      </c>
      <c r="GP24" s="128">
        <v>2688.8007689999999</v>
      </c>
      <c r="GQ24" s="128">
        <v>2642.4849999999997</v>
      </c>
      <c r="GR24" s="128">
        <v>5744.4420969999992</v>
      </c>
      <c r="GS24" s="128">
        <v>9402.8750000000018</v>
      </c>
      <c r="GT24" s="128">
        <v>5960.1960840000002</v>
      </c>
      <c r="GU24" s="128">
        <v>12045.343000000001</v>
      </c>
      <c r="GV24" s="128">
        <v>5987.1414649999997</v>
      </c>
      <c r="GW24" s="128">
        <v>8324.4459999999999</v>
      </c>
      <c r="GX24" s="128">
        <v>4965.1773030000004</v>
      </c>
      <c r="GY24" s="128">
        <v>5888.1569999999992</v>
      </c>
      <c r="GZ24" s="128">
        <v>6685.1469410000009</v>
      </c>
      <c r="HA24" s="128">
        <v>13895.196000000004</v>
      </c>
      <c r="HB24" s="128">
        <v>5587.0189539999992</v>
      </c>
      <c r="HC24" s="128">
        <v>7543.99</v>
      </c>
      <c r="HD24" s="128">
        <v>3879.7919499999994</v>
      </c>
      <c r="HE24" s="128">
        <v>2925.7919999999999</v>
      </c>
      <c r="HF24" s="128">
        <v>8871.6905349999997</v>
      </c>
      <c r="HG24" s="128">
        <v>8766.4699999999975</v>
      </c>
      <c r="HH24" s="128">
        <v>10150.559277</v>
      </c>
      <c r="HI24" s="128">
        <v>9582.0469999999987</v>
      </c>
      <c r="HJ24" s="128">
        <v>11153.698967999999</v>
      </c>
      <c r="HK24" s="128">
        <v>16324.249999999998</v>
      </c>
      <c r="HL24" s="128">
        <v>5070.2110080000002</v>
      </c>
      <c r="HM24" s="128">
        <v>9768.9230000000007</v>
      </c>
      <c r="HN24" s="128">
        <v>9389.9266490000009</v>
      </c>
      <c r="HO24" s="128">
        <v>15251.368999999999</v>
      </c>
      <c r="HP24" s="128">
        <v>9328.9315600000009</v>
      </c>
      <c r="HQ24" s="128">
        <v>13964.245000000003</v>
      </c>
      <c r="HR24" s="128">
        <v>12313.737766000002</v>
      </c>
      <c r="HS24" s="128">
        <v>8820.7790000000023</v>
      </c>
      <c r="HT24" s="128">
        <v>12260.741880999998</v>
      </c>
      <c r="HU24" s="128">
        <v>22498.028999999999</v>
      </c>
      <c r="HV24" s="128">
        <v>9621.5259299999998</v>
      </c>
      <c r="HW24" s="129">
        <v>13831.720000000001</v>
      </c>
      <c r="HX24" s="128">
        <v>12905.338094999996</v>
      </c>
      <c r="HY24" s="128">
        <v>11269.973</v>
      </c>
      <c r="HZ24" s="128">
        <v>6358.0056359999999</v>
      </c>
      <c r="IA24" s="129">
        <v>9410.3070000000007</v>
      </c>
      <c r="IB24" s="128">
        <v>3537.283199</v>
      </c>
      <c r="IC24" s="129">
        <v>6008.7640000000001</v>
      </c>
      <c r="ID24" s="128">
        <v>11631.271427</v>
      </c>
      <c r="IE24" s="129">
        <v>20316.671999999999</v>
      </c>
      <c r="IF24" s="128">
        <v>7659.4299689999998</v>
      </c>
      <c r="IG24" s="129">
        <v>10193.429</v>
      </c>
      <c r="IH24" s="128">
        <v>7343.625</v>
      </c>
      <c r="II24" s="129">
        <v>11088.210999999999</v>
      </c>
      <c r="IJ24" s="128">
        <v>3756.8176590000003</v>
      </c>
      <c r="IK24" s="129">
        <v>3678.9169999999999</v>
      </c>
      <c r="IL24" s="128">
        <v>5481.8873919999996</v>
      </c>
      <c r="IM24" s="129">
        <v>7912.0559999999996</v>
      </c>
      <c r="IN24" s="128">
        <v>14103.142062999999</v>
      </c>
      <c r="IO24" s="129">
        <v>26026.917000000001</v>
      </c>
      <c r="IP24" s="128">
        <v>5584.1970890000002</v>
      </c>
      <c r="IQ24" s="129">
        <v>6888.625</v>
      </c>
      <c r="IR24" s="128">
        <v>4895.0759870000002</v>
      </c>
      <c r="IS24" s="129">
        <v>5551.6030000000001</v>
      </c>
      <c r="IT24" s="128">
        <v>5664.0732719999996</v>
      </c>
      <c r="IU24" s="129">
        <v>9214.35</v>
      </c>
      <c r="IV24" s="128">
        <v>9675.111551</v>
      </c>
      <c r="IW24" s="129">
        <v>11781.29</v>
      </c>
      <c r="IX24" s="128">
        <v>5412.2252399999998</v>
      </c>
      <c r="IY24" s="145">
        <v>5152.2730000000001</v>
      </c>
      <c r="IZ24" s="128">
        <v>11788.972684</v>
      </c>
      <c r="JA24" s="145">
        <v>17689.46</v>
      </c>
      <c r="JB24" s="128">
        <v>6879.9925839999996</v>
      </c>
      <c r="JC24" s="145">
        <v>12282.304</v>
      </c>
      <c r="JD24" s="128">
        <v>7772.6562820000017</v>
      </c>
      <c r="JE24" s="145">
        <v>6528.7109999999993</v>
      </c>
      <c r="JF24" s="128">
        <v>6205.0429069999991</v>
      </c>
      <c r="JG24" s="145">
        <v>8575.8569999999982</v>
      </c>
      <c r="JH24" s="128">
        <v>12143.495042999997</v>
      </c>
      <c r="JI24" s="145">
        <v>22606.050999999999</v>
      </c>
      <c r="JJ24" s="128">
        <v>17016.368596</v>
      </c>
      <c r="JK24" s="145">
        <v>23480.282999999999</v>
      </c>
      <c r="JL24" s="128">
        <v>8189.4988579999999</v>
      </c>
      <c r="JM24" s="145">
        <v>8203.9406000000017</v>
      </c>
      <c r="JN24" s="128">
        <v>8403.1170939999975</v>
      </c>
      <c r="JO24" s="145">
        <v>13003.130999999999</v>
      </c>
      <c r="JP24" s="203">
        <v>5513.4692139999997</v>
      </c>
      <c r="JQ24" s="232">
        <v>10807.629536</v>
      </c>
      <c r="JR24" s="128">
        <v>14815.452579999999</v>
      </c>
      <c r="JS24" s="129">
        <v>20971.854800000001</v>
      </c>
      <c r="JT24" s="128">
        <v>5346.6400180000001</v>
      </c>
      <c r="JU24" s="196">
        <v>7303.1080499999998</v>
      </c>
      <c r="JV24" s="211">
        <v>12546.108314999999</v>
      </c>
      <c r="JW24" s="203">
        <v>21329.5723</v>
      </c>
      <c r="JX24" s="210">
        <v>6231.4731329999995</v>
      </c>
      <c r="JY24" s="203">
        <v>10126.70076</v>
      </c>
      <c r="JZ24" s="243">
        <v>5241.8105300000007</v>
      </c>
      <c r="KA24" s="196">
        <v>6925.1109999999999</v>
      </c>
      <c r="KB24" s="243">
        <v>5572.7282260000002</v>
      </c>
      <c r="KC24" s="196">
        <v>7584.4722500000007</v>
      </c>
      <c r="KD24" s="243">
        <v>4742.4173780000001</v>
      </c>
      <c r="KE24" s="196">
        <v>6591.0222000000003</v>
      </c>
      <c r="KF24" s="243">
        <v>14808.034747999998</v>
      </c>
      <c r="KG24" s="196">
        <v>19830.797000000002</v>
      </c>
      <c r="KH24" s="243">
        <v>11266.750376000002</v>
      </c>
      <c r="KI24" s="196">
        <v>12107.558999999999</v>
      </c>
      <c r="KJ24" s="243">
        <v>3649.2546350000002</v>
      </c>
      <c r="KK24" s="196">
        <v>5083.2106000000003</v>
      </c>
      <c r="KL24" s="243">
        <v>8957.6768979999997</v>
      </c>
      <c r="KM24" s="196">
        <v>9341.1965</v>
      </c>
      <c r="KN24" s="243">
        <v>12696.529898999997</v>
      </c>
      <c r="KO24" s="196">
        <v>24051.150999999998</v>
      </c>
      <c r="KP24" s="243">
        <v>7480.9012859999993</v>
      </c>
      <c r="KQ24" s="196">
        <v>11467.834599999998</v>
      </c>
      <c r="KR24" s="211">
        <v>11153.315543000001</v>
      </c>
      <c r="KS24" s="203">
        <v>14432.380600000002</v>
      </c>
      <c r="KT24" s="211">
        <v>12445.68232</v>
      </c>
      <c r="KU24" s="203">
        <v>16928.634999999998</v>
      </c>
      <c r="KV24" s="211">
        <v>4541.8806459999996</v>
      </c>
      <c r="KW24" s="203">
        <v>6108.3389999999999</v>
      </c>
      <c r="KX24" s="211">
        <v>5992.6919099999996</v>
      </c>
      <c r="KY24" s="203">
        <v>5562.9332279999999</v>
      </c>
      <c r="KZ24" s="203">
        <v>14036.712556</v>
      </c>
      <c r="LA24" s="203">
        <v>15879.231599999999</v>
      </c>
      <c r="LB24" s="203">
        <v>19509.891001000004</v>
      </c>
      <c r="LC24" s="203">
        <v>25267.730999999996</v>
      </c>
      <c r="LD24" s="203">
        <v>4606.8953419999998</v>
      </c>
      <c r="LE24" s="203">
        <v>4428.8860000000004</v>
      </c>
      <c r="LF24" s="203">
        <v>11187.362102999999</v>
      </c>
      <c r="LG24" s="203">
        <v>12813.418599999999</v>
      </c>
      <c r="LH24" s="203">
        <v>16597.807018</v>
      </c>
      <c r="LI24" s="203">
        <v>19479.898000000001</v>
      </c>
      <c r="LJ24" s="203">
        <v>14054.333092000001</v>
      </c>
      <c r="LK24" s="203">
        <v>13173.38897</v>
      </c>
      <c r="LL24" s="203">
        <v>4303.734117</v>
      </c>
      <c r="LM24" s="203">
        <v>4887.0870000000004</v>
      </c>
      <c r="LN24" s="203">
        <v>12380.665568</v>
      </c>
      <c r="LO24" s="203">
        <v>12804.264999999999</v>
      </c>
      <c r="LP24" s="203">
        <v>4802.999675</v>
      </c>
      <c r="LQ24" s="203">
        <v>4741.4889999999996</v>
      </c>
      <c r="LR24" s="215">
        <f t="shared" si="10"/>
        <v>104347.000967</v>
      </c>
      <c r="LS24" s="216">
        <f t="shared" si="11"/>
        <v>148871.00781000001</v>
      </c>
      <c r="LT24" s="215">
        <f t="shared" si="12"/>
        <v>124460.655348</v>
      </c>
      <c r="LU24" s="216">
        <f t="shared" si="13"/>
        <v>142075.302398</v>
      </c>
    </row>
    <row r="25" spans="1:333" ht="15.75">
      <c r="A25" s="141" t="s">
        <v>108</v>
      </c>
      <c r="B25" s="128">
        <v>405.9</v>
      </c>
      <c r="C25" s="129">
        <v>401</v>
      </c>
      <c r="D25" s="128">
        <v>79</v>
      </c>
      <c r="E25" s="129">
        <v>81</v>
      </c>
      <c r="F25" s="128">
        <v>66.599999999999994</v>
      </c>
      <c r="G25" s="129">
        <v>62.2</v>
      </c>
      <c r="H25" s="130">
        <v>190.1</v>
      </c>
      <c r="I25" s="131">
        <v>98</v>
      </c>
      <c r="J25" s="128">
        <v>35</v>
      </c>
      <c r="K25" s="129">
        <v>33</v>
      </c>
      <c r="L25" s="130">
        <v>111.7</v>
      </c>
      <c r="M25" s="131">
        <v>53</v>
      </c>
      <c r="N25" s="130">
        <v>511</v>
      </c>
      <c r="O25" s="131">
        <v>126.5</v>
      </c>
      <c r="P25" s="142">
        <v>321.86429299999998</v>
      </c>
      <c r="Q25" s="129">
        <v>46.559000000000005</v>
      </c>
      <c r="R25" s="128">
        <v>634.60296499999993</v>
      </c>
      <c r="S25" s="129">
        <v>113.291</v>
      </c>
      <c r="T25" s="128">
        <v>1466.9475149999998</v>
      </c>
      <c r="U25" s="129">
        <v>140.93</v>
      </c>
      <c r="V25" s="143">
        <v>1061.4034837958361</v>
      </c>
      <c r="W25" s="128">
        <v>89.948999999999984</v>
      </c>
      <c r="X25" s="128">
        <v>981.28026033561105</v>
      </c>
      <c r="Y25" s="129">
        <v>182.39</v>
      </c>
      <c r="Z25" s="128">
        <v>1954.2648130543</v>
      </c>
      <c r="AA25" s="129">
        <v>313.661</v>
      </c>
      <c r="AB25" s="128">
        <v>1075.1833989999998</v>
      </c>
      <c r="AC25" s="129">
        <v>188.23500000000001</v>
      </c>
      <c r="AD25" s="128">
        <v>1132.7790970000001</v>
      </c>
      <c r="AE25" s="129">
        <v>204.53500000000003</v>
      </c>
      <c r="AF25" s="128">
        <v>690.29311600000005</v>
      </c>
      <c r="AG25" s="129">
        <v>264.98499999999996</v>
      </c>
      <c r="AH25" s="200">
        <v>916.81459200000006</v>
      </c>
      <c r="AI25" s="202">
        <v>278.96799999999996</v>
      </c>
      <c r="AJ25" s="200">
        <f t="shared" si="6"/>
        <v>1890.690245</v>
      </c>
      <c r="AK25" s="202">
        <f t="shared" si="7"/>
        <v>579.71790000000021</v>
      </c>
      <c r="AL25" s="128" t="s">
        <v>109</v>
      </c>
      <c r="AM25" s="128" t="s">
        <v>109</v>
      </c>
      <c r="AN25" s="128">
        <v>89.794235999999998</v>
      </c>
      <c r="AO25" s="128">
        <v>12.2</v>
      </c>
      <c r="AP25" s="128">
        <v>108.67734</v>
      </c>
      <c r="AQ25" s="128">
        <v>14.511999999999999</v>
      </c>
      <c r="AR25" s="128">
        <v>121.08216300000001</v>
      </c>
      <c r="AS25" s="128">
        <v>18.111999999999998</v>
      </c>
      <c r="AT25" s="128">
        <v>121.08216300000001</v>
      </c>
      <c r="AU25" s="128">
        <v>18.111999999999998</v>
      </c>
      <c r="AV25" s="128">
        <v>201.97093599999999</v>
      </c>
      <c r="AW25" s="128">
        <v>30.012</v>
      </c>
      <c r="AX25" s="128">
        <v>288.30079000000001</v>
      </c>
      <c r="AY25" s="128">
        <v>42.352000000000004</v>
      </c>
      <c r="AZ25" s="128">
        <v>321.86429299999998</v>
      </c>
      <c r="BA25" s="128">
        <v>46.559000000000005</v>
      </c>
      <c r="BB25" s="128">
        <v>321.86429299999998</v>
      </c>
      <c r="BC25" s="128">
        <v>46.559000000000005</v>
      </c>
      <c r="BD25" s="128">
        <v>321.86429299999998</v>
      </c>
      <c r="BE25" s="128">
        <v>46.559000000000005</v>
      </c>
      <c r="BF25" s="128">
        <v>321.86429299999998</v>
      </c>
      <c r="BG25" s="128">
        <v>46.559000000000005</v>
      </c>
      <c r="BH25" s="128">
        <v>6.2527749999999997</v>
      </c>
      <c r="BI25" s="128">
        <v>11.637</v>
      </c>
      <c r="BJ25" s="128">
        <v>95.496367000000006</v>
      </c>
      <c r="BK25" s="128">
        <v>18.102</v>
      </c>
      <c r="BL25" s="128">
        <f t="shared" si="8"/>
        <v>101.74914200000001</v>
      </c>
      <c r="BM25" s="128">
        <f t="shared" si="8"/>
        <v>29.739000000000001</v>
      </c>
      <c r="BN25" s="128">
        <v>64.322072999999989</v>
      </c>
      <c r="BO25" s="128">
        <v>13.132000000000001</v>
      </c>
      <c r="BP25" s="128">
        <v>15.215777000000003</v>
      </c>
      <c r="BQ25" s="128">
        <v>6.7449999999999974</v>
      </c>
      <c r="BR25" s="128">
        <v>107.151954</v>
      </c>
      <c r="BS25" s="128">
        <v>12.093999999999999</v>
      </c>
      <c r="BT25" s="128">
        <v>34.823374999999999</v>
      </c>
      <c r="BU25" s="128">
        <v>3.234</v>
      </c>
      <c r="BV25" s="128">
        <v>9.2533209999999997</v>
      </c>
      <c r="BW25" s="128">
        <v>4.4790000000000001</v>
      </c>
      <c r="BX25" s="128">
        <v>4.4632649999999998</v>
      </c>
      <c r="BY25" s="128">
        <v>0.3</v>
      </c>
      <c r="BZ25" s="128">
        <v>100.380906</v>
      </c>
      <c r="CA25" s="128">
        <v>13.051</v>
      </c>
      <c r="CB25" s="128">
        <v>23.188700000000001</v>
      </c>
      <c r="CC25" s="128">
        <v>8.2479999999999993</v>
      </c>
      <c r="CD25" s="128">
        <v>112.602733</v>
      </c>
      <c r="CE25" s="128">
        <v>13.621</v>
      </c>
      <c r="CF25" s="128">
        <v>61.451718999999997</v>
      </c>
      <c r="CG25" s="128">
        <v>8.6479999999999997</v>
      </c>
      <c r="CH25" s="128">
        <v>2.4000300000000001</v>
      </c>
      <c r="CI25" s="128">
        <v>4.3550000000000004</v>
      </c>
      <c r="CJ25" s="128">
        <v>63.362642999999998</v>
      </c>
      <c r="CK25" s="128">
        <v>7.6239999999999997</v>
      </c>
      <c r="CL25" s="128">
        <v>559.13345900000002</v>
      </c>
      <c r="CM25" s="128">
        <v>17.7</v>
      </c>
      <c r="CN25" s="128">
        <v>4.6956110000000004</v>
      </c>
      <c r="CO25" s="128">
        <v>5.1529999999999996</v>
      </c>
      <c r="CP25" s="128">
        <v>17.419256000000001</v>
      </c>
      <c r="CQ25" s="128">
        <v>4.4480000000000004</v>
      </c>
      <c r="CR25" s="128">
        <v>106.649495</v>
      </c>
      <c r="CS25" s="128">
        <v>14.119</v>
      </c>
      <c r="CT25" s="128">
        <v>3.7642910000000001</v>
      </c>
      <c r="CU25" s="128">
        <v>7.069</v>
      </c>
      <c r="CV25" s="128">
        <v>3.0469740000000001</v>
      </c>
      <c r="CW25" s="128">
        <v>3.3530000000000002</v>
      </c>
      <c r="CX25" s="128">
        <v>608.43228899999997</v>
      </c>
      <c r="CY25" s="128">
        <v>45.167000000000002</v>
      </c>
      <c r="CZ25" s="128">
        <v>87.438190000000006</v>
      </c>
      <c r="DA25" s="128">
        <v>25.841999999999999</v>
      </c>
      <c r="DB25" s="128">
        <v>6.0031509999999999</v>
      </c>
      <c r="DC25" s="128">
        <v>2.2400000000000002</v>
      </c>
      <c r="DD25" s="128">
        <v>4.6021260000000002</v>
      </c>
      <c r="DE25" s="128">
        <v>3.86</v>
      </c>
      <c r="DF25" s="128">
        <f t="shared" si="5"/>
        <v>1462.3453889999998</v>
      </c>
      <c r="DG25" s="128">
        <f t="shared" si="5"/>
        <v>137.07</v>
      </c>
      <c r="DH25" s="128">
        <v>76.621843999999996</v>
      </c>
      <c r="DI25" s="128">
        <v>8.8879999999999999</v>
      </c>
      <c r="DJ25" s="128">
        <v>1.0598749999999999</v>
      </c>
      <c r="DK25" s="128">
        <v>2.161</v>
      </c>
      <c r="DL25" s="128">
        <v>2.8103470000000002</v>
      </c>
      <c r="DM25" s="128">
        <v>1.3149999999999999</v>
      </c>
      <c r="DN25" s="128">
        <v>629.93943899999999</v>
      </c>
      <c r="DO25" s="128">
        <v>5.1029999999999998</v>
      </c>
      <c r="DP25" s="128">
        <v>2.36407473</v>
      </c>
      <c r="DQ25" s="128">
        <v>3.0640000000000001</v>
      </c>
      <c r="DR25" s="128">
        <v>0.88615055000000009</v>
      </c>
      <c r="DS25" s="128">
        <v>3.7210000000000001</v>
      </c>
      <c r="DT25" s="128">
        <v>146.29861715292799</v>
      </c>
      <c r="DU25" s="128">
        <v>18.491</v>
      </c>
      <c r="DV25" s="128">
        <v>2.0842428429840001</v>
      </c>
      <c r="DW25" s="128">
        <v>5.9370000000000003</v>
      </c>
      <c r="DX25" s="128">
        <v>84.267104708897008</v>
      </c>
      <c r="DY25" s="128">
        <v>16.228000000000002</v>
      </c>
      <c r="DZ25" s="128">
        <v>5.9362165349149993</v>
      </c>
      <c r="EA25" s="128">
        <v>8.2940000000000005</v>
      </c>
      <c r="EB25" s="128">
        <v>107.784305121202</v>
      </c>
      <c r="EC25" s="128">
        <v>14.092000000000001</v>
      </c>
      <c r="ED25" s="128">
        <v>1.3512671549099999</v>
      </c>
      <c r="EE25" s="128">
        <v>2.6549999999999998</v>
      </c>
      <c r="EF25" s="128">
        <v>246.60316330836702</v>
      </c>
      <c r="EG25" s="128">
        <v>27.469000000000001</v>
      </c>
      <c r="EH25" s="128">
        <v>17.818392456721</v>
      </c>
      <c r="EI25" s="128">
        <v>13.674000000000001</v>
      </c>
      <c r="EJ25" s="128">
        <v>6.9861456505230004</v>
      </c>
      <c r="EK25" s="128">
        <v>4.6189999999999998</v>
      </c>
      <c r="EL25" s="128">
        <v>253.71982792000003</v>
      </c>
      <c r="EM25" s="128">
        <v>30.108000000000001</v>
      </c>
      <c r="EN25" s="128">
        <v>247.44681349999999</v>
      </c>
      <c r="EO25" s="128">
        <v>27.936</v>
      </c>
      <c r="EP25" s="128">
        <v>11.827452259999998</v>
      </c>
      <c r="EQ25" s="128">
        <v>4.6059999999999999</v>
      </c>
      <c r="ER25" s="128">
        <v>31.267097729999996</v>
      </c>
      <c r="ES25" s="128">
        <v>9.7629999999999999</v>
      </c>
      <c r="ET25" s="128">
        <v>9.6843554300000001</v>
      </c>
      <c r="EU25" s="128">
        <v>7.2330000000000005</v>
      </c>
      <c r="EV25" s="128">
        <v>57.56495607999998</v>
      </c>
      <c r="EW25" s="128">
        <v>13.989000000000001</v>
      </c>
      <c r="EX25" s="128">
        <v>80.82564099999999</v>
      </c>
      <c r="EY25" s="128">
        <v>33.22999999999999</v>
      </c>
      <c r="EZ25" s="128">
        <v>7.4780530000000001</v>
      </c>
      <c r="FA25" s="128">
        <v>4.8839999999999995</v>
      </c>
      <c r="FB25" s="128">
        <v>10.058362000000002</v>
      </c>
      <c r="FC25" s="128">
        <v>4.8789999999999987</v>
      </c>
      <c r="FD25" s="128">
        <f t="shared" si="9"/>
        <v>981.28026033561105</v>
      </c>
      <c r="FE25" s="128">
        <f t="shared" si="9"/>
        <v>182.39</v>
      </c>
      <c r="FF25" s="128">
        <v>814.8722939999999</v>
      </c>
      <c r="FG25" s="128">
        <v>139.13</v>
      </c>
      <c r="FH25" s="128">
        <v>5.0612179999999993</v>
      </c>
      <c r="FI25" s="128">
        <v>7.4969999999999999</v>
      </c>
      <c r="FJ25" s="128">
        <v>5.0519850000000002</v>
      </c>
      <c r="FK25" s="128">
        <v>2.5550000000000002</v>
      </c>
      <c r="FL25" s="128">
        <v>257.66440799999998</v>
      </c>
      <c r="FM25" s="128">
        <v>28.614000000000001</v>
      </c>
      <c r="FN25" s="128">
        <v>3.5417990000000001</v>
      </c>
      <c r="FO25" s="128">
        <v>2.399</v>
      </c>
      <c r="FP25" s="128">
        <v>254.97535400000001</v>
      </c>
      <c r="FQ25" s="128">
        <v>25.373999999999999</v>
      </c>
      <c r="FR25" s="128">
        <v>19.897743999999999</v>
      </c>
      <c r="FS25" s="128">
        <v>4.3150000000000004</v>
      </c>
      <c r="FT25" s="128">
        <v>30.185952</v>
      </c>
      <c r="FU25" s="128">
        <v>32.043999999999997</v>
      </c>
      <c r="FV25" s="128">
        <v>268.00417405429994</v>
      </c>
      <c r="FW25" s="128">
        <v>29.423000000000005</v>
      </c>
      <c r="FX25" s="128">
        <v>17.330155999999999</v>
      </c>
      <c r="FY25" s="128">
        <v>10.34</v>
      </c>
      <c r="FZ25" s="128">
        <v>9.7883420000000001</v>
      </c>
      <c r="GA25" s="128">
        <v>5.7720000000000002</v>
      </c>
      <c r="GB25" s="128">
        <v>267.89138700000001</v>
      </c>
      <c r="GC25" s="128">
        <v>26.198000000000004</v>
      </c>
      <c r="GD25" s="128">
        <v>10.221119</v>
      </c>
      <c r="GE25" s="128">
        <v>2.9969999999999999</v>
      </c>
      <c r="GF25" s="128">
        <v>16.092683999999998</v>
      </c>
      <c r="GG25" s="128">
        <v>7.8069999999999995</v>
      </c>
      <c r="GH25" s="128">
        <v>248.43554999999998</v>
      </c>
      <c r="GI25" s="128">
        <v>30.152000000000001</v>
      </c>
      <c r="GJ25" s="128">
        <v>14.704933</v>
      </c>
      <c r="GK25" s="128">
        <v>4.9269999999999996</v>
      </c>
      <c r="GL25" s="128">
        <v>13.810879999999999</v>
      </c>
      <c r="GM25" s="128">
        <v>4.3520000000000003</v>
      </c>
      <c r="GN25" s="128">
        <v>12.913147</v>
      </c>
      <c r="GO25" s="128">
        <v>5.7430000000000003</v>
      </c>
      <c r="GP25" s="128">
        <v>256.30623500000002</v>
      </c>
      <c r="GQ25" s="128">
        <v>42.193000000000005</v>
      </c>
      <c r="GR25" s="128">
        <v>40.958039999999997</v>
      </c>
      <c r="GS25" s="128">
        <v>17.714000000000002</v>
      </c>
      <c r="GT25" s="128">
        <v>214.040041</v>
      </c>
      <c r="GU25" s="128">
        <v>28.777000000000001</v>
      </c>
      <c r="GV25" s="128">
        <v>11.870559999999999</v>
      </c>
      <c r="GW25" s="128">
        <v>6.84</v>
      </c>
      <c r="GX25" s="128">
        <v>21.393952000000002</v>
      </c>
      <c r="GY25" s="128">
        <v>9.7959999999999994</v>
      </c>
      <c r="GZ25" s="128">
        <v>214.43625800000001</v>
      </c>
      <c r="HA25" s="128">
        <v>26.936999999999998</v>
      </c>
      <c r="HB25" s="128">
        <v>38.705469999999998</v>
      </c>
      <c r="HC25" s="128">
        <v>14.643000000000001</v>
      </c>
      <c r="HD25" s="128">
        <v>35.507356999999999</v>
      </c>
      <c r="HE25" s="128">
        <v>14.689</v>
      </c>
      <c r="HF25" s="128">
        <v>23.789133000000003</v>
      </c>
      <c r="HG25" s="128">
        <v>6.0959999999999992</v>
      </c>
      <c r="HH25" s="128">
        <v>7.5320369999999999</v>
      </c>
      <c r="HI25" s="128">
        <v>3.6139999999999999</v>
      </c>
      <c r="HJ25" s="128">
        <v>186.36484499999997</v>
      </c>
      <c r="HK25" s="128">
        <v>26.692</v>
      </c>
      <c r="HL25" s="128">
        <v>6.1431089999999999</v>
      </c>
      <c r="HM25" s="128">
        <v>2.8370000000000002</v>
      </c>
      <c r="HN25" s="128">
        <v>27.710261999999993</v>
      </c>
      <c r="HO25" s="128">
        <v>12.725</v>
      </c>
      <c r="HP25" s="128">
        <v>283.67469599999998</v>
      </c>
      <c r="HQ25" s="128">
        <v>41.070999999999998</v>
      </c>
      <c r="HR25" s="128">
        <v>102.85752000000001</v>
      </c>
      <c r="HS25" s="128">
        <v>22.128</v>
      </c>
      <c r="HT25" s="128">
        <v>10.242549</v>
      </c>
      <c r="HU25" s="128">
        <v>2.3820000000000001</v>
      </c>
      <c r="HV25" s="128">
        <v>201.92908199999999</v>
      </c>
      <c r="HW25" s="129">
        <v>28.077999999999996</v>
      </c>
      <c r="HX25" s="128">
        <v>208.323037</v>
      </c>
      <c r="HY25" s="128">
        <v>29.58</v>
      </c>
      <c r="HZ25" s="128">
        <v>23.660287</v>
      </c>
      <c r="IA25" s="129">
        <v>14.291</v>
      </c>
      <c r="IB25" s="128">
        <v>23.285698</v>
      </c>
      <c r="IC25" s="129">
        <v>19.507999999999999</v>
      </c>
      <c r="ID25" s="128">
        <v>35.665725000000002</v>
      </c>
      <c r="IE25" s="129">
        <v>9.7059999999999995</v>
      </c>
      <c r="IF25" s="128">
        <v>188.091553</v>
      </c>
      <c r="IG25" s="129">
        <v>29.363</v>
      </c>
      <c r="IH25" s="128">
        <v>100.774976</v>
      </c>
      <c r="II25" s="129">
        <v>55.433999999999997</v>
      </c>
      <c r="IJ25" s="128">
        <v>208.88793499999997</v>
      </c>
      <c r="IK25" s="129">
        <v>44.143999999999991</v>
      </c>
      <c r="IL25" s="128">
        <v>7.0605789999999997</v>
      </c>
      <c r="IM25" s="129">
        <v>7.673</v>
      </c>
      <c r="IN25" s="128">
        <v>11.185333999999999</v>
      </c>
      <c r="IO25" s="129">
        <v>8.7799999999999994</v>
      </c>
      <c r="IP25" s="128">
        <v>40.017021</v>
      </c>
      <c r="IQ25" s="129">
        <v>53.189</v>
      </c>
      <c r="IR25" s="128">
        <v>17.849878</v>
      </c>
      <c r="IS25" s="129">
        <v>10.52</v>
      </c>
      <c r="IT25" s="128">
        <v>5.4381609999999991</v>
      </c>
      <c r="IU25" s="129">
        <v>5.6849999999999996</v>
      </c>
      <c r="IV25" s="128">
        <v>28.375969000000001</v>
      </c>
      <c r="IW25" s="129">
        <v>6.6920000000000002</v>
      </c>
      <c r="IX25" s="128">
        <v>212.08763099999999</v>
      </c>
      <c r="IY25" s="145">
        <v>52.411000000000001</v>
      </c>
      <c r="IZ25" s="128">
        <v>24.051171</v>
      </c>
      <c r="JA25" s="145">
        <v>7.8150000000000004</v>
      </c>
      <c r="JB25" s="128">
        <v>20.008970999999999</v>
      </c>
      <c r="JC25" s="145">
        <v>11.807</v>
      </c>
      <c r="JD25" s="128">
        <v>7.8651099999999996</v>
      </c>
      <c r="JE25" s="145">
        <v>6.7710000000000008</v>
      </c>
      <c r="JF25" s="128">
        <v>9.1202670000000001</v>
      </c>
      <c r="JG25" s="145">
        <v>18.956999999999997</v>
      </c>
      <c r="JH25" s="128">
        <v>203.83792500000001</v>
      </c>
      <c r="JI25" s="145">
        <v>29.73</v>
      </c>
      <c r="JJ25" s="128">
        <v>7.4984819999999992</v>
      </c>
      <c r="JK25" s="145">
        <v>10.248000000000001</v>
      </c>
      <c r="JL25" s="128">
        <v>13.659733999999998</v>
      </c>
      <c r="JM25" s="145">
        <v>9.0469999999999988</v>
      </c>
      <c r="JN25" s="128">
        <v>85.173479</v>
      </c>
      <c r="JO25" s="145">
        <v>22.099999999999998</v>
      </c>
      <c r="JP25" s="203">
        <v>204.71039500000001</v>
      </c>
      <c r="JQ25" s="232">
        <v>35.680999999999997</v>
      </c>
      <c r="JR25" s="128">
        <v>15.461641999999999</v>
      </c>
      <c r="JS25" s="129">
        <v>34.430999999999997</v>
      </c>
      <c r="JT25" s="128">
        <v>113.33978500000001</v>
      </c>
      <c r="JU25" s="196">
        <v>39.97</v>
      </c>
      <c r="JV25" s="211">
        <v>206.160132</v>
      </c>
      <c r="JW25" s="203">
        <v>38.375700000000002</v>
      </c>
      <c r="JX25" s="210">
        <v>44.946129999999997</v>
      </c>
      <c r="JY25" s="203">
        <v>28.162899999999997</v>
      </c>
      <c r="JZ25" s="243">
        <v>554.68089700000007</v>
      </c>
      <c r="KA25" s="196">
        <v>197.55670000000003</v>
      </c>
      <c r="KB25" s="243">
        <v>202.922774</v>
      </c>
      <c r="KC25" s="196">
        <v>32.159999999999997</v>
      </c>
      <c r="KD25" s="243">
        <v>12.233825</v>
      </c>
      <c r="KE25" s="196">
        <v>2.7429999999999999</v>
      </c>
      <c r="KF25" s="243">
        <v>344.52859999999998</v>
      </c>
      <c r="KG25" s="196">
        <v>175.87400000000002</v>
      </c>
      <c r="KH25" s="243">
        <v>13.041074999999999</v>
      </c>
      <c r="KI25" s="196">
        <v>8.173</v>
      </c>
      <c r="KJ25" s="243">
        <v>11.637556999999999</v>
      </c>
      <c r="KK25" s="196">
        <v>7.5469999999999988</v>
      </c>
      <c r="KL25" s="243">
        <v>230.44655700000001</v>
      </c>
      <c r="KM25" s="196">
        <v>34.398099999999999</v>
      </c>
      <c r="KN25" s="243">
        <v>18.177174000000001</v>
      </c>
      <c r="KO25" s="196">
        <v>6.3400000000000007</v>
      </c>
      <c r="KP25" s="243">
        <v>240.16243299999999</v>
      </c>
      <c r="KQ25" s="196">
        <v>41.334499999999991</v>
      </c>
      <c r="KR25" s="211">
        <v>11.753091</v>
      </c>
      <c r="KS25" s="203">
        <v>7.0529999999999999</v>
      </c>
      <c r="KT25" s="211">
        <v>236.96846500000001</v>
      </c>
      <c r="KU25" s="203">
        <v>36.321199999999997</v>
      </c>
      <c r="KV25" s="211">
        <v>4.9817270000000002</v>
      </c>
      <c r="KW25" s="203">
        <v>6.1210000000000004</v>
      </c>
      <c r="KX25" s="211">
        <v>350.449791</v>
      </c>
      <c r="KY25" s="203">
        <v>91.420068000000001</v>
      </c>
      <c r="KZ25" s="203">
        <v>434.182479</v>
      </c>
      <c r="LA25" s="203">
        <v>115.075</v>
      </c>
      <c r="LB25" s="203">
        <v>16.191013000000002</v>
      </c>
      <c r="LC25" s="203">
        <v>5.3730000000000002</v>
      </c>
      <c r="LD25" s="203">
        <v>216.94656299999997</v>
      </c>
      <c r="LE25" s="203">
        <v>37.22495</v>
      </c>
      <c r="LF25" s="203">
        <v>41.925849999999997</v>
      </c>
      <c r="LG25" s="203">
        <v>12.78525</v>
      </c>
      <c r="LH25" s="203">
        <v>17.443977</v>
      </c>
      <c r="LI25" s="203">
        <v>18.893000000000001</v>
      </c>
      <c r="LJ25" s="203">
        <v>216.20597900000001</v>
      </c>
      <c r="LK25" s="203">
        <v>39.091000000000001</v>
      </c>
      <c r="LL25" s="203">
        <v>27.021498000000001</v>
      </c>
      <c r="LM25" s="203">
        <v>12.327020000000001</v>
      </c>
      <c r="LN25" s="203">
        <v>15.282704000000001</v>
      </c>
      <c r="LO25" s="203">
        <v>9.5250000000000004</v>
      </c>
      <c r="LP25" s="203">
        <v>8.9641590000000004</v>
      </c>
      <c r="LQ25" s="203">
        <v>8.4359999999999999</v>
      </c>
      <c r="LR25" s="215">
        <f t="shared" si="10"/>
        <v>1890.690245</v>
      </c>
      <c r="LS25" s="216">
        <f t="shared" si="11"/>
        <v>579.71790000000021</v>
      </c>
      <c r="LT25" s="215">
        <f t="shared" si="12"/>
        <v>1586.5642050000004</v>
      </c>
      <c r="LU25" s="216">
        <f t="shared" si="13"/>
        <v>392.592488</v>
      </c>
    </row>
    <row r="26" spans="1:333" ht="15.75">
      <c r="A26" s="141" t="s">
        <v>110</v>
      </c>
      <c r="B26" s="128">
        <v>10474.299999999999</v>
      </c>
      <c r="C26" s="129">
        <v>55976</v>
      </c>
      <c r="D26" s="128">
        <v>14888.3</v>
      </c>
      <c r="E26" s="129">
        <v>74655</v>
      </c>
      <c r="F26" s="128">
        <v>17554.400000000001</v>
      </c>
      <c r="G26" s="129">
        <v>79293.8</v>
      </c>
      <c r="H26" s="130">
        <v>19966.3</v>
      </c>
      <c r="I26" s="131">
        <v>80270</v>
      </c>
      <c r="J26" s="128">
        <v>22508</v>
      </c>
      <c r="K26" s="129">
        <v>74419</v>
      </c>
      <c r="L26" s="130">
        <v>38697.9</v>
      </c>
      <c r="M26" s="131">
        <v>95095.8</v>
      </c>
      <c r="N26" s="130">
        <v>48609.4</v>
      </c>
      <c r="O26" s="131">
        <v>133666.1</v>
      </c>
      <c r="P26" s="142">
        <v>60057.498985999991</v>
      </c>
      <c r="Q26" s="129">
        <v>159066.185</v>
      </c>
      <c r="R26" s="128">
        <v>92724.317651000019</v>
      </c>
      <c r="S26" s="129">
        <v>209905.894</v>
      </c>
      <c r="T26" s="128">
        <v>83715.437969999999</v>
      </c>
      <c r="U26" s="129">
        <v>218800.11900000004</v>
      </c>
      <c r="V26" s="143">
        <v>51639.41518595635</v>
      </c>
      <c r="W26" s="128">
        <v>217645.65399999998</v>
      </c>
      <c r="X26" s="128">
        <v>46293.837359901423</v>
      </c>
      <c r="Y26" s="129">
        <v>196532.54800000001</v>
      </c>
      <c r="Z26" s="128">
        <v>34169.419134871983</v>
      </c>
      <c r="AA26" s="129">
        <v>147229.66500000007</v>
      </c>
      <c r="AB26" s="128">
        <v>36048.663183000004</v>
      </c>
      <c r="AC26" s="129">
        <v>149118.45800000001</v>
      </c>
      <c r="AD26" s="128">
        <v>41142.781926000003</v>
      </c>
      <c r="AE26" s="129">
        <v>126017.99299999999</v>
      </c>
      <c r="AF26" s="128">
        <v>49998.703846000004</v>
      </c>
      <c r="AG26" s="129">
        <v>198450.44099999999</v>
      </c>
      <c r="AH26" s="200">
        <v>100828.438712</v>
      </c>
      <c r="AI26" s="202">
        <v>314994.62452000001</v>
      </c>
      <c r="AJ26" s="200">
        <f t="shared" si="6"/>
        <v>90977.849635999984</v>
      </c>
      <c r="AK26" s="202">
        <f t="shared" si="7"/>
        <v>278541.26471499994</v>
      </c>
      <c r="AL26" s="128">
        <v>9903.6990009999972</v>
      </c>
      <c r="AM26" s="128">
        <v>29452.243999999999</v>
      </c>
      <c r="AN26" s="128">
        <v>14049.044199999997</v>
      </c>
      <c r="AO26" s="128">
        <v>41880.584999999999</v>
      </c>
      <c r="AP26" s="128">
        <v>17940.373540999997</v>
      </c>
      <c r="AQ26" s="128">
        <v>54527.712999999996</v>
      </c>
      <c r="AR26" s="128">
        <v>21135.131180999997</v>
      </c>
      <c r="AS26" s="128">
        <v>64006.966999999997</v>
      </c>
      <c r="AT26" s="128">
        <v>24719.804316999998</v>
      </c>
      <c r="AU26" s="128">
        <v>74933.914999999994</v>
      </c>
      <c r="AV26" s="128">
        <v>27695.079529999999</v>
      </c>
      <c r="AW26" s="128">
        <v>85001.303999999989</v>
      </c>
      <c r="AX26" s="128">
        <v>34223.621578999999</v>
      </c>
      <c r="AY26" s="128">
        <v>106501.23399999998</v>
      </c>
      <c r="AZ26" s="128">
        <v>41872.188019000001</v>
      </c>
      <c r="BA26" s="128">
        <v>124333.06399999998</v>
      </c>
      <c r="BB26" s="128">
        <v>47465.730240999997</v>
      </c>
      <c r="BC26" s="128">
        <v>141168.85199999998</v>
      </c>
      <c r="BD26" s="128">
        <v>51896.259568999994</v>
      </c>
      <c r="BE26" s="128">
        <v>150115.77499999999</v>
      </c>
      <c r="BF26" s="128">
        <v>60057.498985999991</v>
      </c>
      <c r="BG26" s="128">
        <v>159066.185</v>
      </c>
      <c r="BH26" s="128">
        <v>5544.9615199999998</v>
      </c>
      <c r="BI26" s="128">
        <v>17645.457999999999</v>
      </c>
      <c r="BJ26" s="128">
        <v>6190.9379999999992</v>
      </c>
      <c r="BK26" s="128">
        <v>17002.870999999999</v>
      </c>
      <c r="BL26" s="128">
        <f t="shared" si="8"/>
        <v>11735.899519999999</v>
      </c>
      <c r="BM26" s="128">
        <f t="shared" si="8"/>
        <v>34648.328999999998</v>
      </c>
      <c r="BN26" s="128">
        <v>4274.7790850000001</v>
      </c>
      <c r="BO26" s="128">
        <v>12344.160000000003</v>
      </c>
      <c r="BP26" s="128">
        <v>8625.3676090000026</v>
      </c>
      <c r="BQ26" s="128">
        <v>15943.076999999997</v>
      </c>
      <c r="BR26" s="128">
        <v>8036.9807170000004</v>
      </c>
      <c r="BS26" s="128">
        <v>10016.367</v>
      </c>
      <c r="BT26" s="128">
        <v>10902.215572999999</v>
      </c>
      <c r="BU26" s="128">
        <v>16495.525000000001</v>
      </c>
      <c r="BV26" s="128">
        <v>6012.2283539999999</v>
      </c>
      <c r="BW26" s="128">
        <v>14548.545</v>
      </c>
      <c r="BX26" s="128">
        <v>11711.555958000001</v>
      </c>
      <c r="BY26" s="128">
        <v>30494.471000000001</v>
      </c>
      <c r="BZ26" s="128">
        <v>6656.5507600000001</v>
      </c>
      <c r="CA26" s="128">
        <v>19891.494999999999</v>
      </c>
      <c r="CB26" s="128">
        <v>8861.2282009999999</v>
      </c>
      <c r="CC26" s="128">
        <v>15617.563</v>
      </c>
      <c r="CD26" s="128">
        <v>5788.140813</v>
      </c>
      <c r="CE26" s="128">
        <v>22039.848000000002</v>
      </c>
      <c r="CF26" s="128">
        <v>10119.371061</v>
      </c>
      <c r="CG26" s="128">
        <v>17866.513999999999</v>
      </c>
      <c r="CH26" s="128">
        <v>4774.5512840000001</v>
      </c>
      <c r="CI26" s="128">
        <v>13697.468000000001</v>
      </c>
      <c r="CJ26" s="128">
        <v>6589.2890630000002</v>
      </c>
      <c r="CK26" s="128">
        <v>18643.024000000001</v>
      </c>
      <c r="CL26" s="128">
        <v>4331.0574219999999</v>
      </c>
      <c r="CM26" s="128">
        <v>12416.825000000001</v>
      </c>
      <c r="CN26" s="128">
        <v>19647.936641</v>
      </c>
      <c r="CO26" s="128">
        <v>27730.03</v>
      </c>
      <c r="CP26" s="128">
        <v>5148.7354599999999</v>
      </c>
      <c r="CQ26" s="128">
        <v>15080.589</v>
      </c>
      <c r="CR26" s="128">
        <v>4586.3847409999998</v>
      </c>
      <c r="CS26" s="128">
        <v>15113.519</v>
      </c>
      <c r="CT26" s="128">
        <v>9502.4693480000005</v>
      </c>
      <c r="CU26" s="128">
        <v>15982.094999999999</v>
      </c>
      <c r="CV26" s="128">
        <v>5954.1199569999999</v>
      </c>
      <c r="CW26" s="128">
        <v>20006.832999999999</v>
      </c>
      <c r="CX26" s="128">
        <v>9437.6281120000003</v>
      </c>
      <c r="CY26" s="128">
        <v>18179.156999999999</v>
      </c>
      <c r="CZ26" s="128">
        <v>5403.5149270000002</v>
      </c>
      <c r="DA26" s="128">
        <v>15830.199000000001</v>
      </c>
      <c r="DB26" s="128">
        <v>4718.8487809999997</v>
      </c>
      <c r="DC26" s="128">
        <v>16544.516</v>
      </c>
      <c r="DD26" s="128">
        <v>3620.9022340000001</v>
      </c>
      <c r="DE26" s="128">
        <v>29575.864000000001</v>
      </c>
      <c r="DF26" s="128">
        <f t="shared" si="5"/>
        <v>80094.535736000005</v>
      </c>
      <c r="DG26" s="128">
        <f t="shared" si="5"/>
        <v>189224.25500000003</v>
      </c>
      <c r="DH26" s="128">
        <v>4047.5206589999998</v>
      </c>
      <c r="DI26" s="128">
        <v>14051.616</v>
      </c>
      <c r="DJ26" s="128">
        <v>5003.2510840000004</v>
      </c>
      <c r="DK26" s="128">
        <v>26357.528999999999</v>
      </c>
      <c r="DL26" s="128">
        <v>3674.792985</v>
      </c>
      <c r="DM26" s="128">
        <v>12082.540999999999</v>
      </c>
      <c r="DN26" s="128">
        <v>3599.5444644999998</v>
      </c>
      <c r="DO26" s="128">
        <v>15894.614</v>
      </c>
      <c r="DP26" s="128">
        <v>4058.6462409199994</v>
      </c>
      <c r="DQ26" s="128">
        <v>14545.135</v>
      </c>
      <c r="DR26" s="128">
        <v>4035.6522797299995</v>
      </c>
      <c r="DS26" s="128">
        <v>17224.992999999999</v>
      </c>
      <c r="DT26" s="128">
        <v>5218.9179729896505</v>
      </c>
      <c r="DU26" s="128">
        <v>16889.941000000006</v>
      </c>
      <c r="DV26" s="128">
        <v>4013.1024229251352</v>
      </c>
      <c r="DW26" s="128">
        <v>17132.453000000001</v>
      </c>
      <c r="DX26" s="128">
        <v>5173.1151233524943</v>
      </c>
      <c r="DY26" s="128">
        <v>27219.416000000001</v>
      </c>
      <c r="DZ26" s="128">
        <v>3953.5537131643523</v>
      </c>
      <c r="EA26" s="128">
        <v>17407.543000000001</v>
      </c>
      <c r="EB26" s="128">
        <v>3956.5955174849914</v>
      </c>
      <c r="EC26" s="128">
        <v>18132.688999999998</v>
      </c>
      <c r="ED26" s="128">
        <v>4904.7227228897318</v>
      </c>
      <c r="EE26" s="128">
        <v>20707.184000000001</v>
      </c>
      <c r="EF26" s="128">
        <v>2948.8451567373659</v>
      </c>
      <c r="EG26" s="128">
        <v>16622.993000000002</v>
      </c>
      <c r="EH26" s="128">
        <v>3117.7854156201288</v>
      </c>
      <c r="EI26" s="128">
        <v>14229.663000000002</v>
      </c>
      <c r="EJ26" s="128">
        <v>3236.1109674639224</v>
      </c>
      <c r="EK26" s="128">
        <v>13977.138000000001</v>
      </c>
      <c r="EL26" s="128">
        <v>2533.6056289900012</v>
      </c>
      <c r="EM26" s="128">
        <v>10764.098</v>
      </c>
      <c r="EN26" s="128">
        <v>3551.4971871500024</v>
      </c>
      <c r="EO26" s="128">
        <v>15970.795</v>
      </c>
      <c r="EP26" s="128">
        <v>3364.4571919400005</v>
      </c>
      <c r="EQ26" s="128">
        <v>12583.562</v>
      </c>
      <c r="ER26" s="128">
        <v>4901.1066428400009</v>
      </c>
      <c r="ES26" s="128">
        <v>19628.08500000001</v>
      </c>
      <c r="ET26" s="128">
        <v>5034.9392496099981</v>
      </c>
      <c r="EU26" s="128">
        <v>21429.280999999995</v>
      </c>
      <c r="EV26" s="128">
        <v>5588.1243215500026</v>
      </c>
      <c r="EW26" s="128">
        <v>21025.298999999999</v>
      </c>
      <c r="EX26" s="128">
        <v>4905.0654010000007</v>
      </c>
      <c r="EY26" s="128">
        <v>18225.55699999999</v>
      </c>
      <c r="EZ26" s="128">
        <v>3649.8908740000011</v>
      </c>
      <c r="FA26" s="128">
        <v>17344.409999999996</v>
      </c>
      <c r="FB26" s="128">
        <v>3462.4093229999999</v>
      </c>
      <c r="FC26" s="128">
        <v>14731.666999999996</v>
      </c>
      <c r="FD26" s="128">
        <f t="shared" si="9"/>
        <v>46293.837359901423</v>
      </c>
      <c r="FE26" s="128">
        <f t="shared" si="9"/>
        <v>196532.54800000001</v>
      </c>
      <c r="FF26" s="128">
        <v>3378.034357</v>
      </c>
      <c r="FG26" s="128">
        <v>15093.321000000002</v>
      </c>
      <c r="FH26" s="128">
        <v>3633.227339999999</v>
      </c>
      <c r="FI26" s="128">
        <v>14627.900000000001</v>
      </c>
      <c r="FJ26" s="128">
        <v>3058.7571579999999</v>
      </c>
      <c r="FK26" s="128">
        <v>12710.89</v>
      </c>
      <c r="FL26" s="128">
        <v>2805.755091</v>
      </c>
      <c r="FM26" s="128">
        <v>8734.8310000000001</v>
      </c>
      <c r="FN26" s="128">
        <v>1811.8806360000001</v>
      </c>
      <c r="FO26" s="128">
        <v>8492.4120000000003</v>
      </c>
      <c r="FP26" s="128">
        <v>2049.6864099999998</v>
      </c>
      <c r="FQ26" s="128">
        <v>11047.212</v>
      </c>
      <c r="FR26" s="128">
        <v>1945.8911760000001</v>
      </c>
      <c r="FS26" s="128">
        <v>8200.3230000000003</v>
      </c>
      <c r="FT26" s="128">
        <v>2140.7636040000002</v>
      </c>
      <c r="FU26" s="128">
        <v>12404.429</v>
      </c>
      <c r="FV26" s="128">
        <v>3745.7161182269979</v>
      </c>
      <c r="FW26" s="128">
        <v>18220.629999999997</v>
      </c>
      <c r="FX26" s="128">
        <v>5204.0127519999996</v>
      </c>
      <c r="FY26" s="128">
        <v>16406.532999999999</v>
      </c>
      <c r="FZ26" s="128">
        <v>3215.0717760000002</v>
      </c>
      <c r="GA26" s="128">
        <v>15069.175999999999</v>
      </c>
      <c r="GB26" s="128">
        <v>1978.6263369999997</v>
      </c>
      <c r="GC26" s="128">
        <v>8765.2980000000007</v>
      </c>
      <c r="GD26" s="128">
        <v>1558.6799850000004</v>
      </c>
      <c r="GE26" s="128">
        <v>5823.5199999999977</v>
      </c>
      <c r="GF26" s="128">
        <v>4071.8264719999988</v>
      </c>
      <c r="GG26" s="128">
        <v>12337.457000000002</v>
      </c>
      <c r="GH26" s="128">
        <v>2656.5676389999999</v>
      </c>
      <c r="GI26" s="128">
        <v>14415.328</v>
      </c>
      <c r="GJ26" s="128">
        <v>3126.510147</v>
      </c>
      <c r="GK26" s="128">
        <v>17149.982</v>
      </c>
      <c r="GL26" s="128">
        <v>1939.4347620000001</v>
      </c>
      <c r="GM26" s="128">
        <v>7591.5129999999999</v>
      </c>
      <c r="GN26" s="128">
        <v>3106.5530100000001</v>
      </c>
      <c r="GO26" s="128">
        <v>9649.134</v>
      </c>
      <c r="GP26" s="128">
        <v>2618.3114949999995</v>
      </c>
      <c r="GQ26" s="128">
        <v>13109.987000000001</v>
      </c>
      <c r="GR26" s="128">
        <v>3957.2474950000014</v>
      </c>
      <c r="GS26" s="128">
        <v>20831.416000000008</v>
      </c>
      <c r="GT26" s="128">
        <v>3368.1440889999994</v>
      </c>
      <c r="GU26" s="128">
        <v>14325.629000000003</v>
      </c>
      <c r="GV26" s="128">
        <v>3381.0367280000005</v>
      </c>
      <c r="GW26" s="128">
        <v>11281.669999999998</v>
      </c>
      <c r="GX26" s="128">
        <v>2759.3204550000005</v>
      </c>
      <c r="GY26" s="128">
        <v>10615.642000000002</v>
      </c>
      <c r="GZ26" s="128">
        <v>3505.0309060000004</v>
      </c>
      <c r="HA26" s="128">
        <v>11987.180000000002</v>
      </c>
      <c r="HB26" s="128">
        <v>2778.2506300000009</v>
      </c>
      <c r="HC26" s="128">
        <v>9147.9150000000009</v>
      </c>
      <c r="HD26" s="128">
        <v>2874.8263250000005</v>
      </c>
      <c r="HE26" s="128">
        <v>8353.0319999999992</v>
      </c>
      <c r="HF26" s="128">
        <v>4124.6023429999996</v>
      </c>
      <c r="HG26" s="128">
        <v>12002.459999999992</v>
      </c>
      <c r="HH26" s="128">
        <v>1727.4256209999999</v>
      </c>
      <c r="HI26" s="128">
        <v>6399.5900000000011</v>
      </c>
      <c r="HJ26" s="128">
        <v>2482.2070529999996</v>
      </c>
      <c r="HK26" s="128">
        <v>7400.3379999999997</v>
      </c>
      <c r="HL26" s="128">
        <v>3615.1929970000001</v>
      </c>
      <c r="HM26" s="128">
        <v>9092.8739999999998</v>
      </c>
      <c r="HN26" s="128">
        <v>4311.018771</v>
      </c>
      <c r="HO26" s="128">
        <v>10814.532999999998</v>
      </c>
      <c r="HP26" s="128">
        <v>4656.046115000001</v>
      </c>
      <c r="HQ26" s="128">
        <v>14062.367000000004</v>
      </c>
      <c r="HR26" s="128">
        <v>2929.9594370000004</v>
      </c>
      <c r="HS26" s="128">
        <v>10683.720000000003</v>
      </c>
      <c r="HT26" s="128">
        <v>4560.9890449999984</v>
      </c>
      <c r="HU26" s="128">
        <v>15549.899000000001</v>
      </c>
      <c r="HV26" s="128">
        <v>3274.1806860000006</v>
      </c>
      <c r="HW26" s="129">
        <v>10451.785000000005</v>
      </c>
      <c r="HX26" s="128">
        <v>3808.082903</v>
      </c>
      <c r="HY26" s="128">
        <v>12059.480000000003</v>
      </c>
      <c r="HZ26" s="128">
        <v>3797.0050700000006</v>
      </c>
      <c r="IA26" s="129">
        <v>28340.755999999998</v>
      </c>
      <c r="IB26" s="128">
        <v>2880.6383770000002</v>
      </c>
      <c r="IC26" s="129">
        <v>12624.279</v>
      </c>
      <c r="ID26" s="128">
        <v>3515.3603069999999</v>
      </c>
      <c r="IE26" s="129">
        <v>11790.698</v>
      </c>
      <c r="IF26" s="128">
        <v>3648.7844810000001</v>
      </c>
      <c r="IG26" s="129">
        <v>13080.072</v>
      </c>
      <c r="IH26" s="128">
        <v>3390.0568349999999</v>
      </c>
      <c r="II26" s="129">
        <v>13094.888999999999</v>
      </c>
      <c r="IJ26" s="128">
        <v>3210.1142320000004</v>
      </c>
      <c r="IK26" s="129">
        <v>11582.113999999998</v>
      </c>
      <c r="IL26" s="128">
        <v>4973.7090660000003</v>
      </c>
      <c r="IM26" s="129">
        <v>20881.269</v>
      </c>
      <c r="IN26" s="128">
        <v>5340.4717769999997</v>
      </c>
      <c r="IO26" s="129">
        <v>18766.095000000001</v>
      </c>
      <c r="IP26" s="128">
        <v>3668.562285</v>
      </c>
      <c r="IQ26" s="129">
        <v>12730.331</v>
      </c>
      <c r="IR26" s="128">
        <v>5834.6167290000003</v>
      </c>
      <c r="IS26" s="129">
        <v>20712.258000000002</v>
      </c>
      <c r="IT26" s="128">
        <v>5709.2395279999964</v>
      </c>
      <c r="IU26" s="129">
        <v>20865.141999999996</v>
      </c>
      <c r="IV26" s="128">
        <v>4030.1451590000001</v>
      </c>
      <c r="IW26" s="129">
        <v>13982.538</v>
      </c>
      <c r="IX26" s="128">
        <v>7202.617416</v>
      </c>
      <c r="IY26" s="145">
        <v>23397.387999999999</v>
      </c>
      <c r="IZ26" s="128">
        <v>6072.4428049999997</v>
      </c>
      <c r="JA26" s="145">
        <v>21300.264999999999</v>
      </c>
      <c r="JB26" s="128">
        <v>5922.5249030000004</v>
      </c>
      <c r="JC26" s="145">
        <v>17534.444</v>
      </c>
      <c r="JD26" s="128">
        <v>7374.4865200000013</v>
      </c>
      <c r="JE26" s="145">
        <v>20715.987000000001</v>
      </c>
      <c r="JF26" s="128">
        <v>3579.5545200000006</v>
      </c>
      <c r="JG26" s="145">
        <v>11741.133000000002</v>
      </c>
      <c r="JH26" s="128">
        <v>5731.4753010000013</v>
      </c>
      <c r="JI26" s="145">
        <v>18446.333999999999</v>
      </c>
      <c r="JJ26" s="128">
        <v>14359.330211000004</v>
      </c>
      <c r="JK26" s="145">
        <v>43876.494299999984</v>
      </c>
      <c r="JL26" s="128">
        <v>14642.022566</v>
      </c>
      <c r="JM26" s="145">
        <v>45515.187200000008</v>
      </c>
      <c r="JN26" s="128">
        <v>8441.7678509999987</v>
      </c>
      <c r="JO26" s="145">
        <v>25778.550240000004</v>
      </c>
      <c r="JP26" s="203">
        <v>11361.128971</v>
      </c>
      <c r="JQ26" s="232">
        <v>35226.015100000004</v>
      </c>
      <c r="JR26" s="128">
        <v>9229.6365110000006</v>
      </c>
      <c r="JS26" s="129">
        <v>30218.099579999998</v>
      </c>
      <c r="JT26" s="128">
        <v>6911.451137</v>
      </c>
      <c r="JU26" s="196">
        <v>21244.7271</v>
      </c>
      <c r="JV26" s="211">
        <v>7657.8817860000026</v>
      </c>
      <c r="JW26" s="203">
        <v>29075.493429999999</v>
      </c>
      <c r="JX26" s="210">
        <v>7202.5886649999984</v>
      </c>
      <c r="JY26" s="203">
        <v>21464.060910000004</v>
      </c>
      <c r="JZ26" s="243">
        <v>8760.7827949999992</v>
      </c>
      <c r="KA26" s="196">
        <v>29230.462469999995</v>
      </c>
      <c r="KB26" s="243">
        <v>6423.4674910000003</v>
      </c>
      <c r="KC26" s="196">
        <v>19446.651999999987</v>
      </c>
      <c r="KD26" s="243">
        <v>5867.2258060000013</v>
      </c>
      <c r="KE26" s="196">
        <v>20953.686799999996</v>
      </c>
      <c r="KF26" s="243">
        <v>6884.4600189999983</v>
      </c>
      <c r="KG26" s="196">
        <v>21063.506699999994</v>
      </c>
      <c r="KH26" s="243">
        <v>7268.4092730000011</v>
      </c>
      <c r="KI26" s="196">
        <v>20716.445290000007</v>
      </c>
      <c r="KJ26" s="243">
        <v>10822.510725999997</v>
      </c>
      <c r="KK26" s="196">
        <v>21747.808949999995</v>
      </c>
      <c r="KL26" s="243">
        <v>8480.029109000001</v>
      </c>
      <c r="KM26" s="196">
        <v>26556.377750000003</v>
      </c>
      <c r="KN26" s="243">
        <v>6570.289737000001</v>
      </c>
      <c r="KO26" s="196">
        <v>21199.666970000006</v>
      </c>
      <c r="KP26" s="243">
        <v>6872.241876000001</v>
      </c>
      <c r="KQ26" s="196">
        <v>20045.211084999999</v>
      </c>
      <c r="KR26" s="211">
        <v>8167.9623530000008</v>
      </c>
      <c r="KS26" s="203">
        <v>27041.892359999994</v>
      </c>
      <c r="KT26" s="211">
        <v>5642.7521360000001</v>
      </c>
      <c r="KU26" s="203">
        <v>14411.826999999999</v>
      </c>
      <c r="KV26" s="211">
        <v>7742.3019549999999</v>
      </c>
      <c r="KW26" s="203">
        <v>24712.345000000001</v>
      </c>
      <c r="KX26" s="211">
        <v>9883.4387819999993</v>
      </c>
      <c r="KY26" s="203">
        <v>30349.801899999999</v>
      </c>
      <c r="KZ26" s="203">
        <v>10157.900686000003</v>
      </c>
      <c r="LA26" s="203">
        <v>27875.886570000006</v>
      </c>
      <c r="LB26" s="203">
        <v>8600.5109810000067</v>
      </c>
      <c r="LC26" s="203">
        <v>27449.029030000002</v>
      </c>
      <c r="LD26" s="203">
        <v>7362.640394</v>
      </c>
      <c r="LE26" s="203">
        <v>21069.232289999996</v>
      </c>
      <c r="LF26" s="203">
        <v>10495.329814000001</v>
      </c>
      <c r="LG26" s="203">
        <v>35090.555240000002</v>
      </c>
      <c r="LH26" s="203">
        <v>10423.431865</v>
      </c>
      <c r="LI26" s="203">
        <v>26930.202000000001</v>
      </c>
      <c r="LJ26" s="203">
        <v>10590.629956999999</v>
      </c>
      <c r="LK26" s="203">
        <v>49093.385840000003</v>
      </c>
      <c r="LL26" s="203">
        <v>9578.5110519999998</v>
      </c>
      <c r="LM26" s="203">
        <v>40211.521629999996</v>
      </c>
      <c r="LN26" s="203">
        <v>14162.054181</v>
      </c>
      <c r="LO26" s="203">
        <v>51194.046000000002</v>
      </c>
      <c r="LP26" s="203">
        <v>9094.3548530000007</v>
      </c>
      <c r="LQ26" s="203">
        <v>29752.224519999996</v>
      </c>
      <c r="LR26" s="215">
        <f t="shared" si="10"/>
        <v>90977.849635999984</v>
      </c>
      <c r="LS26" s="216">
        <f t="shared" si="11"/>
        <v>278541.26471499994</v>
      </c>
      <c r="LT26" s="215">
        <f t="shared" si="12"/>
        <v>113733.85665600002</v>
      </c>
      <c r="LU26" s="216">
        <f t="shared" si="13"/>
        <v>378140.05702000001</v>
      </c>
    </row>
    <row r="27" spans="1:333" ht="15.75">
      <c r="A27" s="141" t="s">
        <v>111</v>
      </c>
      <c r="B27" s="128">
        <v>311.60000000000002</v>
      </c>
      <c r="C27" s="129">
        <v>940</v>
      </c>
      <c r="D27" s="128">
        <v>263.2</v>
      </c>
      <c r="E27" s="129">
        <v>335</v>
      </c>
      <c r="F27" s="128">
        <v>960.7</v>
      </c>
      <c r="G27" s="129">
        <v>971.8</v>
      </c>
      <c r="H27" s="130">
        <v>1000.9</v>
      </c>
      <c r="I27" s="131">
        <v>1559</v>
      </c>
      <c r="J27" s="128">
        <v>986.1</v>
      </c>
      <c r="K27" s="129">
        <v>1135</v>
      </c>
      <c r="L27" s="130">
        <v>1395</v>
      </c>
      <c r="M27" s="131">
        <v>1398.2</v>
      </c>
      <c r="N27" s="130">
        <v>1024</v>
      </c>
      <c r="O27" s="131">
        <v>1342.9</v>
      </c>
      <c r="P27" s="142">
        <v>1905.5656199999999</v>
      </c>
      <c r="Q27" s="129">
        <v>3092.0840000000003</v>
      </c>
      <c r="R27" s="128">
        <v>4303.6239329999999</v>
      </c>
      <c r="S27" s="129">
        <v>3972.1890000000003</v>
      </c>
      <c r="T27" s="128">
        <v>2007.994897</v>
      </c>
      <c r="U27" s="129">
        <v>2072.2080000000001</v>
      </c>
      <c r="V27" s="143">
        <v>3485.8799542893685</v>
      </c>
      <c r="W27" s="128">
        <v>3465.3570000000004</v>
      </c>
      <c r="X27" s="128">
        <v>1267.1207160717231</v>
      </c>
      <c r="Y27" s="129">
        <v>1683.9690000000001</v>
      </c>
      <c r="Z27" s="128">
        <v>2296.4215361149995</v>
      </c>
      <c r="AA27" s="129">
        <v>1915.7959999999998</v>
      </c>
      <c r="AB27" s="128">
        <v>1650.1779199999999</v>
      </c>
      <c r="AC27" s="129">
        <v>1260.127</v>
      </c>
      <c r="AD27" s="128">
        <v>1113.773083</v>
      </c>
      <c r="AE27" s="129">
        <v>857.31200000000013</v>
      </c>
      <c r="AF27" s="128">
        <v>1211.9091930000004</v>
      </c>
      <c r="AG27" s="129">
        <v>1235.8530000000001</v>
      </c>
      <c r="AH27" s="200">
        <v>1902.6562699999999</v>
      </c>
      <c r="AI27" s="202">
        <v>1567.8503000000001</v>
      </c>
      <c r="AJ27" s="200">
        <f t="shared" si="6"/>
        <v>1721.5337715999999</v>
      </c>
      <c r="AK27" s="202">
        <f t="shared" si="7"/>
        <v>1675.4249999999997</v>
      </c>
      <c r="AL27" s="128">
        <v>360.67736100000002</v>
      </c>
      <c r="AM27" s="128">
        <v>458.137</v>
      </c>
      <c r="AN27" s="128">
        <v>633.17858799999999</v>
      </c>
      <c r="AO27" s="128">
        <v>793.65499999999997</v>
      </c>
      <c r="AP27" s="128">
        <v>714.82737899999995</v>
      </c>
      <c r="AQ27" s="128">
        <v>908.72</v>
      </c>
      <c r="AR27" s="128">
        <v>841.45919599999991</v>
      </c>
      <c r="AS27" s="128">
        <v>1023.01</v>
      </c>
      <c r="AT27" s="128">
        <v>928.42268599999989</v>
      </c>
      <c r="AU27" s="128">
        <v>1114.79</v>
      </c>
      <c r="AV27" s="128">
        <v>1065.596356</v>
      </c>
      <c r="AW27" s="128">
        <v>1285.25</v>
      </c>
      <c r="AX27" s="128">
        <v>1256.679404</v>
      </c>
      <c r="AY27" s="128">
        <v>1506.2950000000001</v>
      </c>
      <c r="AZ27" s="128">
        <v>1437.8397170000001</v>
      </c>
      <c r="BA27" s="128">
        <v>1692.92</v>
      </c>
      <c r="BB27" s="128">
        <v>1564.079612</v>
      </c>
      <c r="BC27" s="128">
        <v>1796.934</v>
      </c>
      <c r="BD27" s="128">
        <v>1831.412388</v>
      </c>
      <c r="BE27" s="128">
        <v>2625.9340000000002</v>
      </c>
      <c r="BF27" s="128">
        <v>1905.5656199999999</v>
      </c>
      <c r="BG27" s="128">
        <v>3092.0840000000003</v>
      </c>
      <c r="BH27" s="128">
        <v>148.256328</v>
      </c>
      <c r="BI27" s="128">
        <v>155.358</v>
      </c>
      <c r="BJ27" s="128">
        <v>200.564843</v>
      </c>
      <c r="BK27" s="128">
        <v>217.315</v>
      </c>
      <c r="BL27" s="128">
        <f t="shared" si="8"/>
        <v>348.82117099999999</v>
      </c>
      <c r="BM27" s="128">
        <f t="shared" si="8"/>
        <v>372.673</v>
      </c>
      <c r="BN27" s="128">
        <v>275.07859500000001</v>
      </c>
      <c r="BO27" s="128">
        <v>351.346</v>
      </c>
      <c r="BP27" s="128">
        <v>198.39834599999995</v>
      </c>
      <c r="BQ27" s="128">
        <v>218.44600000000003</v>
      </c>
      <c r="BR27" s="128">
        <v>181.04942800000001</v>
      </c>
      <c r="BS27" s="128">
        <v>197.30799999999999</v>
      </c>
      <c r="BT27" s="128">
        <v>313.75832500000001</v>
      </c>
      <c r="BU27" s="128">
        <v>491.60500000000002</v>
      </c>
      <c r="BV27" s="128">
        <v>452.35323399999999</v>
      </c>
      <c r="BW27" s="128">
        <v>462.096</v>
      </c>
      <c r="BX27" s="128">
        <v>585.93926299999998</v>
      </c>
      <c r="BY27" s="128">
        <v>580.05399999999997</v>
      </c>
      <c r="BZ27" s="128">
        <v>107.95510400000001</v>
      </c>
      <c r="CA27" s="128">
        <v>83.831000000000003</v>
      </c>
      <c r="CB27" s="128">
        <v>517.57176700000002</v>
      </c>
      <c r="CC27" s="128">
        <v>535.221</v>
      </c>
      <c r="CD27" s="128">
        <v>114.425513</v>
      </c>
      <c r="CE27" s="128">
        <v>110.32899999999999</v>
      </c>
      <c r="CF27" s="128">
        <v>1208.273187</v>
      </c>
      <c r="CG27" s="128">
        <v>569.28</v>
      </c>
      <c r="CH27" s="128">
        <v>81.245258000000007</v>
      </c>
      <c r="CI27" s="128">
        <v>44.201999999999998</v>
      </c>
      <c r="CJ27" s="128">
        <v>292.542957</v>
      </c>
      <c r="CK27" s="128">
        <v>249.858</v>
      </c>
      <c r="CL27" s="128">
        <v>275.07859500000001</v>
      </c>
      <c r="CM27" s="128">
        <v>351.346</v>
      </c>
      <c r="CN27" s="128">
        <v>44.896506000000002</v>
      </c>
      <c r="CO27" s="128">
        <v>29.218</v>
      </c>
      <c r="CP27" s="128">
        <v>112.306348</v>
      </c>
      <c r="CQ27" s="128">
        <v>210.078</v>
      </c>
      <c r="CR27" s="128">
        <v>73.055307999999997</v>
      </c>
      <c r="CS27" s="128">
        <v>20.384</v>
      </c>
      <c r="CT27" s="128">
        <v>198.687164</v>
      </c>
      <c r="CU27" s="128">
        <v>302.53100000000001</v>
      </c>
      <c r="CV27" s="128">
        <v>250.90956</v>
      </c>
      <c r="CW27" s="128">
        <v>274.601</v>
      </c>
      <c r="CX27" s="128">
        <v>149.72099800000001</v>
      </c>
      <c r="CY27" s="128">
        <v>121.268</v>
      </c>
      <c r="CZ27" s="128">
        <v>174.20488499999999</v>
      </c>
      <c r="DA27" s="128">
        <v>158.459</v>
      </c>
      <c r="DB27" s="128">
        <v>218.91387499999999</v>
      </c>
      <c r="DC27" s="128">
        <v>136.011</v>
      </c>
      <c r="DD27" s="128">
        <v>136.43344300000001</v>
      </c>
      <c r="DE27" s="128">
        <v>174.25200000000001</v>
      </c>
      <c r="DF27" s="128">
        <f t="shared" si="5"/>
        <v>1871.5614539999999</v>
      </c>
      <c r="DG27" s="128">
        <f t="shared" si="5"/>
        <v>1897.9559999999999</v>
      </c>
      <c r="DH27" s="128">
        <v>193.482698</v>
      </c>
      <c r="DI27" s="128">
        <v>740.94100000000003</v>
      </c>
      <c r="DJ27" s="128">
        <v>232.02014399999999</v>
      </c>
      <c r="DK27" s="128">
        <v>201.636</v>
      </c>
      <c r="DL27" s="128">
        <v>106.935098</v>
      </c>
      <c r="DM27" s="128">
        <v>88.292000000000002</v>
      </c>
      <c r="DN27" s="128">
        <v>89.554550000000006</v>
      </c>
      <c r="DO27" s="128">
        <v>126.384</v>
      </c>
      <c r="DP27" s="128">
        <v>351.79426148000005</v>
      </c>
      <c r="DQ27" s="128">
        <v>293.52</v>
      </c>
      <c r="DR27" s="128">
        <v>224.57900125</v>
      </c>
      <c r="DS27" s="128">
        <v>257.95</v>
      </c>
      <c r="DT27" s="128">
        <v>531.37247573858519</v>
      </c>
      <c r="DU27" s="128">
        <v>456.72299999999996</v>
      </c>
      <c r="DV27" s="128">
        <v>414.05078010974808</v>
      </c>
      <c r="DW27" s="128">
        <v>394.35899999999998</v>
      </c>
      <c r="DX27" s="128">
        <v>391.54080422307396</v>
      </c>
      <c r="DY27" s="128">
        <v>273.30700000000002</v>
      </c>
      <c r="DZ27" s="128">
        <v>541.8019153427731</v>
      </c>
      <c r="EA27" s="128">
        <v>313.50900000000001</v>
      </c>
      <c r="EB27" s="128">
        <v>171.19731032885599</v>
      </c>
      <c r="EC27" s="128">
        <v>95.628</v>
      </c>
      <c r="ED27" s="128">
        <v>237.55091581633201</v>
      </c>
      <c r="EE27" s="128">
        <v>223.108</v>
      </c>
      <c r="EF27" s="128">
        <v>192.10616360662402</v>
      </c>
      <c r="EG27" s="128">
        <v>118.58199999999999</v>
      </c>
      <c r="EH27" s="128">
        <v>152.01789925184201</v>
      </c>
      <c r="EI27" s="128">
        <v>128.82599999999999</v>
      </c>
      <c r="EJ27" s="128">
        <v>48.086349073256997</v>
      </c>
      <c r="EK27" s="128">
        <v>24.475000000000001</v>
      </c>
      <c r="EL27" s="128">
        <v>125.91404014000001</v>
      </c>
      <c r="EM27" s="128">
        <v>94.837999999999994</v>
      </c>
      <c r="EN27" s="128">
        <v>76.326483179999997</v>
      </c>
      <c r="EO27" s="128">
        <v>57.964999999999996</v>
      </c>
      <c r="EP27" s="128">
        <v>53.388989020000004</v>
      </c>
      <c r="EQ27" s="128">
        <v>45.896000000000001</v>
      </c>
      <c r="ER27" s="128">
        <v>165.04405788</v>
      </c>
      <c r="ES27" s="128">
        <v>120.80199999999999</v>
      </c>
      <c r="ET27" s="128">
        <v>26.549167409999999</v>
      </c>
      <c r="EU27" s="128">
        <v>24.702000000000002</v>
      </c>
      <c r="EV27" s="128">
        <v>59.383231510000002</v>
      </c>
      <c r="EW27" s="128">
        <v>56.731999999999999</v>
      </c>
      <c r="EX27" s="128">
        <v>123.027379</v>
      </c>
      <c r="EY27" s="128">
        <v>103.18600000000001</v>
      </c>
      <c r="EZ27" s="128">
        <v>138.19491100000002</v>
      </c>
      <c r="FA27" s="128">
        <v>820.95400000000006</v>
      </c>
      <c r="FB27" s="128">
        <v>107.08204499999999</v>
      </c>
      <c r="FC27" s="128">
        <v>87.010999999999996</v>
      </c>
      <c r="FD27" s="128">
        <f t="shared" si="9"/>
        <v>1267.1207160717231</v>
      </c>
      <c r="FE27" s="128">
        <f t="shared" si="9"/>
        <v>1683.9690000000001</v>
      </c>
      <c r="FF27" s="128">
        <v>241.20443799999998</v>
      </c>
      <c r="FG27" s="128">
        <v>151.83199999999999</v>
      </c>
      <c r="FH27" s="128">
        <v>275.74682700000005</v>
      </c>
      <c r="FI27" s="128">
        <v>382.49200000000002</v>
      </c>
      <c r="FJ27" s="128">
        <v>221.825108</v>
      </c>
      <c r="FK27" s="128">
        <v>134.886</v>
      </c>
      <c r="FL27" s="128">
        <v>132.575548</v>
      </c>
      <c r="FM27" s="128">
        <v>106.062</v>
      </c>
      <c r="FN27" s="128">
        <v>58.579138999999998</v>
      </c>
      <c r="FO27" s="128">
        <v>41.106999999999999</v>
      </c>
      <c r="FP27" s="128">
        <v>128.71047999999999</v>
      </c>
      <c r="FQ27" s="128">
        <v>107.355</v>
      </c>
      <c r="FR27" s="128">
        <v>165.23199299999999</v>
      </c>
      <c r="FS27" s="128">
        <v>118.024</v>
      </c>
      <c r="FT27" s="128">
        <v>100.38574</v>
      </c>
      <c r="FU27" s="128">
        <v>84.596999999999994</v>
      </c>
      <c r="FV27" s="128">
        <v>110.15865611500001</v>
      </c>
      <c r="FW27" s="128">
        <v>94.594999999999999</v>
      </c>
      <c r="FX27" s="128">
        <v>280.11809699999998</v>
      </c>
      <c r="FY27" s="128">
        <v>264.86099999999999</v>
      </c>
      <c r="FZ27" s="128">
        <v>246.10180099999999</v>
      </c>
      <c r="GA27" s="128">
        <v>175.48099999999999</v>
      </c>
      <c r="GB27" s="128">
        <v>336.90795000000003</v>
      </c>
      <c r="GC27" s="128">
        <v>255.25099999999998</v>
      </c>
      <c r="GD27" s="128">
        <v>46.228752</v>
      </c>
      <c r="GE27" s="128">
        <v>32.139000000000003</v>
      </c>
      <c r="GF27" s="128">
        <v>184.45337599999999</v>
      </c>
      <c r="GG27" s="128">
        <v>157.59499999999997</v>
      </c>
      <c r="GH27" s="128">
        <v>110.858931</v>
      </c>
      <c r="GI27" s="128">
        <v>112.61499999999999</v>
      </c>
      <c r="GJ27" s="128">
        <v>143.01212599999999</v>
      </c>
      <c r="GK27" s="128">
        <v>111.449</v>
      </c>
      <c r="GL27" s="128">
        <v>59.027746</v>
      </c>
      <c r="GM27" s="128">
        <v>50.207000000000001</v>
      </c>
      <c r="GN27" s="128">
        <v>130.49185199999999</v>
      </c>
      <c r="GO27" s="128">
        <v>94.55</v>
      </c>
      <c r="GP27" s="128">
        <v>232.92273499999999</v>
      </c>
      <c r="GQ27" s="128">
        <v>198.42800000000003</v>
      </c>
      <c r="GR27" s="128">
        <v>108.88754099999998</v>
      </c>
      <c r="GS27" s="128">
        <v>65.063999999999993</v>
      </c>
      <c r="GT27" s="128">
        <v>236.82899899999998</v>
      </c>
      <c r="GU27" s="128">
        <v>181.73499999999999</v>
      </c>
      <c r="GV27" s="128">
        <v>53.605043999999999</v>
      </c>
      <c r="GW27" s="128">
        <v>27.02</v>
      </c>
      <c r="GX27" s="128">
        <v>57.096612</v>
      </c>
      <c r="GY27" s="128">
        <v>34.434000000000005</v>
      </c>
      <c r="GZ27" s="128">
        <v>286.764206</v>
      </c>
      <c r="HA27" s="128">
        <v>194.89099999999999</v>
      </c>
      <c r="HB27" s="128">
        <v>63.037045999999997</v>
      </c>
      <c r="HC27" s="128">
        <v>55.466999999999999</v>
      </c>
      <c r="HD27" s="128">
        <v>33.927534999999999</v>
      </c>
      <c r="HE27" s="128">
        <v>25.520999999999997</v>
      </c>
      <c r="HF27" s="128">
        <v>93.795411999999999</v>
      </c>
      <c r="HG27" s="128">
        <v>41.335999999999999</v>
      </c>
      <c r="HH27" s="128">
        <v>181.05002899999997</v>
      </c>
      <c r="HI27" s="128">
        <v>130.29599999999999</v>
      </c>
      <c r="HJ27" s="128">
        <v>115.61648099999999</v>
      </c>
      <c r="HK27" s="128">
        <v>85.808000000000007</v>
      </c>
      <c r="HL27" s="128">
        <v>129.563256</v>
      </c>
      <c r="HM27" s="128">
        <v>85.13</v>
      </c>
      <c r="HN27" s="128">
        <v>122.27973300000002</v>
      </c>
      <c r="HO27" s="128">
        <v>87.700999999999993</v>
      </c>
      <c r="HP27" s="128">
        <v>151.86015600000002</v>
      </c>
      <c r="HQ27" s="128">
        <v>104.12800000000001</v>
      </c>
      <c r="HR27" s="128">
        <v>70.565850999999995</v>
      </c>
      <c r="HS27" s="128">
        <v>63.813000000000002</v>
      </c>
      <c r="HT27" s="128">
        <v>72.269193999999999</v>
      </c>
      <c r="HU27" s="128">
        <v>88.183999999999997</v>
      </c>
      <c r="HV27" s="128">
        <v>12.091735</v>
      </c>
      <c r="HW27" s="129">
        <v>24.593999999999998</v>
      </c>
      <c r="HX27" s="128">
        <v>67.716655000000003</v>
      </c>
      <c r="HY27" s="128">
        <v>65.334000000000003</v>
      </c>
      <c r="HZ27" s="128">
        <v>48.824481999999996</v>
      </c>
      <c r="IA27" s="129">
        <v>58.769999999999996</v>
      </c>
      <c r="IB27" s="128">
        <v>52.217260000000003</v>
      </c>
      <c r="IC27" s="129">
        <v>58.25</v>
      </c>
      <c r="ID27" s="128">
        <v>137.33391499999999</v>
      </c>
      <c r="IE27" s="129">
        <v>93.438000000000002</v>
      </c>
      <c r="IF27" s="128">
        <v>140.75184300000001</v>
      </c>
      <c r="IG27" s="129">
        <v>119.89</v>
      </c>
      <c r="IH27" s="128">
        <v>242.811635</v>
      </c>
      <c r="II27" s="129">
        <v>187.71799999999999</v>
      </c>
      <c r="IJ27" s="128">
        <v>90.708739000000008</v>
      </c>
      <c r="IK27" s="129">
        <v>122.92500000000001</v>
      </c>
      <c r="IL27" s="128">
        <v>61.248404000000001</v>
      </c>
      <c r="IM27" s="129">
        <v>60.043999999999997</v>
      </c>
      <c r="IN27" s="128">
        <v>147.18801300000001</v>
      </c>
      <c r="IO27" s="129">
        <v>160.26400000000001</v>
      </c>
      <c r="IP27" s="128">
        <v>51.933441999999999</v>
      </c>
      <c r="IQ27" s="129">
        <v>101.003</v>
      </c>
      <c r="IR27" s="128">
        <v>122.423007</v>
      </c>
      <c r="IS27" s="129">
        <v>110.806</v>
      </c>
      <c r="IT27" s="128">
        <v>65.278823000000003</v>
      </c>
      <c r="IU27" s="129">
        <v>46.314999999999998</v>
      </c>
      <c r="IV27" s="128">
        <v>51.189630000000001</v>
      </c>
      <c r="IW27" s="129">
        <v>116.43</v>
      </c>
      <c r="IX27" s="128">
        <v>53.465608000000003</v>
      </c>
      <c r="IY27" s="145">
        <v>62.73</v>
      </c>
      <c r="IZ27" s="128">
        <v>25.40409</v>
      </c>
      <c r="JA27" s="145">
        <v>27.74</v>
      </c>
      <c r="JB27" s="128">
        <v>100.808859</v>
      </c>
      <c r="JC27" s="145">
        <v>77.293000000000006</v>
      </c>
      <c r="JD27" s="128">
        <v>30.358572999999996</v>
      </c>
      <c r="JE27" s="145">
        <v>40.1</v>
      </c>
      <c r="JF27" s="128">
        <v>121.72777600000001</v>
      </c>
      <c r="JG27" s="145">
        <v>104.129</v>
      </c>
      <c r="JH27" s="128">
        <v>152.22755000000001</v>
      </c>
      <c r="JI27" s="145">
        <v>92.616</v>
      </c>
      <c r="JJ27" s="128">
        <v>138.0275</v>
      </c>
      <c r="JK27" s="145">
        <v>131.27930000000001</v>
      </c>
      <c r="JL27" s="128">
        <v>116.010524</v>
      </c>
      <c r="JM27" s="145">
        <v>108.389</v>
      </c>
      <c r="JN27" s="128">
        <v>508.40460699999994</v>
      </c>
      <c r="JO27" s="145">
        <v>323.92200000000003</v>
      </c>
      <c r="JP27" s="203">
        <v>137.94975500000001</v>
      </c>
      <c r="JQ27" s="232">
        <v>166.64599999999999</v>
      </c>
      <c r="JR27" s="128">
        <v>276.28465499999999</v>
      </c>
      <c r="JS27" s="129">
        <v>238.79900000000001</v>
      </c>
      <c r="JT27" s="128">
        <v>241.986773</v>
      </c>
      <c r="JU27" s="196">
        <v>194.20699999999999</v>
      </c>
      <c r="JV27" s="211">
        <v>159.85053299999998</v>
      </c>
      <c r="JW27" s="203">
        <v>117.85499999999999</v>
      </c>
      <c r="JX27" s="210">
        <v>372.28915899999998</v>
      </c>
      <c r="JY27" s="203">
        <v>366.928</v>
      </c>
      <c r="JZ27" s="243">
        <v>269.132296</v>
      </c>
      <c r="KA27" s="196">
        <v>256.351</v>
      </c>
      <c r="KB27" s="243">
        <v>5.1830470000000002</v>
      </c>
      <c r="KC27" s="196">
        <v>8.9090000000000007</v>
      </c>
      <c r="KD27" s="243">
        <v>130.531014</v>
      </c>
      <c r="KE27" s="196">
        <v>181.27500000000003</v>
      </c>
      <c r="KF27" s="243">
        <v>109.9212256</v>
      </c>
      <c r="KG27" s="196">
        <v>112.01</v>
      </c>
      <c r="KH27" s="243">
        <v>117.30163399999999</v>
      </c>
      <c r="KI27" s="196">
        <v>123.36999999999999</v>
      </c>
      <c r="KJ27" s="243">
        <v>61.427740999999997</v>
      </c>
      <c r="KK27" s="196">
        <v>103.85000000000001</v>
      </c>
      <c r="KL27" s="243">
        <v>88.02853300000001</v>
      </c>
      <c r="KM27" s="196">
        <v>92.09</v>
      </c>
      <c r="KN27" s="243">
        <v>117.26413700000002</v>
      </c>
      <c r="KO27" s="196">
        <v>72.992999999999995</v>
      </c>
      <c r="KP27" s="243">
        <v>234.02017400000003</v>
      </c>
      <c r="KQ27" s="196">
        <v>162.44</v>
      </c>
      <c r="KR27" s="211">
        <v>56.584277999999998</v>
      </c>
      <c r="KS27" s="203">
        <v>77.353999999999999</v>
      </c>
      <c r="KT27" s="211">
        <v>91.070233999999999</v>
      </c>
      <c r="KU27" s="203">
        <v>80.343999999999994</v>
      </c>
      <c r="KV27" s="211">
        <v>62.920920000000002</v>
      </c>
      <c r="KW27" s="203">
        <v>59.204999999999998</v>
      </c>
      <c r="KX27" s="211">
        <v>83.689733000000004</v>
      </c>
      <c r="KY27" s="203">
        <v>80.287999999999997</v>
      </c>
      <c r="KZ27" s="203">
        <v>69.847400999999991</v>
      </c>
      <c r="LA27" s="203">
        <v>66.951999999999998</v>
      </c>
      <c r="LB27" s="203">
        <v>314.929596</v>
      </c>
      <c r="LC27" s="203">
        <v>364.15099999999995</v>
      </c>
      <c r="LD27" s="203">
        <v>140.156792</v>
      </c>
      <c r="LE27" s="203">
        <v>136.41499999999999</v>
      </c>
      <c r="LF27" s="203">
        <v>591.14288899999997</v>
      </c>
      <c r="LG27" s="203">
        <v>393.97500000000002</v>
      </c>
      <c r="LH27" s="203">
        <v>231.26118199999999</v>
      </c>
      <c r="LI27" s="203">
        <v>176.28299999999999</v>
      </c>
      <c r="LJ27" s="203">
        <v>376.96239800000001</v>
      </c>
      <c r="LK27" s="203">
        <v>363.95699999999999</v>
      </c>
      <c r="LL27" s="203">
        <v>281.99546700000002</v>
      </c>
      <c r="LM27" s="203">
        <v>213.04579999999999</v>
      </c>
      <c r="LN27" s="203">
        <v>194.196067</v>
      </c>
      <c r="LO27" s="203">
        <v>145.5</v>
      </c>
      <c r="LP27" s="203">
        <v>111.422653</v>
      </c>
      <c r="LQ27" s="203">
        <v>98.724000000000004</v>
      </c>
      <c r="LR27" s="215">
        <f t="shared" si="10"/>
        <v>1721.5337715999999</v>
      </c>
      <c r="LS27" s="216">
        <f t="shared" si="11"/>
        <v>1675.4249999999997</v>
      </c>
      <c r="LT27" s="215">
        <f t="shared" si="12"/>
        <v>2549.5953319999999</v>
      </c>
      <c r="LU27" s="216">
        <f t="shared" si="13"/>
        <v>2178.8397999999997</v>
      </c>
    </row>
    <row r="28" spans="1:333" ht="15.75">
      <c r="A28" s="141" t="s">
        <v>112</v>
      </c>
      <c r="B28" s="128">
        <v>555.6</v>
      </c>
      <c r="C28" s="129">
        <v>421</v>
      </c>
      <c r="D28" s="128">
        <v>777.3</v>
      </c>
      <c r="E28" s="129">
        <v>648</v>
      </c>
      <c r="F28" s="128">
        <v>438.8</v>
      </c>
      <c r="G28" s="129">
        <v>374.6</v>
      </c>
      <c r="H28" s="130">
        <v>288.5</v>
      </c>
      <c r="I28" s="131">
        <v>261</v>
      </c>
      <c r="J28" s="128">
        <v>107.8</v>
      </c>
      <c r="K28" s="129">
        <v>139</v>
      </c>
      <c r="L28" s="130">
        <v>241.2</v>
      </c>
      <c r="M28" s="131">
        <v>239.3</v>
      </c>
      <c r="N28" s="130">
        <v>293.60000000000002</v>
      </c>
      <c r="O28" s="131">
        <v>256.39999999999998</v>
      </c>
      <c r="P28" s="142">
        <v>377.19517500000001</v>
      </c>
      <c r="Q28" s="129">
        <v>714.17899999999997</v>
      </c>
      <c r="R28" s="128">
        <v>566.015805</v>
      </c>
      <c r="S28" s="124">
        <v>610.59699999999998</v>
      </c>
      <c r="T28" s="128">
        <v>342.87075900000002</v>
      </c>
      <c r="U28" s="129">
        <v>324.99700000000001</v>
      </c>
      <c r="V28" s="143">
        <v>374.518710023773</v>
      </c>
      <c r="W28" s="128">
        <v>277.74200000000008</v>
      </c>
      <c r="X28" s="128">
        <v>3762.4869400210623</v>
      </c>
      <c r="Y28" s="129">
        <v>2489.4390000000003</v>
      </c>
      <c r="Z28" s="128">
        <v>4794.1596722591003</v>
      </c>
      <c r="AA28" s="129">
        <v>1601.848</v>
      </c>
      <c r="AB28" s="128">
        <v>2862.331651</v>
      </c>
      <c r="AC28" s="129">
        <v>1781.4039999999998</v>
      </c>
      <c r="AD28" s="128">
        <v>1644.376184</v>
      </c>
      <c r="AE28" s="129">
        <v>918.49899999999991</v>
      </c>
      <c r="AF28" s="128">
        <v>2505.7383239999999</v>
      </c>
      <c r="AG28" s="129">
        <v>1525.0179999999998</v>
      </c>
      <c r="AH28" s="200">
        <v>6060.9257969999999</v>
      </c>
      <c r="AI28" s="202">
        <v>3653.0935999999997</v>
      </c>
      <c r="AJ28" s="200">
        <f t="shared" si="6"/>
        <v>4110.9652900000001</v>
      </c>
      <c r="AK28" s="202">
        <f t="shared" si="7"/>
        <v>2443.05258</v>
      </c>
      <c r="AL28" s="128">
        <v>37.232430000000001</v>
      </c>
      <c r="AM28" s="128">
        <v>48.355000000000004</v>
      </c>
      <c r="AN28" s="128">
        <v>47.515224000000003</v>
      </c>
      <c r="AO28" s="128">
        <v>58.865000000000002</v>
      </c>
      <c r="AP28" s="128">
        <v>74.848118999999997</v>
      </c>
      <c r="AQ28" s="128">
        <v>88.385000000000005</v>
      </c>
      <c r="AR28" s="128">
        <v>89.583489999999998</v>
      </c>
      <c r="AS28" s="128">
        <v>109.95700000000001</v>
      </c>
      <c r="AT28" s="128">
        <v>136.295492</v>
      </c>
      <c r="AU28" s="128">
        <v>163.92099999999999</v>
      </c>
      <c r="AV28" s="128">
        <v>152.80963800000001</v>
      </c>
      <c r="AW28" s="128">
        <v>175.55099999999999</v>
      </c>
      <c r="AX28" s="128">
        <v>204.369012</v>
      </c>
      <c r="AY28" s="128">
        <v>213.34100000000001</v>
      </c>
      <c r="AZ28" s="128">
        <v>221.95987199999999</v>
      </c>
      <c r="BA28" s="128">
        <v>241.071</v>
      </c>
      <c r="BB28" s="128">
        <v>306.4264</v>
      </c>
      <c r="BC28" s="128">
        <v>364.17899999999997</v>
      </c>
      <c r="BD28" s="128">
        <v>306.4264</v>
      </c>
      <c r="BE28" s="128">
        <v>364.17899999999997</v>
      </c>
      <c r="BF28" s="128">
        <v>377.19517500000001</v>
      </c>
      <c r="BG28" s="128">
        <v>714.17899999999997</v>
      </c>
      <c r="BH28" s="128">
        <v>109.792868</v>
      </c>
      <c r="BI28" s="128">
        <v>79.509</v>
      </c>
      <c r="BJ28" s="128">
        <v>138.49907200000001</v>
      </c>
      <c r="BK28" s="128">
        <v>103.57899999999999</v>
      </c>
      <c r="BL28" s="128">
        <f t="shared" si="8"/>
        <v>248.29194000000001</v>
      </c>
      <c r="BM28" s="128">
        <f t="shared" si="8"/>
        <v>183.08799999999999</v>
      </c>
      <c r="BN28" s="128">
        <v>163.337965</v>
      </c>
      <c r="BO28" s="128">
        <v>150.31100000000001</v>
      </c>
      <c r="BP28" s="128">
        <v>48.468980999999985</v>
      </c>
      <c r="BQ28" s="128">
        <v>37.738999999999976</v>
      </c>
      <c r="BR28" s="128">
        <v>39.532338000000003</v>
      </c>
      <c r="BS28" s="128">
        <v>97.474999999999994</v>
      </c>
      <c r="BT28" s="128">
        <v>1.7717259999999999</v>
      </c>
      <c r="BU28" s="128">
        <v>3.03</v>
      </c>
      <c r="BV28" s="128">
        <v>0.30115700000000001</v>
      </c>
      <c r="BW28" s="128">
        <v>7.0000000000000007E-2</v>
      </c>
      <c r="BX28" s="128">
        <v>2.5275210000000001</v>
      </c>
      <c r="BY28" s="128">
        <v>2.9049999999999998</v>
      </c>
      <c r="BZ28" s="128">
        <v>0.55017400000000005</v>
      </c>
      <c r="CA28" s="128">
        <v>2.5000000000000001E-2</v>
      </c>
      <c r="CB28" s="128">
        <v>18.938904000000001</v>
      </c>
      <c r="CC28" s="128">
        <v>31.4</v>
      </c>
      <c r="CD28" s="128">
        <v>36.403562999999998</v>
      </c>
      <c r="CE28" s="128">
        <v>102.059</v>
      </c>
      <c r="CF28" s="128">
        <v>5.8915360000000003</v>
      </c>
      <c r="CG28" s="128">
        <v>2.4950000000000001</v>
      </c>
      <c r="CH28" s="128">
        <v>13.870006</v>
      </c>
      <c r="CI28" s="128">
        <v>24.501999999999999</v>
      </c>
      <c r="CJ28" s="128">
        <v>11.017877</v>
      </c>
      <c r="CK28" s="128">
        <v>21.94</v>
      </c>
      <c r="CL28" s="128">
        <v>34.778025</v>
      </c>
      <c r="CM28" s="128">
        <v>51.195</v>
      </c>
      <c r="CN28" s="128">
        <v>26.256487</v>
      </c>
      <c r="CO28" s="128">
        <v>28.187999999999999</v>
      </c>
      <c r="CP28" s="128">
        <v>34.348820000000003</v>
      </c>
      <c r="CQ28" s="128">
        <v>22.337</v>
      </c>
      <c r="CR28" s="128">
        <v>13.188515000000001</v>
      </c>
      <c r="CS28" s="128">
        <v>24.694000000000003</v>
      </c>
      <c r="CT28" s="128">
        <v>61.431114000000001</v>
      </c>
      <c r="CU28" s="128">
        <v>51.241</v>
      </c>
      <c r="CV28" s="128">
        <v>36.182333</v>
      </c>
      <c r="CW28" s="128">
        <v>3.3580000000000001</v>
      </c>
      <c r="CX28" s="128">
        <v>11.801107</v>
      </c>
      <c r="CY28" s="128">
        <v>2.6520000000000001</v>
      </c>
      <c r="CZ28" s="128">
        <v>11.197785</v>
      </c>
      <c r="DA28" s="128">
        <v>26.076000000000001</v>
      </c>
      <c r="DB28" s="128">
        <v>68.595022999999998</v>
      </c>
      <c r="DC28" s="128">
        <v>47.44</v>
      </c>
      <c r="DD28" s="128">
        <v>20.203666999999999</v>
      </c>
      <c r="DE28" s="128">
        <v>21.373999999999999</v>
      </c>
      <c r="DF28" s="128">
        <f t="shared" si="5"/>
        <v>322.66709200000003</v>
      </c>
      <c r="DG28" s="128">
        <f t="shared" si="5"/>
        <v>303.62299999999999</v>
      </c>
      <c r="DH28" s="128">
        <v>47.819994000000001</v>
      </c>
      <c r="DI28" s="128">
        <v>26.797000000000001</v>
      </c>
      <c r="DJ28" s="128">
        <v>0.93511200000000005</v>
      </c>
      <c r="DK28" s="128">
        <v>3.5680000000000001</v>
      </c>
      <c r="DL28" s="128">
        <v>30.464431000000001</v>
      </c>
      <c r="DM28" s="128">
        <v>27</v>
      </c>
      <c r="DN28" s="128">
        <v>10.658125</v>
      </c>
      <c r="DO28" s="128">
        <v>9.4160000000000004</v>
      </c>
      <c r="DP28" s="128">
        <v>28.54761178</v>
      </c>
      <c r="DQ28" s="128">
        <v>4.08</v>
      </c>
      <c r="DR28" s="128">
        <v>51.393225749999999</v>
      </c>
      <c r="DS28" s="128">
        <v>43.078000000000003</v>
      </c>
      <c r="DT28" s="128">
        <v>29.531890192039999</v>
      </c>
      <c r="DU28" s="128">
        <v>34.375</v>
      </c>
      <c r="DV28" s="128">
        <v>3.5515746722239996</v>
      </c>
      <c r="DW28" s="128">
        <v>6.0810000000000004</v>
      </c>
      <c r="DX28" s="128">
        <v>52.928386959402999</v>
      </c>
      <c r="DY28" s="128">
        <v>51.08</v>
      </c>
      <c r="DZ28" s="128">
        <v>54.088469361615999</v>
      </c>
      <c r="EA28" s="128">
        <v>35.774999999999999</v>
      </c>
      <c r="EB28" s="128">
        <v>34.769453118514001</v>
      </c>
      <c r="EC28" s="128">
        <v>27.952000000000002</v>
      </c>
      <c r="ED28" s="128">
        <v>29.830436189975998</v>
      </c>
      <c r="EE28" s="128">
        <v>8.5399999999999991</v>
      </c>
      <c r="EF28" s="128">
        <v>460.86550088470699</v>
      </c>
      <c r="EG28" s="128">
        <v>374.54900000000004</v>
      </c>
      <c r="EH28" s="128">
        <v>182.783144504522</v>
      </c>
      <c r="EI28" s="128">
        <v>91.911000000000001</v>
      </c>
      <c r="EJ28" s="128">
        <v>451.04714527183296</v>
      </c>
      <c r="EK28" s="128">
        <v>332.755</v>
      </c>
      <c r="EL28" s="128">
        <v>263.25076533000004</v>
      </c>
      <c r="EM28" s="128">
        <v>139.76</v>
      </c>
      <c r="EN28" s="128">
        <v>105.68859477000001</v>
      </c>
      <c r="EO28" s="128">
        <v>58.518999999999998</v>
      </c>
      <c r="EP28" s="128">
        <v>317.97443021999993</v>
      </c>
      <c r="EQ28" s="128">
        <v>228.25</v>
      </c>
      <c r="ER28" s="128">
        <v>134.90922955000002</v>
      </c>
      <c r="ES28" s="128">
        <v>94.84</v>
      </c>
      <c r="ET28" s="128">
        <v>294.58997247000002</v>
      </c>
      <c r="EU28" s="128">
        <v>176.40200000000002</v>
      </c>
      <c r="EV28" s="128">
        <v>184.12631202</v>
      </c>
      <c r="EW28" s="128">
        <v>128.02699999999999</v>
      </c>
      <c r="EX28" s="128">
        <v>314.855276</v>
      </c>
      <c r="EY28" s="128">
        <v>219.62100000000001</v>
      </c>
      <c r="EZ28" s="128">
        <v>480.22287000000006</v>
      </c>
      <c r="FA28" s="128">
        <v>307.60199999999998</v>
      </c>
      <c r="FB28" s="128">
        <v>572.17369899999983</v>
      </c>
      <c r="FC28" s="128">
        <v>337.20300000000003</v>
      </c>
      <c r="FD28" s="128">
        <f t="shared" si="9"/>
        <v>3762.4869400210623</v>
      </c>
      <c r="FE28" s="128">
        <f t="shared" si="9"/>
        <v>2489.4390000000003</v>
      </c>
      <c r="FF28" s="128">
        <v>317.35089599999998</v>
      </c>
      <c r="FG28" s="128">
        <v>243.60400000000001</v>
      </c>
      <c r="FH28" s="128">
        <v>186.13258999999999</v>
      </c>
      <c r="FI28" s="128">
        <v>109.324</v>
      </c>
      <c r="FJ28" s="128">
        <v>261.61367100000001</v>
      </c>
      <c r="FK28" s="128">
        <v>167.38499999999999</v>
      </c>
      <c r="FL28" s="128">
        <v>1323.1920239999999</v>
      </c>
      <c r="FM28" s="128">
        <v>90.438000000000002</v>
      </c>
      <c r="FN28" s="128">
        <v>1557.0964690000001</v>
      </c>
      <c r="FO28" s="128">
        <v>263.47699999999998</v>
      </c>
      <c r="FP28" s="128">
        <v>124.010076</v>
      </c>
      <c r="FQ28" s="128">
        <v>75.402000000000001</v>
      </c>
      <c r="FR28" s="128">
        <v>183.53915599999999</v>
      </c>
      <c r="FS28" s="128">
        <v>129</v>
      </c>
      <c r="FT28" s="128">
        <v>122.86692499999999</v>
      </c>
      <c r="FU28" s="128">
        <v>74.570999999999998</v>
      </c>
      <c r="FV28" s="128">
        <v>258.00794825910003</v>
      </c>
      <c r="FW28" s="128">
        <v>150.839</v>
      </c>
      <c r="FX28" s="128">
        <v>148.68177800000001</v>
      </c>
      <c r="FY28" s="128">
        <v>90.608000000000004</v>
      </c>
      <c r="FZ28" s="128">
        <v>190.14617699999999</v>
      </c>
      <c r="GA28" s="128">
        <v>111.178</v>
      </c>
      <c r="GB28" s="128">
        <v>156.48511099999999</v>
      </c>
      <c r="GC28" s="128">
        <v>120.432</v>
      </c>
      <c r="GD28" s="128">
        <v>210.34785299999999</v>
      </c>
      <c r="GE28" s="128">
        <v>107.98699999999998</v>
      </c>
      <c r="GF28" s="128">
        <v>5.3272939999999993</v>
      </c>
      <c r="GG28" s="128">
        <v>2.0030000000000001</v>
      </c>
      <c r="GH28" s="128">
        <v>382.65959399999997</v>
      </c>
      <c r="GI28" s="128">
        <v>203.58699999999999</v>
      </c>
      <c r="GJ28" s="128">
        <v>341.515423</v>
      </c>
      <c r="GK28" s="128">
        <v>158.13499999999999</v>
      </c>
      <c r="GL28" s="128">
        <v>299.74068199999999</v>
      </c>
      <c r="GM28" s="128">
        <v>230.642</v>
      </c>
      <c r="GN28" s="128">
        <v>178.83146199999999</v>
      </c>
      <c r="GO28" s="128">
        <v>122.041</v>
      </c>
      <c r="GP28" s="128">
        <v>62.464940999999996</v>
      </c>
      <c r="GQ28" s="128">
        <v>54.544000000000004</v>
      </c>
      <c r="GR28" s="128">
        <v>219.998177</v>
      </c>
      <c r="GS28" s="128">
        <v>142.70100000000002</v>
      </c>
      <c r="GT28" s="128">
        <v>175.39293400000003</v>
      </c>
      <c r="GU28" s="128">
        <v>141.28699999999998</v>
      </c>
      <c r="GV28" s="128">
        <v>266.04310300000003</v>
      </c>
      <c r="GW28" s="128">
        <v>176.24199999999999</v>
      </c>
      <c r="GX28" s="128">
        <v>257.73876300000001</v>
      </c>
      <c r="GY28" s="128">
        <v>144.24</v>
      </c>
      <c r="GZ28" s="128">
        <v>462.27142500000002</v>
      </c>
      <c r="HA28" s="128">
        <v>297.99499999999995</v>
      </c>
      <c r="HB28" s="128">
        <v>119.944424</v>
      </c>
      <c r="HC28" s="128">
        <v>104.833</v>
      </c>
      <c r="HD28" s="128">
        <v>115.179821</v>
      </c>
      <c r="HE28" s="128">
        <v>46.534999999999997</v>
      </c>
      <c r="HF28" s="128">
        <v>144.30435</v>
      </c>
      <c r="HG28" s="128">
        <v>97.932000000000002</v>
      </c>
      <c r="HH28" s="128">
        <v>151.59901799999997</v>
      </c>
      <c r="HI28" s="128">
        <v>87.87</v>
      </c>
      <c r="HJ28" s="128">
        <v>117.746332</v>
      </c>
      <c r="HK28" s="128">
        <v>23.831999999999997</v>
      </c>
      <c r="HL28" s="128">
        <v>232.160144</v>
      </c>
      <c r="HM28" s="128">
        <v>137.304</v>
      </c>
      <c r="HN28" s="128">
        <v>131.09670599999998</v>
      </c>
      <c r="HO28" s="128">
        <v>87.414000000000001</v>
      </c>
      <c r="HP28" s="128">
        <v>213.48680900000002</v>
      </c>
      <c r="HQ28" s="128">
        <v>132.791</v>
      </c>
      <c r="HR28" s="128">
        <v>31.791498999999995</v>
      </c>
      <c r="HS28" s="128">
        <v>19.501000000000001</v>
      </c>
      <c r="HT28" s="128">
        <v>215.29008800000003</v>
      </c>
      <c r="HU28" s="128">
        <v>137.46199999999999</v>
      </c>
      <c r="HV28" s="128">
        <v>6.9244590000000006</v>
      </c>
      <c r="HW28" s="129">
        <v>1.5069999999999999</v>
      </c>
      <c r="HX28" s="128">
        <v>164.85253400000002</v>
      </c>
      <c r="HY28" s="128">
        <v>41.517999999999994</v>
      </c>
      <c r="HZ28" s="128">
        <v>195.345292</v>
      </c>
      <c r="IA28" s="129">
        <v>125.682</v>
      </c>
      <c r="IB28" s="128">
        <v>99.148641999999995</v>
      </c>
      <c r="IC28" s="129">
        <v>51.844000000000001</v>
      </c>
      <c r="ID28" s="128">
        <v>286.50975799999998</v>
      </c>
      <c r="IE28" s="129">
        <v>177.22800000000001</v>
      </c>
      <c r="IF28" s="128">
        <v>165.77228700000001</v>
      </c>
      <c r="IG28" s="129">
        <v>113.645</v>
      </c>
      <c r="IH28" s="128">
        <v>295.16461900000002</v>
      </c>
      <c r="II28" s="129">
        <v>175.04</v>
      </c>
      <c r="IJ28" s="128">
        <v>445.83284099999997</v>
      </c>
      <c r="IK28" s="129">
        <v>219.00400000000002</v>
      </c>
      <c r="IL28" s="128">
        <v>93.109129999999993</v>
      </c>
      <c r="IM28" s="129">
        <v>102.792</v>
      </c>
      <c r="IN28" s="128">
        <v>153.477811</v>
      </c>
      <c r="IO28" s="129">
        <v>113.59399999999999</v>
      </c>
      <c r="IP28" s="128">
        <v>335.67324100000002</v>
      </c>
      <c r="IQ28" s="129">
        <v>178.25899999999999</v>
      </c>
      <c r="IR28" s="128">
        <v>77.414350999999996</v>
      </c>
      <c r="IS28" s="129">
        <v>49.311</v>
      </c>
      <c r="IT28" s="128">
        <v>326.97586699999999</v>
      </c>
      <c r="IU28" s="129">
        <v>198.81299999999996</v>
      </c>
      <c r="IV28" s="128">
        <v>31.314485000000001</v>
      </c>
      <c r="IW28" s="129">
        <v>19.806000000000001</v>
      </c>
      <c r="IX28" s="128">
        <v>356.10887700000001</v>
      </c>
      <c r="IY28" s="145">
        <v>265.65899999999999</v>
      </c>
      <c r="IZ28" s="128">
        <v>216.10723100000001</v>
      </c>
      <c r="JA28" s="145">
        <v>142.61500000000001</v>
      </c>
      <c r="JB28" s="128">
        <v>217.03265500000001</v>
      </c>
      <c r="JC28" s="145">
        <v>116.563</v>
      </c>
      <c r="JD28" s="128">
        <v>118.26743199999999</v>
      </c>
      <c r="JE28" s="145">
        <v>61.585999999999999</v>
      </c>
      <c r="JF28" s="128">
        <v>274.61305200000004</v>
      </c>
      <c r="JG28" s="145">
        <v>138.11500000000001</v>
      </c>
      <c r="JH28" s="128">
        <v>335.88591499999995</v>
      </c>
      <c r="JI28" s="145">
        <v>211.059</v>
      </c>
      <c r="JJ28" s="128">
        <v>339.0103949999999</v>
      </c>
      <c r="JK28" s="145">
        <v>188.79400000000001</v>
      </c>
      <c r="JL28" s="128">
        <v>2670.1447580000004</v>
      </c>
      <c r="JM28" s="145">
        <v>1573.8399199999999</v>
      </c>
      <c r="JN28" s="128">
        <v>763.53432799999996</v>
      </c>
      <c r="JO28" s="145">
        <v>486.63767999999993</v>
      </c>
      <c r="JP28" s="203">
        <v>238.30217999999999</v>
      </c>
      <c r="JQ28" s="232">
        <v>142.09299999999999</v>
      </c>
      <c r="JR28" s="128">
        <v>170.73092399999999</v>
      </c>
      <c r="JS28" s="129">
        <v>120.02</v>
      </c>
      <c r="JT28" s="128">
        <v>361.18804999999998</v>
      </c>
      <c r="JU28" s="196">
        <v>206.11199999999999</v>
      </c>
      <c r="JV28" s="211">
        <v>411.13385599999998</v>
      </c>
      <c r="JW28" s="203">
        <v>274.82704000000001</v>
      </c>
      <c r="JX28" s="210">
        <v>313.98761699999994</v>
      </c>
      <c r="JY28" s="203">
        <v>181.4359</v>
      </c>
      <c r="JZ28" s="243">
        <v>250.07550700000002</v>
      </c>
      <c r="KA28" s="196">
        <v>120.85739</v>
      </c>
      <c r="KB28" s="243">
        <v>412.47194200000001</v>
      </c>
      <c r="KC28" s="196">
        <v>246.15600000000003</v>
      </c>
      <c r="KD28" s="243">
        <v>316.54274700000002</v>
      </c>
      <c r="KE28" s="196">
        <v>244.76533000000001</v>
      </c>
      <c r="KF28" s="243">
        <v>1076.1188020000002</v>
      </c>
      <c r="KG28" s="196">
        <v>579.22899999999993</v>
      </c>
      <c r="KH28" s="243">
        <v>82.235816999999983</v>
      </c>
      <c r="KI28" s="196">
        <v>38.137</v>
      </c>
      <c r="KJ28" s="243">
        <v>386.122094</v>
      </c>
      <c r="KK28" s="196">
        <v>266.91300000000001</v>
      </c>
      <c r="KL28" s="243">
        <v>205.117898</v>
      </c>
      <c r="KM28" s="196">
        <v>110.05619999999999</v>
      </c>
      <c r="KN28" s="243">
        <v>313.04396400000002</v>
      </c>
      <c r="KO28" s="196">
        <v>178.09799999999998</v>
      </c>
      <c r="KP28" s="243">
        <v>134.409536</v>
      </c>
      <c r="KQ28" s="196">
        <v>87.215319999999991</v>
      </c>
      <c r="KR28" s="211">
        <v>209.70551</v>
      </c>
      <c r="KS28" s="203">
        <v>115.36239999999999</v>
      </c>
      <c r="KT28" s="211">
        <v>260.77950099999998</v>
      </c>
      <c r="KU28" s="203">
        <v>170.83790000000002</v>
      </c>
      <c r="KV28" s="211">
        <v>87.720310999999995</v>
      </c>
      <c r="KW28" s="203">
        <v>76.552999999999997</v>
      </c>
      <c r="KX28" s="211">
        <v>224.05970600000001</v>
      </c>
      <c r="KY28" s="203">
        <v>143.09100000000001</v>
      </c>
      <c r="KZ28" s="203">
        <v>283.31614000000002</v>
      </c>
      <c r="LA28" s="203">
        <v>142.89899999999997</v>
      </c>
      <c r="LB28" s="203">
        <v>277.29630700000001</v>
      </c>
      <c r="LC28" s="203">
        <v>164.1215</v>
      </c>
      <c r="LD28" s="203">
        <v>260.50894400000004</v>
      </c>
      <c r="LE28" s="203">
        <v>152.26199999999997</v>
      </c>
      <c r="LF28" s="203">
        <v>194.59270699999999</v>
      </c>
      <c r="LG28" s="203">
        <v>129.97579999999999</v>
      </c>
      <c r="LH28" s="203">
        <v>395.84554300000002</v>
      </c>
      <c r="LI28" s="203">
        <v>206.363</v>
      </c>
      <c r="LJ28" s="203">
        <v>539.06010200000003</v>
      </c>
      <c r="LK28" s="203">
        <v>278.82421999999997</v>
      </c>
      <c r="LL28" s="203">
        <v>779.06536200000005</v>
      </c>
      <c r="LM28" s="203">
        <v>417.30923999999999</v>
      </c>
      <c r="LN28" s="203">
        <v>40.660584999999998</v>
      </c>
      <c r="LO28" s="203">
        <v>28.638999999999999</v>
      </c>
      <c r="LP28" s="203">
        <v>193.63269299999999</v>
      </c>
      <c r="LQ28" s="203">
        <v>66.743940000000009</v>
      </c>
      <c r="LR28" s="215">
        <f t="shared" si="10"/>
        <v>4110.9652900000001</v>
      </c>
      <c r="LS28" s="216">
        <f t="shared" si="11"/>
        <v>2443.05258</v>
      </c>
      <c r="LT28" s="215">
        <f t="shared" si="12"/>
        <v>3536.5379010000006</v>
      </c>
      <c r="LU28" s="216">
        <f t="shared" si="13"/>
        <v>1977.6196</v>
      </c>
    </row>
    <row r="29" spans="1:333" ht="15.75">
      <c r="A29" s="141" t="s">
        <v>113</v>
      </c>
      <c r="B29" s="128">
        <v>13.7</v>
      </c>
      <c r="C29" s="129">
        <v>27</v>
      </c>
      <c r="D29" s="128">
        <v>6.9</v>
      </c>
      <c r="E29" s="129">
        <v>7</v>
      </c>
      <c r="F29" s="128">
        <v>1.5</v>
      </c>
      <c r="G29" s="129">
        <v>1.7</v>
      </c>
      <c r="H29" s="130">
        <v>14.9</v>
      </c>
      <c r="I29" s="131">
        <v>13</v>
      </c>
      <c r="J29" s="128">
        <v>40.1</v>
      </c>
      <c r="K29" s="129">
        <v>28</v>
      </c>
      <c r="L29" s="130">
        <v>3.3</v>
      </c>
      <c r="M29" s="131">
        <v>3.5</v>
      </c>
      <c r="N29" s="130">
        <v>47.3</v>
      </c>
      <c r="O29" s="131">
        <v>44.1</v>
      </c>
      <c r="P29" s="142">
        <v>47.666424999999997</v>
      </c>
      <c r="Q29" s="129">
        <v>42.361000000000004</v>
      </c>
      <c r="R29" s="128">
        <v>26.752787999999999</v>
      </c>
      <c r="S29" s="135">
        <v>24.76</v>
      </c>
      <c r="T29" s="128">
        <v>42.782735000000002</v>
      </c>
      <c r="U29" s="129">
        <v>25.425999999999998</v>
      </c>
      <c r="V29" s="143">
        <v>2.8059425099999999</v>
      </c>
      <c r="W29" s="128">
        <v>2</v>
      </c>
      <c r="X29" s="128">
        <v>198.59685021283497</v>
      </c>
      <c r="Y29" s="129">
        <v>131.73800000000003</v>
      </c>
      <c r="Z29" s="128">
        <v>374.85082210000002</v>
      </c>
      <c r="AA29" s="129">
        <v>297.22199999999998</v>
      </c>
      <c r="AB29" s="128">
        <v>51.805935000000005</v>
      </c>
      <c r="AC29" s="129">
        <v>17.231000000000002</v>
      </c>
      <c r="AD29" s="128">
        <v>189.88175999999999</v>
      </c>
      <c r="AE29" s="129">
        <v>129.55699999999999</v>
      </c>
      <c r="AF29" s="128">
        <v>256.94118000000003</v>
      </c>
      <c r="AG29" s="129">
        <v>184.55700000000002</v>
      </c>
      <c r="AH29" s="200">
        <v>178.29935300000002</v>
      </c>
      <c r="AI29" s="202">
        <v>74.60199999999999</v>
      </c>
      <c r="AJ29" s="200">
        <f t="shared" si="6"/>
        <v>37.629714999999997</v>
      </c>
      <c r="AK29" s="202">
        <f t="shared" si="7"/>
        <v>17.851000000000003</v>
      </c>
      <c r="AL29" s="128">
        <v>0.673674</v>
      </c>
      <c r="AM29" s="128" t="s">
        <v>109</v>
      </c>
      <c r="AN29" s="128">
        <v>0.699824</v>
      </c>
      <c r="AO29" s="128" t="s">
        <v>114</v>
      </c>
      <c r="AP29" s="128">
        <v>0.699824</v>
      </c>
      <c r="AQ29" s="128">
        <v>5.1000000000000004E-2</v>
      </c>
      <c r="AR29" s="128">
        <v>47.614125999999999</v>
      </c>
      <c r="AS29" s="128">
        <v>42.071000000000005</v>
      </c>
      <c r="AT29" s="128">
        <v>47.614125999999999</v>
      </c>
      <c r="AU29" s="128">
        <v>42.071000000000005</v>
      </c>
      <c r="AV29" s="128">
        <v>47.614125999999999</v>
      </c>
      <c r="AW29" s="128">
        <v>42.071000000000005</v>
      </c>
      <c r="AX29" s="128">
        <v>47.666424999999997</v>
      </c>
      <c r="AY29" s="128">
        <v>42.361000000000004</v>
      </c>
      <c r="AZ29" s="128">
        <v>47.666424999999997</v>
      </c>
      <c r="BA29" s="128">
        <v>42.361000000000004</v>
      </c>
      <c r="BB29" s="128">
        <v>47.666424999999997</v>
      </c>
      <c r="BC29" s="128">
        <v>42.361000000000004</v>
      </c>
      <c r="BD29" s="128">
        <v>47.666424999999997</v>
      </c>
      <c r="BE29" s="128">
        <v>42.361000000000004</v>
      </c>
      <c r="BF29" s="128">
        <v>47.666424999999997</v>
      </c>
      <c r="BG29" s="128">
        <v>42.361000000000004</v>
      </c>
      <c r="BH29" s="128">
        <v>0</v>
      </c>
      <c r="BI29" s="128">
        <v>0</v>
      </c>
      <c r="BJ29" s="128">
        <v>0</v>
      </c>
      <c r="BK29" s="128">
        <v>0</v>
      </c>
      <c r="BL29" s="128">
        <f t="shared" si="8"/>
        <v>0</v>
      </c>
      <c r="BM29" s="128">
        <f t="shared" si="8"/>
        <v>0</v>
      </c>
      <c r="BN29" s="128">
        <v>0</v>
      </c>
      <c r="BO29" s="128">
        <v>0</v>
      </c>
      <c r="BP29" s="128">
        <v>0</v>
      </c>
      <c r="BQ29" s="128">
        <v>0</v>
      </c>
      <c r="BR29" s="128">
        <v>0</v>
      </c>
      <c r="BS29" s="128">
        <v>0</v>
      </c>
      <c r="BT29" s="128">
        <v>0</v>
      </c>
      <c r="BU29" s="128">
        <v>0</v>
      </c>
      <c r="BV29" s="128">
        <v>0</v>
      </c>
      <c r="BW29" s="128">
        <v>0</v>
      </c>
      <c r="BX29" s="128">
        <v>0</v>
      </c>
      <c r="BY29" s="128">
        <v>0</v>
      </c>
      <c r="BZ29" s="128">
        <v>0</v>
      </c>
      <c r="CA29" s="128">
        <v>0</v>
      </c>
      <c r="CB29" s="128">
        <v>2.8157320000000001</v>
      </c>
      <c r="CC29" s="128">
        <v>0.8</v>
      </c>
      <c r="CD29" s="128">
        <v>23.937055999999998</v>
      </c>
      <c r="CE29" s="128">
        <v>23.96</v>
      </c>
      <c r="CF29" s="128">
        <v>0</v>
      </c>
      <c r="CG29" s="128">
        <v>0</v>
      </c>
      <c r="CH29" s="128">
        <v>0</v>
      </c>
      <c r="CI29" s="128">
        <v>0</v>
      </c>
      <c r="CJ29" s="128">
        <v>0</v>
      </c>
      <c r="CK29" s="128">
        <v>0</v>
      </c>
      <c r="CL29" s="128"/>
      <c r="CM29" s="128"/>
      <c r="CN29" s="128" t="s">
        <v>109</v>
      </c>
      <c r="CO29" s="128" t="s">
        <v>109</v>
      </c>
      <c r="CP29" s="128" t="s">
        <v>109</v>
      </c>
      <c r="CQ29" s="128" t="s">
        <v>109</v>
      </c>
      <c r="CR29" s="128" t="s">
        <v>109</v>
      </c>
      <c r="CS29" s="128" t="s">
        <v>109</v>
      </c>
      <c r="CT29" s="128">
        <v>0.566307</v>
      </c>
      <c r="CU29" s="128">
        <v>4.5999999999999999E-2</v>
      </c>
      <c r="CV29" s="128">
        <v>0</v>
      </c>
      <c r="CW29" s="128">
        <v>0</v>
      </c>
      <c r="CX29" s="128">
        <v>0</v>
      </c>
      <c r="CY29" s="128">
        <v>0</v>
      </c>
      <c r="CZ29" s="128">
        <v>39.501758000000002</v>
      </c>
      <c r="DA29" s="128">
        <v>20.38</v>
      </c>
      <c r="DB29" s="128">
        <v>2.7146699999999999</v>
      </c>
      <c r="DC29" s="128">
        <v>5</v>
      </c>
      <c r="DD29" s="128">
        <v>0</v>
      </c>
      <c r="DE29" s="128">
        <v>0</v>
      </c>
      <c r="DF29" s="128" t="e">
        <f t="shared" si="5"/>
        <v>#VALUE!</v>
      </c>
      <c r="DG29" s="128" t="e">
        <f t="shared" si="5"/>
        <v>#VALUE!</v>
      </c>
      <c r="DH29" s="128">
        <v>0</v>
      </c>
      <c r="DI29" s="128">
        <v>0</v>
      </c>
      <c r="DJ29" s="128"/>
      <c r="DK29" s="128"/>
      <c r="DL29" s="128">
        <v>0</v>
      </c>
      <c r="DM29" s="128">
        <v>0</v>
      </c>
      <c r="DN29" s="128">
        <v>0</v>
      </c>
      <c r="DO29" s="128">
        <v>0</v>
      </c>
      <c r="DP29" s="128">
        <v>2.8059425099999999</v>
      </c>
      <c r="DQ29" s="128">
        <v>1</v>
      </c>
      <c r="DR29" s="128">
        <v>0</v>
      </c>
      <c r="DS29" s="128">
        <v>0</v>
      </c>
      <c r="DT29" s="128">
        <v>0</v>
      </c>
      <c r="DU29" s="128">
        <v>1</v>
      </c>
      <c r="DV29" s="128">
        <v>0</v>
      </c>
      <c r="DW29" s="128">
        <v>0</v>
      </c>
      <c r="DX29" s="128">
        <v>0</v>
      </c>
      <c r="DY29" s="128">
        <v>0</v>
      </c>
      <c r="DZ29" s="128">
        <v>0</v>
      </c>
      <c r="EA29" s="128">
        <v>0</v>
      </c>
      <c r="EB29" s="128">
        <v>0</v>
      </c>
      <c r="EC29" s="128">
        <v>0</v>
      </c>
      <c r="ED29" s="128">
        <v>0</v>
      </c>
      <c r="EE29" s="128">
        <v>0</v>
      </c>
      <c r="EF29" s="128">
        <v>2.04392707452</v>
      </c>
      <c r="EG29" s="128">
        <v>11.93</v>
      </c>
      <c r="EH29" s="128">
        <v>1.9813780908330001</v>
      </c>
      <c r="EI29" s="128">
        <v>9.3680000000000003</v>
      </c>
      <c r="EJ29" s="128">
        <v>38.413593167481999</v>
      </c>
      <c r="EK29" s="128">
        <v>20.347999999999999</v>
      </c>
      <c r="EL29" s="128">
        <v>3.6489199999999999</v>
      </c>
      <c r="EM29" s="128">
        <v>4.6479999999999997</v>
      </c>
      <c r="EN29" s="128">
        <v>2.9493235100000001</v>
      </c>
      <c r="EO29" s="128">
        <v>3.375</v>
      </c>
      <c r="EP29" s="128">
        <v>3.3478211</v>
      </c>
      <c r="EQ29" s="128">
        <v>3.5179999999999998</v>
      </c>
      <c r="ER29" s="128">
        <v>21.408676179999997</v>
      </c>
      <c r="ES29" s="128">
        <v>28.021999999999998</v>
      </c>
      <c r="ET29" s="128">
        <v>30.710151140000008</v>
      </c>
      <c r="EU29" s="128">
        <v>16.981999999999996</v>
      </c>
      <c r="EV29" s="128">
        <v>60.919085949999996</v>
      </c>
      <c r="EW29" s="128">
        <v>13.725</v>
      </c>
      <c r="EX29" s="128">
        <v>29.706917000000001</v>
      </c>
      <c r="EY29" s="128">
        <v>16.908000000000001</v>
      </c>
      <c r="EZ29" s="128">
        <v>2.8044560000000001</v>
      </c>
      <c r="FA29" s="128">
        <v>2.2880000000000003</v>
      </c>
      <c r="FB29" s="128">
        <v>0.662601</v>
      </c>
      <c r="FC29" s="128">
        <v>0.62600000000000011</v>
      </c>
      <c r="FD29" s="128">
        <f t="shared" si="9"/>
        <v>198.59685021283497</v>
      </c>
      <c r="FE29" s="128">
        <f t="shared" si="9"/>
        <v>131.73800000000003</v>
      </c>
      <c r="FF29" s="128">
        <v>1.59</v>
      </c>
      <c r="FG29" s="128">
        <v>1.66</v>
      </c>
      <c r="FH29" s="128">
        <v>42.812840000000001</v>
      </c>
      <c r="FI29" s="128">
        <v>13.728</v>
      </c>
      <c r="FJ29" s="128">
        <v>47.343010999999997</v>
      </c>
      <c r="FK29" s="128">
        <v>31.4</v>
      </c>
      <c r="FL29" s="128">
        <v>23.901112999999999</v>
      </c>
      <c r="FM29" s="128">
        <v>8.7910000000000004</v>
      </c>
      <c r="FN29" s="128">
        <v>2.25</v>
      </c>
      <c r="FO29" s="128">
        <v>1.5</v>
      </c>
      <c r="FP29" s="128">
        <v>4.2628199999999996</v>
      </c>
      <c r="FQ29" s="128">
        <v>2.9369999999999998</v>
      </c>
      <c r="FR29" s="128">
        <v>0.37595699999999999</v>
      </c>
      <c r="FS29" s="128">
        <v>0.06</v>
      </c>
      <c r="FT29" s="128">
        <v>20.907537999999999</v>
      </c>
      <c r="FU29" s="128">
        <v>11.696999999999999</v>
      </c>
      <c r="FV29" s="128">
        <v>3.6654599999999999</v>
      </c>
      <c r="FW29" s="128">
        <v>2.8049999999999997</v>
      </c>
      <c r="FX29" s="128"/>
      <c r="FY29" s="128"/>
      <c r="FZ29" s="128"/>
      <c r="GA29" s="128"/>
      <c r="GB29" s="128">
        <v>5.577E-2</v>
      </c>
      <c r="GC29" s="128">
        <v>3.4000000000000002E-2</v>
      </c>
      <c r="GD29" s="128">
        <v>12.856006000000001</v>
      </c>
      <c r="GE29" s="128">
        <v>0.502</v>
      </c>
      <c r="GF29" s="128">
        <v>0.15060400000000002</v>
      </c>
      <c r="GG29" s="128">
        <v>0.15</v>
      </c>
      <c r="GH29" s="128">
        <v>5.6862199999999996</v>
      </c>
      <c r="GI29" s="128">
        <v>1.9680000000000002</v>
      </c>
      <c r="GJ29" s="128">
        <v>11.699898999999998</v>
      </c>
      <c r="GK29" s="128">
        <v>8.2780000000000005</v>
      </c>
      <c r="GL29" s="128">
        <v>7.0614800000000004</v>
      </c>
      <c r="GM29" s="128">
        <v>5.4690000000000003</v>
      </c>
      <c r="GN29" s="128"/>
      <c r="GO29" s="128"/>
      <c r="GP29" s="128">
        <v>0.30555599999999999</v>
      </c>
      <c r="GQ29" s="128">
        <v>0.5</v>
      </c>
      <c r="GR29" s="128">
        <v>13.821978</v>
      </c>
      <c r="GS29" s="128">
        <v>0.3</v>
      </c>
      <c r="GT29" s="128"/>
      <c r="GU29" s="128"/>
      <c r="GV29" s="128"/>
      <c r="GW29" s="128"/>
      <c r="GX29" s="128"/>
      <c r="GY29" s="128"/>
      <c r="GZ29" s="128">
        <v>0.224192</v>
      </c>
      <c r="HA29" s="128">
        <v>6.4000000000000001E-2</v>
      </c>
      <c r="HB29" s="128">
        <v>0.72813399999999995</v>
      </c>
      <c r="HC29" s="128">
        <v>0.2</v>
      </c>
      <c r="HD29" s="128"/>
      <c r="HE29" s="128"/>
      <c r="HF29" s="128">
        <v>33.353116999999997</v>
      </c>
      <c r="HG29" s="128">
        <v>10.93</v>
      </c>
      <c r="HH29" s="128">
        <v>79.189537999999999</v>
      </c>
      <c r="HI29" s="128">
        <v>70.349999999999994</v>
      </c>
      <c r="HJ29" s="128">
        <v>0.44708799999999999</v>
      </c>
      <c r="HK29" s="128">
        <v>1.22</v>
      </c>
      <c r="HL29" s="128">
        <v>0.285466</v>
      </c>
      <c r="HM29" s="128">
        <v>0.01</v>
      </c>
      <c r="HN29" s="128">
        <v>0.20108899999999999</v>
      </c>
      <c r="HO29" s="128">
        <v>0.71</v>
      </c>
      <c r="HP29" s="128">
        <v>4.2160000000000003E-2</v>
      </c>
      <c r="HQ29" s="128">
        <v>7.0000000000000001E-3</v>
      </c>
      <c r="HR29" s="128">
        <v>5.8760649999999996</v>
      </c>
      <c r="HS29" s="128">
        <v>4.8109999999999999</v>
      </c>
      <c r="HT29" s="128">
        <v>25.887131</v>
      </c>
      <c r="HU29" s="128">
        <v>0.5</v>
      </c>
      <c r="HV29" s="128">
        <v>8.4822999999999996E-2</v>
      </c>
      <c r="HW29" s="129">
        <v>2E-3</v>
      </c>
      <c r="HX29" s="128">
        <v>43.787149000000007</v>
      </c>
      <c r="HY29" s="128">
        <v>40.817</v>
      </c>
      <c r="HZ29" s="128">
        <v>125.920676</v>
      </c>
      <c r="IA29" s="129">
        <v>66.082000000000008</v>
      </c>
      <c r="IB29" s="128">
        <v>2.2880199999999999</v>
      </c>
      <c r="IC29" s="129">
        <v>0.106</v>
      </c>
      <c r="ID29" s="128">
        <v>3.3462139999999998</v>
      </c>
      <c r="IE29" s="129">
        <v>1.387</v>
      </c>
      <c r="IF29" s="128">
        <v>0.48286099999999998</v>
      </c>
      <c r="IG29" s="129">
        <v>0.3</v>
      </c>
      <c r="IH29" s="128">
        <v>0.70677000000000001</v>
      </c>
      <c r="II29" s="129">
        <v>0.4</v>
      </c>
      <c r="IJ29" s="128"/>
      <c r="IK29" s="129"/>
      <c r="IL29" s="128">
        <v>36.328322</v>
      </c>
      <c r="IM29" s="129">
        <v>18.033000000000001</v>
      </c>
      <c r="IN29" s="128">
        <v>40.118124999999999</v>
      </c>
      <c r="IO29" s="129">
        <v>32.064999999999998</v>
      </c>
      <c r="IP29" s="128">
        <v>1.1756679999999999</v>
      </c>
      <c r="IQ29" s="129">
        <v>3.218</v>
      </c>
      <c r="IR29" s="128">
        <v>24.213422999999999</v>
      </c>
      <c r="IS29" s="129">
        <v>13.416</v>
      </c>
      <c r="IT29" s="128"/>
      <c r="IU29" s="129"/>
      <c r="IV29" s="128">
        <v>22.361101000000001</v>
      </c>
      <c r="IW29" s="129">
        <v>49.55</v>
      </c>
      <c r="IX29" s="128">
        <v>0.33776499999999998</v>
      </c>
      <c r="IY29" s="145">
        <v>1.43</v>
      </c>
      <c r="IZ29" s="128">
        <v>106.30497699999999</v>
      </c>
      <c r="JA29" s="145">
        <v>43.768000000000001</v>
      </c>
      <c r="JB29" s="128">
        <v>11.530238000000001</v>
      </c>
      <c r="JC29" s="145">
        <v>13.186999999999999</v>
      </c>
      <c r="JD29" s="128">
        <v>0</v>
      </c>
      <c r="JE29" s="145">
        <v>0</v>
      </c>
      <c r="JF29" s="128">
        <v>0.17091600000000001</v>
      </c>
      <c r="JG29" s="145">
        <v>1.4E-2</v>
      </c>
      <c r="JH29" s="128">
        <v>1.5459890000000001</v>
      </c>
      <c r="JI29" s="145">
        <v>3.1759999999999997</v>
      </c>
      <c r="JJ29" s="128">
        <v>19.512271999999999</v>
      </c>
      <c r="JK29" s="145">
        <v>0.41200000000000003</v>
      </c>
      <c r="JL29" s="128">
        <v>29.781594000000002</v>
      </c>
      <c r="JM29" s="145">
        <v>0.73</v>
      </c>
      <c r="JN29" s="128">
        <v>5.1861639999999998</v>
      </c>
      <c r="JO29" s="145">
        <v>11.459999999999999</v>
      </c>
      <c r="JP29" s="203">
        <v>4.7647000000000002E-2</v>
      </c>
      <c r="JQ29" s="232">
        <v>5.0000000000000001E-3</v>
      </c>
      <c r="JR29" s="128">
        <v>3.690601</v>
      </c>
      <c r="JS29" s="129">
        <v>0.22</v>
      </c>
      <c r="JT29" s="128">
        <v>0.19119</v>
      </c>
      <c r="JU29" s="196">
        <v>0.2</v>
      </c>
      <c r="JV29" s="211">
        <v>21.129092</v>
      </c>
      <c r="JW29" s="210">
        <v>0.39</v>
      </c>
      <c r="JX29" s="210"/>
      <c r="JY29" s="210"/>
      <c r="JZ29" s="243">
        <v>0.86632300000000007</v>
      </c>
      <c r="KA29" s="196">
        <v>1.7000000000000002</v>
      </c>
      <c r="KB29" s="243"/>
      <c r="KC29" s="196"/>
      <c r="KD29" s="243"/>
      <c r="KE29" s="196"/>
      <c r="KF29" s="243">
        <v>10.817928999999999</v>
      </c>
      <c r="KG29" s="196">
        <v>15.614000000000001</v>
      </c>
      <c r="KH29" s="243">
        <v>0</v>
      </c>
      <c r="KI29" s="196">
        <v>0</v>
      </c>
      <c r="KJ29" s="243">
        <v>0</v>
      </c>
      <c r="KK29" s="196">
        <v>0</v>
      </c>
      <c r="KL29" s="243">
        <v>2.7628560000000002</v>
      </c>
      <c r="KM29" s="196">
        <v>4.7E-2</v>
      </c>
      <c r="KN29" s="243">
        <v>2.053515</v>
      </c>
      <c r="KO29" s="196">
        <v>0.1</v>
      </c>
      <c r="KP29" s="243">
        <v>0</v>
      </c>
      <c r="KQ29" s="196">
        <v>0</v>
      </c>
      <c r="KR29" s="211">
        <v>0</v>
      </c>
      <c r="KS29" s="210">
        <v>0</v>
      </c>
      <c r="KT29" s="211">
        <v>12.395117000000001</v>
      </c>
      <c r="KU29" s="210">
        <v>14.3</v>
      </c>
      <c r="KV29" s="211">
        <v>7.9586000000000004E-2</v>
      </c>
      <c r="KW29" s="210">
        <v>0.1</v>
      </c>
      <c r="KX29" s="211">
        <v>0.11951100000000001</v>
      </c>
      <c r="KY29" s="210">
        <v>0.19</v>
      </c>
      <c r="KZ29" s="210">
        <v>5.0349459999999997</v>
      </c>
      <c r="LA29" s="210">
        <v>2.17</v>
      </c>
      <c r="LB29" s="210">
        <v>11.126732000000001</v>
      </c>
      <c r="LC29" s="210">
        <v>12.6</v>
      </c>
      <c r="LD29" s="210">
        <v>7.1636160000000002</v>
      </c>
      <c r="LE29" s="210">
        <v>0.218</v>
      </c>
      <c r="LF29" s="210">
        <v>14.736072999999999</v>
      </c>
      <c r="LG29" s="210">
        <v>24.138000000000002</v>
      </c>
      <c r="LH29" s="210">
        <v>18.130040999999999</v>
      </c>
      <c r="LI29" s="210">
        <v>30.204999999999998</v>
      </c>
      <c r="LJ29" s="210">
        <v>27.038174000000001</v>
      </c>
      <c r="LK29" s="210">
        <v>78.38</v>
      </c>
      <c r="LL29" s="210">
        <v>2.158731</v>
      </c>
      <c r="LM29" s="210">
        <v>5.7000000000000002E-2</v>
      </c>
      <c r="LN29" s="210">
        <v>53.416589999999999</v>
      </c>
      <c r="LO29" s="210">
        <v>107.884</v>
      </c>
      <c r="LP29" s="210">
        <v>3.6975210000000001</v>
      </c>
      <c r="LQ29" s="210">
        <v>1.452</v>
      </c>
      <c r="LR29" s="215">
        <f t="shared" si="10"/>
        <v>37.629714999999997</v>
      </c>
      <c r="LS29" s="216">
        <f t="shared" si="11"/>
        <v>17.851000000000003</v>
      </c>
      <c r="LT29" s="215">
        <f t="shared" si="12"/>
        <v>155.09663799999998</v>
      </c>
      <c r="LU29" s="216">
        <f t="shared" si="13"/>
        <v>271.69399999999996</v>
      </c>
    </row>
    <row r="30" spans="1:333" ht="15">
      <c r="A30" s="122" t="s">
        <v>115</v>
      </c>
      <c r="B30" s="123">
        <v>30308.100000000002</v>
      </c>
      <c r="C30" s="124">
        <v>49366</v>
      </c>
      <c r="D30" s="123">
        <v>36201.1</v>
      </c>
      <c r="E30" s="124">
        <v>48203</v>
      </c>
      <c r="F30" s="123">
        <v>49796.799999999996</v>
      </c>
      <c r="G30" s="124">
        <v>57080.800000000003</v>
      </c>
      <c r="H30" s="125">
        <v>71674.100000000006</v>
      </c>
      <c r="I30" s="124">
        <v>69124</v>
      </c>
      <c r="J30" s="123">
        <v>76947.100000000006</v>
      </c>
      <c r="K30" s="124">
        <v>67974</v>
      </c>
      <c r="L30" s="123">
        <f>SUM(L32:L35)</f>
        <v>124087.00000000001</v>
      </c>
      <c r="M30" s="126">
        <f t="shared" ref="M30:CD30" si="14">SUM(M32:M35)</f>
        <v>81134.8</v>
      </c>
      <c r="N30" s="123">
        <f t="shared" si="14"/>
        <v>93278.500000000015</v>
      </c>
      <c r="O30" s="124">
        <f t="shared" si="14"/>
        <v>72680.904999999999</v>
      </c>
      <c r="P30" s="123">
        <f t="shared" si="14"/>
        <v>147156.456553</v>
      </c>
      <c r="Q30" s="124">
        <f t="shared" si="14"/>
        <v>119078.40507506701</v>
      </c>
      <c r="R30" s="123">
        <f t="shared" si="14"/>
        <v>239384.99870524943</v>
      </c>
      <c r="S30" s="124">
        <f t="shared" si="14"/>
        <v>137453.49800000002</v>
      </c>
      <c r="T30" s="123">
        <f t="shared" si="14"/>
        <v>251931.46818996745</v>
      </c>
      <c r="U30" s="124">
        <f t="shared" si="14"/>
        <v>127746.78600000001</v>
      </c>
      <c r="V30" s="127">
        <f t="shared" si="14"/>
        <v>320005.07607913943</v>
      </c>
      <c r="W30" s="123">
        <f t="shared" si="14"/>
        <v>150280.02900000001</v>
      </c>
      <c r="X30" s="123">
        <f t="shared" si="14"/>
        <v>315430.11014202924</v>
      </c>
      <c r="Y30" s="124">
        <f t="shared" si="14"/>
        <v>156543.63561803728</v>
      </c>
      <c r="Z30" s="123">
        <f t="shared" si="14"/>
        <v>223882.76832248113</v>
      </c>
      <c r="AA30" s="124">
        <f t="shared" si="14"/>
        <v>148096.478</v>
      </c>
      <c r="AB30" s="123">
        <f t="shared" si="14"/>
        <v>228245.49062400003</v>
      </c>
      <c r="AC30" s="124">
        <f t="shared" si="14"/>
        <v>173252.386</v>
      </c>
      <c r="AD30" s="123">
        <f t="shared" si="14"/>
        <v>275588.08801800001</v>
      </c>
      <c r="AE30" s="124">
        <f t="shared" si="14"/>
        <v>195560.35799999998</v>
      </c>
      <c r="AF30" s="123">
        <f t="shared" si="14"/>
        <v>334530.04053360003</v>
      </c>
      <c r="AG30" s="123">
        <f t="shared" si="14"/>
        <v>247043.348902</v>
      </c>
      <c r="AH30" s="123">
        <f t="shared" si="14"/>
        <v>366210.503983</v>
      </c>
      <c r="AI30" s="123">
        <f t="shared" si="14"/>
        <v>271804.38655399997</v>
      </c>
      <c r="AJ30" s="123">
        <f t="shared" si="14"/>
        <v>343003.13067299995</v>
      </c>
      <c r="AK30" s="123">
        <f t="shared" si="14"/>
        <v>289925.30652900005</v>
      </c>
      <c r="AL30" s="123">
        <f t="shared" si="14"/>
        <v>19763.298971</v>
      </c>
      <c r="AM30" s="123">
        <f t="shared" si="14"/>
        <v>16589.87</v>
      </c>
      <c r="AN30" s="123">
        <f t="shared" si="14"/>
        <v>31246.228353999999</v>
      </c>
      <c r="AO30" s="123">
        <f t="shared" si="14"/>
        <v>25874.139000000003</v>
      </c>
      <c r="AP30" s="123">
        <f t="shared" si="14"/>
        <v>39256.985024000001</v>
      </c>
      <c r="AQ30" s="123">
        <f t="shared" si="14"/>
        <v>32392.705000000002</v>
      </c>
      <c r="AR30" s="123">
        <f t="shared" si="14"/>
        <v>49067.437548999995</v>
      </c>
      <c r="AS30" s="123">
        <f t="shared" si="14"/>
        <v>39714.198000000004</v>
      </c>
      <c r="AT30" s="123">
        <f t="shared" si="14"/>
        <v>63218.936029999997</v>
      </c>
      <c r="AU30" s="123">
        <f t="shared" si="14"/>
        <v>50635.588000000003</v>
      </c>
      <c r="AV30" s="123">
        <f t="shared" si="14"/>
        <v>76719.098169000019</v>
      </c>
      <c r="AW30" s="123">
        <f t="shared" si="14"/>
        <v>61130.771000000001</v>
      </c>
      <c r="AX30" s="123">
        <f t="shared" si="14"/>
        <v>89918.393466000009</v>
      </c>
      <c r="AY30" s="123">
        <f t="shared" si="14"/>
        <v>69729.513999999996</v>
      </c>
      <c r="AZ30" s="123">
        <f t="shared" si="14"/>
        <v>102696.48650900001</v>
      </c>
      <c r="BA30" s="123">
        <f t="shared" si="14"/>
        <v>79848.814999999988</v>
      </c>
      <c r="BB30" s="123">
        <f t="shared" si="14"/>
        <v>112988.833015</v>
      </c>
      <c r="BC30" s="123">
        <f t="shared" si="14"/>
        <v>87397.449999999983</v>
      </c>
      <c r="BD30" s="123">
        <f t="shared" si="14"/>
        <v>125006.87426300001</v>
      </c>
      <c r="BE30" s="123">
        <f t="shared" si="14"/>
        <v>99689.805999999982</v>
      </c>
      <c r="BF30" s="123">
        <f t="shared" si="14"/>
        <v>147156.456553</v>
      </c>
      <c r="BG30" s="123">
        <f t="shared" si="14"/>
        <v>119078.40507506701</v>
      </c>
      <c r="BH30" s="123">
        <f t="shared" si="14"/>
        <v>14191.046214000002</v>
      </c>
      <c r="BI30" s="123">
        <f t="shared" si="14"/>
        <v>11113.678</v>
      </c>
      <c r="BJ30" s="123">
        <f t="shared" si="14"/>
        <v>12407.992314000003</v>
      </c>
      <c r="BK30" s="123">
        <f t="shared" si="14"/>
        <v>7945.5920000000015</v>
      </c>
      <c r="BL30" s="123">
        <f t="shared" si="14"/>
        <v>26599.038528000001</v>
      </c>
      <c r="BM30" s="123">
        <f t="shared" si="14"/>
        <v>19059.27</v>
      </c>
      <c r="BN30" s="123">
        <f t="shared" si="14"/>
        <v>15737.505767999995</v>
      </c>
      <c r="BO30" s="123">
        <f t="shared" si="14"/>
        <v>11014.703999999998</v>
      </c>
      <c r="BP30" s="123">
        <f t="shared" si="14"/>
        <v>17449.605641999995</v>
      </c>
      <c r="BQ30" s="123">
        <f t="shared" si="14"/>
        <v>11003.690000000002</v>
      </c>
      <c r="BR30" s="123">
        <f t="shared" si="14"/>
        <v>29443.908024999997</v>
      </c>
      <c r="BS30" s="123">
        <f t="shared" si="14"/>
        <v>10152.847</v>
      </c>
      <c r="BT30" s="123">
        <f t="shared" si="14"/>
        <v>15252.452086000001</v>
      </c>
      <c r="BU30" s="123">
        <f t="shared" si="14"/>
        <v>9125.4150000000009</v>
      </c>
      <c r="BV30" s="123">
        <f t="shared" si="14"/>
        <v>19695.772810999999</v>
      </c>
      <c r="BW30" s="123">
        <f t="shared" si="14"/>
        <v>11681.074000000001</v>
      </c>
      <c r="BX30" s="123">
        <f t="shared" si="14"/>
        <v>17012.330054999999</v>
      </c>
      <c r="BY30" s="123">
        <f t="shared" si="14"/>
        <v>10241.700999999999</v>
      </c>
      <c r="BZ30" s="123">
        <f t="shared" si="14"/>
        <v>22198.138734</v>
      </c>
      <c r="CA30" s="123">
        <f t="shared" si="14"/>
        <v>12961.504999999999</v>
      </c>
      <c r="CB30" s="123">
        <f t="shared" si="14"/>
        <v>20776.644850000001</v>
      </c>
      <c r="CC30" s="123">
        <f t="shared" si="14"/>
        <v>11313.613000000001</v>
      </c>
      <c r="CD30" s="123">
        <f t="shared" si="14"/>
        <v>20154.984109999998</v>
      </c>
      <c r="CE30" s="123">
        <f t="shared" ref="CE30:EP30" si="15">SUM(CE32:CE35)</f>
        <v>11840.371999999999</v>
      </c>
      <c r="CF30" s="123">
        <f t="shared" si="15"/>
        <v>35064.618096249382</v>
      </c>
      <c r="CG30" s="123">
        <f t="shared" si="15"/>
        <v>19059.307000000001</v>
      </c>
      <c r="CH30" s="123">
        <f t="shared" si="15"/>
        <v>24599.531400600001</v>
      </c>
      <c r="CI30" s="123">
        <f t="shared" si="15"/>
        <v>13798.962000000001</v>
      </c>
      <c r="CJ30" s="123">
        <f t="shared" si="15"/>
        <v>16146.772865367435</v>
      </c>
      <c r="CK30" s="123">
        <f t="shared" si="15"/>
        <v>7580.2760000000007</v>
      </c>
      <c r="CL30" s="123">
        <f t="shared" si="15"/>
        <v>16260.820221</v>
      </c>
      <c r="CM30" s="123">
        <f t="shared" si="15"/>
        <v>11283.271999999999</v>
      </c>
      <c r="CN30" s="123">
        <f t="shared" si="15"/>
        <v>10871.110336</v>
      </c>
      <c r="CO30" s="123">
        <f t="shared" si="15"/>
        <v>5255.6730000000007</v>
      </c>
      <c r="CP30" s="123">
        <f t="shared" si="15"/>
        <v>20819.350717000001</v>
      </c>
      <c r="CQ30" s="123">
        <f t="shared" si="15"/>
        <v>10507.326000000001</v>
      </c>
      <c r="CR30" s="123">
        <f t="shared" si="15"/>
        <v>24214.882901000001</v>
      </c>
      <c r="CS30" s="123">
        <f t="shared" si="15"/>
        <v>11867.437000000002</v>
      </c>
      <c r="CT30" s="123">
        <f t="shared" si="15"/>
        <v>23176.837278999999</v>
      </c>
      <c r="CU30" s="123">
        <f t="shared" si="15"/>
        <v>11586.48</v>
      </c>
      <c r="CV30" s="123">
        <f t="shared" si="15"/>
        <v>21491.806559000001</v>
      </c>
      <c r="CW30" s="123">
        <f t="shared" si="15"/>
        <v>11130.926999999998</v>
      </c>
      <c r="CX30" s="123">
        <f t="shared" si="15"/>
        <v>22893.670994</v>
      </c>
      <c r="CY30" s="123">
        <f t="shared" si="15"/>
        <v>10439.017000000002</v>
      </c>
      <c r="CZ30" s="123">
        <f t="shared" si="15"/>
        <v>23690.595360000003</v>
      </c>
      <c r="DA30" s="123">
        <f t="shared" si="15"/>
        <v>11915.263999999999</v>
      </c>
      <c r="DB30" s="123">
        <f t="shared" si="15"/>
        <v>25803.160496</v>
      </c>
      <c r="DC30" s="123">
        <f t="shared" si="15"/>
        <v>12031.122000000001</v>
      </c>
      <c r="DD30" s="123">
        <f t="shared" si="15"/>
        <v>21962.929060999999</v>
      </c>
      <c r="DE30" s="123">
        <f t="shared" si="15"/>
        <v>10351.030000000001</v>
      </c>
      <c r="DF30" s="123" t="e">
        <f t="shared" si="15"/>
        <v>#VALUE!</v>
      </c>
      <c r="DG30" s="123" t="e">
        <f t="shared" si="15"/>
        <v>#VALUE!</v>
      </c>
      <c r="DH30" s="123">
        <f t="shared" si="15"/>
        <v>37116.449939999999</v>
      </c>
      <c r="DI30" s="123">
        <f t="shared" si="15"/>
        <v>15486.477000000001</v>
      </c>
      <c r="DJ30" s="123">
        <f t="shared" si="15"/>
        <v>24007.831652999997</v>
      </c>
      <c r="DK30" s="123">
        <f t="shared" si="15"/>
        <v>11195.558999999999</v>
      </c>
      <c r="DL30" s="123">
        <f t="shared" si="15"/>
        <v>19143.588017000002</v>
      </c>
      <c r="DM30" s="123">
        <f t="shared" si="15"/>
        <v>8703.2870000000003</v>
      </c>
      <c r="DN30" s="123">
        <f t="shared" si="15"/>
        <v>31737.728046800003</v>
      </c>
      <c r="DO30" s="123">
        <f t="shared" si="15"/>
        <v>14047.904</v>
      </c>
      <c r="DP30" s="123">
        <f t="shared" si="15"/>
        <v>23496.421457550001</v>
      </c>
      <c r="DQ30" s="123">
        <f t="shared" si="15"/>
        <v>9708.4430000000011</v>
      </c>
      <c r="DR30" s="123">
        <f t="shared" si="15"/>
        <v>25443.638471639992</v>
      </c>
      <c r="DS30" s="123">
        <f t="shared" si="15"/>
        <v>12376.784</v>
      </c>
      <c r="DT30" s="123">
        <f t="shared" si="15"/>
        <v>26185.499035168272</v>
      </c>
      <c r="DU30" s="123">
        <f t="shared" si="15"/>
        <v>13386.212000000001</v>
      </c>
      <c r="DV30" s="123">
        <f t="shared" si="15"/>
        <v>25767.163037713781</v>
      </c>
      <c r="DW30" s="123">
        <f t="shared" si="15"/>
        <v>12991.396000000001</v>
      </c>
      <c r="DX30" s="123">
        <f t="shared" si="15"/>
        <v>24878.885825020912</v>
      </c>
      <c r="DY30" s="123">
        <f t="shared" si="15"/>
        <v>12589.039000000001</v>
      </c>
      <c r="DZ30" s="123">
        <f t="shared" si="15"/>
        <v>26891.053824433853</v>
      </c>
      <c r="EA30" s="123">
        <f t="shared" si="15"/>
        <v>13201.803000000002</v>
      </c>
      <c r="EB30" s="123">
        <f t="shared" si="15"/>
        <v>28425.245370316119</v>
      </c>
      <c r="EC30" s="123">
        <f t="shared" si="15"/>
        <v>13110.922999999999</v>
      </c>
      <c r="ED30" s="123">
        <f t="shared" si="15"/>
        <v>26911.57140049649</v>
      </c>
      <c r="EE30" s="123">
        <f t="shared" si="15"/>
        <v>13482.202000000001</v>
      </c>
      <c r="EF30" s="123">
        <f t="shared" si="15"/>
        <v>21267.401413919408</v>
      </c>
      <c r="EG30" s="123">
        <f t="shared" si="15"/>
        <v>10838.976999999997</v>
      </c>
      <c r="EH30" s="123">
        <f t="shared" si="15"/>
        <v>25302.666540171926</v>
      </c>
      <c r="EI30" s="123">
        <f t="shared" si="15"/>
        <v>11957.974</v>
      </c>
      <c r="EJ30" s="123">
        <f t="shared" si="15"/>
        <v>23763.490729927878</v>
      </c>
      <c r="EK30" s="123">
        <f t="shared" si="15"/>
        <v>11815.967000000001</v>
      </c>
      <c r="EL30" s="123">
        <f t="shared" si="15"/>
        <v>24731.535080289992</v>
      </c>
      <c r="EM30" s="123">
        <f t="shared" si="15"/>
        <v>11692.571</v>
      </c>
      <c r="EN30" s="123">
        <f t="shared" si="15"/>
        <v>26879.993404109991</v>
      </c>
      <c r="EO30" s="123">
        <f t="shared" si="15"/>
        <v>12900.224999999999</v>
      </c>
      <c r="EP30" s="123">
        <f t="shared" si="15"/>
        <v>28487.124802699997</v>
      </c>
      <c r="EQ30" s="123">
        <f t="shared" ref="EQ30:HB30" si="16">SUM(EQ32:EQ35)</f>
        <v>13028.372618037316</v>
      </c>
      <c r="ER30" s="123">
        <f t="shared" si="16"/>
        <v>27159.794973050004</v>
      </c>
      <c r="ES30" s="123">
        <f t="shared" si="16"/>
        <v>13539.942000000005</v>
      </c>
      <c r="ET30" s="123">
        <f t="shared" si="16"/>
        <v>29303.202436959997</v>
      </c>
      <c r="EU30" s="123">
        <f t="shared" si="16"/>
        <v>14518.801000000003</v>
      </c>
      <c r="EV30" s="123">
        <f t="shared" si="16"/>
        <v>30254.1038529</v>
      </c>
      <c r="EW30" s="123">
        <f t="shared" si="16"/>
        <v>15276.767</v>
      </c>
      <c r="EX30" s="123">
        <f t="shared" si="16"/>
        <v>27959.339847000007</v>
      </c>
      <c r="EY30" s="123">
        <f t="shared" si="16"/>
        <v>14381.498</v>
      </c>
      <c r="EZ30" s="123">
        <f t="shared" si="16"/>
        <v>25406.245854000001</v>
      </c>
      <c r="FA30" s="123">
        <f t="shared" si="16"/>
        <v>12490.112999999999</v>
      </c>
      <c r="FB30" s="123">
        <f t="shared" si="16"/>
        <v>24915.211206999997</v>
      </c>
      <c r="FC30" s="123">
        <f t="shared" si="16"/>
        <v>14102.428</v>
      </c>
      <c r="FD30" s="123">
        <f t="shared" si="16"/>
        <v>315430.11014202924</v>
      </c>
      <c r="FE30" s="123">
        <f t="shared" si="16"/>
        <v>156543.63561803728</v>
      </c>
      <c r="FF30" s="123">
        <f t="shared" si="16"/>
        <v>36322.353473000003</v>
      </c>
      <c r="FG30" s="123">
        <f t="shared" si="16"/>
        <v>21873.270000000004</v>
      </c>
      <c r="FH30" s="123">
        <f t="shared" si="16"/>
        <v>30616.470055999998</v>
      </c>
      <c r="FI30" s="123">
        <f t="shared" si="16"/>
        <v>19882.698000000004</v>
      </c>
      <c r="FJ30" s="123">
        <f t="shared" si="16"/>
        <v>31569.380465999999</v>
      </c>
      <c r="FK30" s="123">
        <f t="shared" si="16"/>
        <v>22317.212</v>
      </c>
      <c r="FL30" s="123">
        <f t="shared" si="16"/>
        <v>28414.954040000001</v>
      </c>
      <c r="FM30" s="123">
        <f t="shared" si="16"/>
        <v>19999.087</v>
      </c>
      <c r="FN30" s="123">
        <f t="shared" si="16"/>
        <v>24702.684641911372</v>
      </c>
      <c r="FO30" s="123">
        <f t="shared" si="16"/>
        <v>17235.828000000001</v>
      </c>
      <c r="FP30" s="123">
        <f t="shared" si="16"/>
        <v>33639.842479999999</v>
      </c>
      <c r="FQ30" s="123">
        <f t="shared" si="16"/>
        <v>23123.616000000002</v>
      </c>
      <c r="FR30" s="123">
        <f t="shared" si="16"/>
        <v>37104.135684000001</v>
      </c>
      <c r="FS30" s="123">
        <f t="shared" si="16"/>
        <v>24773.687000000002</v>
      </c>
      <c r="FT30" s="123">
        <f t="shared" si="16"/>
        <v>35521.306491999996</v>
      </c>
      <c r="FU30" s="123">
        <f t="shared" si="16"/>
        <v>23584.321</v>
      </c>
      <c r="FV30" s="123">
        <f t="shared" si="16"/>
        <v>37438.820119224365</v>
      </c>
      <c r="FW30" s="123">
        <f t="shared" si="16"/>
        <v>25994.747999999996</v>
      </c>
      <c r="FX30" s="123">
        <f t="shared" si="16"/>
        <v>33406.542193721732</v>
      </c>
      <c r="FY30" s="123">
        <f t="shared" si="16"/>
        <v>23020.201000000001</v>
      </c>
      <c r="FZ30" s="123">
        <f t="shared" si="16"/>
        <v>26856.164618147293</v>
      </c>
      <c r="GA30" s="123">
        <f t="shared" si="16"/>
        <v>19812.929795605494</v>
      </c>
      <c r="GB30" s="123">
        <f t="shared" si="16"/>
        <v>35377.698603999997</v>
      </c>
      <c r="GC30" s="123">
        <f t="shared" si="16"/>
        <v>24865.329999999998</v>
      </c>
      <c r="GD30" s="123">
        <f t="shared" si="16"/>
        <v>17244.495402</v>
      </c>
      <c r="GE30" s="123">
        <f t="shared" si="16"/>
        <v>11286.957000000002</v>
      </c>
      <c r="GF30" s="123">
        <f t="shared" si="16"/>
        <v>13695.912656999999</v>
      </c>
      <c r="GG30" s="123">
        <f t="shared" si="16"/>
        <v>10790.221000000001</v>
      </c>
      <c r="GH30" s="123">
        <f t="shared" si="16"/>
        <v>19158.124609000006</v>
      </c>
      <c r="GI30" s="123">
        <f t="shared" si="16"/>
        <v>22099.647000000001</v>
      </c>
      <c r="GJ30" s="123">
        <f t="shared" si="16"/>
        <v>15324.185036000003</v>
      </c>
      <c r="GK30" s="123">
        <f t="shared" si="16"/>
        <v>11819.562000000002</v>
      </c>
      <c r="GL30" s="123">
        <f t="shared" si="16"/>
        <v>17597.397255</v>
      </c>
      <c r="GM30" s="123">
        <f t="shared" si="16"/>
        <v>13484.178</v>
      </c>
      <c r="GN30" s="123">
        <f t="shared" si="16"/>
        <v>19046.54003</v>
      </c>
      <c r="GO30" s="123">
        <f t="shared" si="16"/>
        <v>13787.650000000001</v>
      </c>
      <c r="GP30" s="123">
        <f t="shared" si="16"/>
        <v>20550.409514999999</v>
      </c>
      <c r="GQ30" s="123">
        <f t="shared" si="16"/>
        <v>16193.027999999998</v>
      </c>
      <c r="GR30" s="123">
        <f t="shared" si="16"/>
        <v>20390.585730999999</v>
      </c>
      <c r="GS30" s="123">
        <f t="shared" si="16"/>
        <v>14941.699000000002</v>
      </c>
      <c r="GT30" s="123">
        <f t="shared" si="16"/>
        <v>25829.671637999996</v>
      </c>
      <c r="GU30" s="123">
        <f t="shared" si="16"/>
        <v>16587.588000000003</v>
      </c>
      <c r="GV30" s="123">
        <f t="shared" si="16"/>
        <v>18824.680432000001</v>
      </c>
      <c r="GW30" s="123">
        <f t="shared" si="16"/>
        <v>13679.504999999997</v>
      </c>
      <c r="GX30" s="123">
        <f t="shared" si="16"/>
        <v>20388.858448999999</v>
      </c>
      <c r="GY30" s="123">
        <f t="shared" si="16"/>
        <v>13778.503999999999</v>
      </c>
      <c r="GZ30" s="123">
        <f t="shared" si="16"/>
        <v>20194.629869999997</v>
      </c>
      <c r="HA30" s="123">
        <f t="shared" si="16"/>
        <v>14803.847</v>
      </c>
      <c r="HB30" s="123">
        <f t="shared" si="16"/>
        <v>20828.921238000003</v>
      </c>
      <c r="HC30" s="123">
        <f t="shared" ref="HC30:JN30" si="17">SUM(HC32:HC35)</f>
        <v>13557.892</v>
      </c>
      <c r="HD30" s="123">
        <f t="shared" si="17"/>
        <v>15932.285977</v>
      </c>
      <c r="HE30" s="123">
        <f t="shared" si="17"/>
        <v>9902.3379999999979</v>
      </c>
      <c r="HF30" s="123">
        <f t="shared" si="17"/>
        <v>18213.016925000004</v>
      </c>
      <c r="HG30" s="123">
        <f t="shared" si="17"/>
        <v>10874.779999999999</v>
      </c>
      <c r="HH30" s="123">
        <f t="shared" si="17"/>
        <v>16482.413199999995</v>
      </c>
      <c r="HI30" s="123">
        <f t="shared" si="17"/>
        <v>12014.540999999999</v>
      </c>
      <c r="HJ30" s="123">
        <f t="shared" si="17"/>
        <v>18095.591214</v>
      </c>
      <c r="HK30" s="123">
        <f t="shared" si="17"/>
        <v>10378.057999999997</v>
      </c>
      <c r="HL30" s="123">
        <f t="shared" si="17"/>
        <v>23501.147391999999</v>
      </c>
      <c r="HM30" s="123">
        <f t="shared" si="17"/>
        <v>16707.224999999999</v>
      </c>
      <c r="HN30" s="123">
        <f t="shared" si="17"/>
        <v>14516.386857000001</v>
      </c>
      <c r="HO30" s="123">
        <f t="shared" si="17"/>
        <v>9539.41</v>
      </c>
      <c r="HP30" s="123">
        <f t="shared" si="17"/>
        <v>28457.747327999994</v>
      </c>
      <c r="HQ30" s="123">
        <f t="shared" si="17"/>
        <v>18727.667999999998</v>
      </c>
      <c r="HR30" s="123">
        <f t="shared" si="17"/>
        <v>24394.106729000003</v>
      </c>
      <c r="HS30" s="123">
        <f t="shared" si="17"/>
        <v>16568.888999999999</v>
      </c>
      <c r="HT30" s="123">
        <f t="shared" si="17"/>
        <v>36098.028723000003</v>
      </c>
      <c r="HU30" s="123">
        <f t="shared" si="17"/>
        <v>30838.092000000001</v>
      </c>
      <c r="HV30" s="123">
        <f t="shared" si="17"/>
        <v>28816.650428000001</v>
      </c>
      <c r="HW30" s="123">
        <f t="shared" si="17"/>
        <v>23756.882999999998</v>
      </c>
      <c r="HX30" s="123">
        <f t="shared" si="17"/>
        <v>30251.792007000004</v>
      </c>
      <c r="HY30" s="123">
        <f t="shared" si="17"/>
        <v>22694.581999999995</v>
      </c>
      <c r="HZ30" s="123">
        <f t="shared" si="17"/>
        <v>25927.034368000004</v>
      </c>
      <c r="IA30" s="123">
        <f t="shared" si="17"/>
        <v>20511.8092</v>
      </c>
      <c r="IB30" s="123">
        <f t="shared" si="17"/>
        <v>27360.246589399998</v>
      </c>
      <c r="IC30" s="123">
        <f t="shared" si="17"/>
        <v>21097.595999999998</v>
      </c>
      <c r="ID30" s="123">
        <f t="shared" si="17"/>
        <v>27267.636455799999</v>
      </c>
      <c r="IE30" s="123">
        <f t="shared" si="17"/>
        <v>20632.879046000002</v>
      </c>
      <c r="IF30" s="123">
        <f t="shared" si="17"/>
        <v>28643.469421200003</v>
      </c>
      <c r="IG30" s="123">
        <f t="shared" si="17"/>
        <v>21143.7994</v>
      </c>
      <c r="IH30" s="123">
        <f t="shared" si="17"/>
        <v>33539.981019600003</v>
      </c>
      <c r="II30" s="123">
        <f t="shared" si="17"/>
        <v>24241.527239999999</v>
      </c>
      <c r="IJ30" s="123">
        <f t="shared" si="17"/>
        <v>22446.856170000003</v>
      </c>
      <c r="IK30" s="123">
        <f t="shared" si="17"/>
        <v>18637.958599999998</v>
      </c>
      <c r="IL30" s="123">
        <f t="shared" si="17"/>
        <v>30475.598153999999</v>
      </c>
      <c r="IM30" s="123">
        <f t="shared" si="17"/>
        <v>19604.968999999997</v>
      </c>
      <c r="IN30" s="123">
        <f t="shared" si="17"/>
        <v>25504.998545800008</v>
      </c>
      <c r="IO30" s="123">
        <f t="shared" si="17"/>
        <v>18635.310799999999</v>
      </c>
      <c r="IP30" s="123">
        <f t="shared" si="17"/>
        <v>37087.694521599995</v>
      </c>
      <c r="IQ30" s="123">
        <f t="shared" si="17"/>
        <v>28713.750280000004</v>
      </c>
      <c r="IR30" s="123">
        <f t="shared" si="17"/>
        <v>33643.475942000005</v>
      </c>
      <c r="IS30" s="123">
        <f t="shared" si="17"/>
        <v>24202.465</v>
      </c>
      <c r="IT30" s="123">
        <f t="shared" si="17"/>
        <v>16092.557633400009</v>
      </c>
      <c r="IU30" s="123">
        <f t="shared" si="17"/>
        <v>10774.136336</v>
      </c>
      <c r="IV30" s="123">
        <f t="shared" si="17"/>
        <v>26540.491712800009</v>
      </c>
      <c r="IW30" s="123">
        <f t="shared" si="17"/>
        <v>18847.147999999997</v>
      </c>
      <c r="IX30" s="123">
        <f t="shared" si="17"/>
        <v>30405.273250999999</v>
      </c>
      <c r="IY30" s="123">
        <f t="shared" si="17"/>
        <v>19331.803</v>
      </c>
      <c r="IZ30" s="123">
        <f t="shared" si="17"/>
        <v>28695.596672</v>
      </c>
      <c r="JA30" s="123">
        <f t="shared" si="17"/>
        <v>21161.697999999997</v>
      </c>
      <c r="JB30" s="123">
        <f t="shared" si="17"/>
        <v>27851.258504999998</v>
      </c>
      <c r="JC30" s="123">
        <f t="shared" si="17"/>
        <v>19459.592999999997</v>
      </c>
      <c r="JD30" s="123">
        <f t="shared" si="17"/>
        <v>33128.697944</v>
      </c>
      <c r="JE30" s="123">
        <f t="shared" si="17"/>
        <v>26464.507000000001</v>
      </c>
      <c r="JF30" s="123">
        <f t="shared" si="17"/>
        <v>25067.239926000002</v>
      </c>
      <c r="JG30" s="123">
        <f t="shared" si="17"/>
        <v>18883.738000000001</v>
      </c>
      <c r="JH30" s="123">
        <f t="shared" si="17"/>
        <v>29016.807599000003</v>
      </c>
      <c r="JI30" s="123">
        <f t="shared" si="17"/>
        <v>20379.843000000001</v>
      </c>
      <c r="JJ30" s="123">
        <f t="shared" si="17"/>
        <v>41789.144927000008</v>
      </c>
      <c r="JK30" s="123">
        <f t="shared" si="17"/>
        <v>30584.776994999997</v>
      </c>
      <c r="JL30" s="123">
        <f t="shared" si="17"/>
        <v>16442.137833999997</v>
      </c>
      <c r="JM30" s="123">
        <f t="shared" si="17"/>
        <v>10928.580340999999</v>
      </c>
      <c r="JN30" s="123">
        <f t="shared" si="17"/>
        <v>32118.803178000002</v>
      </c>
      <c r="JO30" s="123">
        <f t="shared" ref="JO30:LU30" si="18">SUM(JO32:JO35)</f>
        <v>30522.905169000005</v>
      </c>
      <c r="JP30" s="123">
        <f t="shared" si="18"/>
        <v>35761.460934000002</v>
      </c>
      <c r="JQ30" s="123">
        <f t="shared" si="18"/>
        <v>25873.373252000001</v>
      </c>
      <c r="JR30" s="123">
        <f t="shared" si="18"/>
        <v>35099.050872</v>
      </c>
      <c r="JS30" s="123">
        <f t="shared" si="18"/>
        <v>26069.452192000004</v>
      </c>
      <c r="JT30" s="123">
        <f t="shared" si="18"/>
        <v>30835.032340999998</v>
      </c>
      <c r="JU30" s="123">
        <f t="shared" si="18"/>
        <v>22144.116604999996</v>
      </c>
      <c r="JV30" s="123">
        <f t="shared" si="18"/>
        <v>30855.672817999999</v>
      </c>
      <c r="JW30" s="123">
        <f t="shared" si="18"/>
        <v>21846.958646000003</v>
      </c>
      <c r="JX30" s="123">
        <f t="shared" si="18"/>
        <v>33730.062801</v>
      </c>
      <c r="JY30" s="123">
        <f t="shared" si="18"/>
        <v>23165.751418000007</v>
      </c>
      <c r="JZ30" s="123">
        <f t="shared" si="18"/>
        <v>39918.858135000002</v>
      </c>
      <c r="KA30" s="123">
        <f t="shared" si="18"/>
        <v>28219.423228999996</v>
      </c>
      <c r="KB30" s="123">
        <f t="shared" si="18"/>
        <v>22788.705864</v>
      </c>
      <c r="KC30" s="123">
        <f t="shared" si="18"/>
        <v>18747.654009000002</v>
      </c>
      <c r="KD30" s="123">
        <f t="shared" si="18"/>
        <v>25442.542797999999</v>
      </c>
      <c r="KE30" s="123">
        <f t="shared" si="18"/>
        <v>20955.419137000001</v>
      </c>
      <c r="KF30" s="123">
        <f t="shared" si="18"/>
        <v>29165.321045999994</v>
      </c>
      <c r="KG30" s="123">
        <f t="shared" si="18"/>
        <v>28948.128837999997</v>
      </c>
      <c r="KH30" s="123">
        <f t="shared" si="18"/>
        <v>25730.330171999998</v>
      </c>
      <c r="KI30" s="123">
        <f t="shared" si="18"/>
        <v>26398.863085999994</v>
      </c>
      <c r="KJ30" s="123">
        <f t="shared" si="18"/>
        <v>34648.989970999995</v>
      </c>
      <c r="KK30" s="123">
        <f t="shared" si="18"/>
        <v>30035.375081999991</v>
      </c>
      <c r="KL30" s="123">
        <f t="shared" si="18"/>
        <v>30684.858157999999</v>
      </c>
      <c r="KM30" s="123">
        <f t="shared" si="18"/>
        <v>25619.032492000006</v>
      </c>
      <c r="KN30" s="123">
        <f t="shared" si="18"/>
        <v>19179.778672999997</v>
      </c>
      <c r="KO30" s="123">
        <f t="shared" si="18"/>
        <v>18272.145467999999</v>
      </c>
      <c r="KP30" s="123">
        <f t="shared" si="18"/>
        <v>22743.581857000001</v>
      </c>
      <c r="KQ30" s="123">
        <f t="shared" si="18"/>
        <v>23635.670874000003</v>
      </c>
      <c r="KR30" s="123">
        <f t="shared" si="18"/>
        <v>28114.428379999998</v>
      </c>
      <c r="KS30" s="123">
        <f t="shared" si="18"/>
        <v>24080.884250000003</v>
      </c>
      <c r="KT30" s="123">
        <f t="shared" si="18"/>
        <v>29922.601322000002</v>
      </c>
      <c r="KU30" s="123">
        <f t="shared" si="18"/>
        <v>27461.038895999995</v>
      </c>
      <c r="KV30" s="123">
        <f t="shared" si="18"/>
        <v>25142.911013000001</v>
      </c>
      <c r="KW30" s="123">
        <f t="shared" si="18"/>
        <v>18088.365105599998</v>
      </c>
      <c r="KX30" s="123">
        <f t="shared" si="18"/>
        <v>31191.729505000003</v>
      </c>
      <c r="KY30" s="123">
        <f t="shared" si="18"/>
        <v>24327.486320999989</v>
      </c>
      <c r="KZ30" s="123">
        <f t="shared" si="18"/>
        <v>33257.848861999999</v>
      </c>
      <c r="LA30" s="123">
        <f t="shared" si="18"/>
        <v>26042.760700999996</v>
      </c>
      <c r="LB30" s="123">
        <f t="shared" si="18"/>
        <v>32809.227179999994</v>
      </c>
      <c r="LC30" s="123">
        <f t="shared" si="18"/>
        <v>19149.727203999999</v>
      </c>
      <c r="LD30" s="123">
        <f t="shared" si="18"/>
        <v>25338.119187999997</v>
      </c>
      <c r="LE30" s="123">
        <f t="shared" si="18"/>
        <v>15978.429659999998</v>
      </c>
      <c r="LF30" s="123">
        <f t="shared" si="18"/>
        <v>38083.344626999999</v>
      </c>
      <c r="LG30" s="123">
        <f t="shared" si="18"/>
        <v>26336.342605999998</v>
      </c>
      <c r="LH30" s="123">
        <f t="shared" si="18"/>
        <v>51022.283245999999</v>
      </c>
      <c r="LI30" s="123">
        <f t="shared" si="18"/>
        <v>31610.475000000002</v>
      </c>
      <c r="LJ30" s="123">
        <f t="shared" si="18"/>
        <v>41159.450066999998</v>
      </c>
      <c r="LK30" s="123">
        <f t="shared" si="18"/>
        <v>24323.267896000001</v>
      </c>
      <c r="LL30" s="123">
        <f t="shared" si="18"/>
        <v>36321.059501000003</v>
      </c>
      <c r="LM30" s="123">
        <f t="shared" si="18"/>
        <v>22073.429472999997</v>
      </c>
      <c r="LN30" s="123">
        <f t="shared" si="18"/>
        <v>37795.936641</v>
      </c>
      <c r="LO30" s="123">
        <f t="shared" si="18"/>
        <v>24172.297000000002</v>
      </c>
      <c r="LP30" s="123">
        <f t="shared" si="18"/>
        <v>48494.680445999998</v>
      </c>
      <c r="LQ30" s="123">
        <f t="shared" si="18"/>
        <v>31931.723353999998</v>
      </c>
      <c r="LR30" s="123">
        <f t="shared" si="18"/>
        <v>343003.13067299995</v>
      </c>
      <c r="LS30" s="123">
        <f t="shared" si="18"/>
        <v>289925.30652900005</v>
      </c>
      <c r="LT30" s="123">
        <f t="shared" si="18"/>
        <v>430539.191598</v>
      </c>
      <c r="LU30" s="123">
        <f t="shared" si="18"/>
        <v>291495.3432165999</v>
      </c>
    </row>
    <row r="31" spans="1:333" ht="15.75">
      <c r="A31" s="122"/>
      <c r="B31" s="128"/>
      <c r="C31" s="129"/>
      <c r="D31" s="128"/>
      <c r="E31" s="129"/>
      <c r="F31" s="128"/>
      <c r="G31" s="129"/>
      <c r="H31" s="130"/>
      <c r="I31" s="131"/>
      <c r="J31" s="128"/>
      <c r="K31" s="129"/>
      <c r="L31" s="132"/>
      <c r="M31" s="131"/>
      <c r="N31" s="133"/>
      <c r="O31" s="131"/>
      <c r="P31" s="134"/>
      <c r="Q31" s="135"/>
      <c r="R31" s="136"/>
      <c r="S31" s="129"/>
      <c r="T31" s="137"/>
      <c r="U31" s="129"/>
      <c r="V31" s="138"/>
      <c r="W31" s="137"/>
      <c r="X31" s="137"/>
      <c r="Y31" s="139"/>
      <c r="Z31" s="137"/>
      <c r="AA31" s="139"/>
      <c r="AB31" s="137"/>
      <c r="AC31" s="139"/>
      <c r="AD31" s="137"/>
      <c r="AE31" s="139"/>
      <c r="AF31" s="140"/>
      <c r="AG31" s="139"/>
      <c r="AH31" s="123"/>
      <c r="AI31" s="124"/>
      <c r="AJ31" s="123"/>
      <c r="AK31" s="124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9"/>
      <c r="HX31" s="137"/>
      <c r="HY31" s="137"/>
      <c r="HZ31" s="137"/>
      <c r="IA31" s="139"/>
      <c r="IB31" s="137"/>
      <c r="IC31" s="139"/>
      <c r="ID31" s="137"/>
      <c r="IE31" s="139"/>
      <c r="IF31" s="137"/>
      <c r="IG31" s="139"/>
      <c r="IH31" s="137"/>
      <c r="II31" s="139"/>
      <c r="IJ31" s="137"/>
      <c r="IK31" s="139"/>
      <c r="IL31" s="137"/>
      <c r="IM31" s="139"/>
      <c r="IN31" s="137"/>
      <c r="IO31" s="139"/>
      <c r="IP31" s="137"/>
      <c r="IQ31" s="139"/>
      <c r="IR31" s="137"/>
      <c r="IS31" s="139"/>
      <c r="IT31" s="137"/>
      <c r="IU31" s="139"/>
      <c r="IV31" s="137"/>
      <c r="IW31" s="139"/>
      <c r="IX31" s="137"/>
      <c r="IY31" s="227"/>
      <c r="IZ31" s="137"/>
      <c r="JA31" s="227"/>
      <c r="JB31" s="137"/>
      <c r="JC31" s="227"/>
      <c r="JD31" s="137"/>
      <c r="JE31" s="227"/>
      <c r="JF31" s="137"/>
      <c r="JG31" s="227"/>
      <c r="JH31" s="137"/>
      <c r="JI31" s="227"/>
      <c r="JJ31" s="137"/>
      <c r="JK31" s="227"/>
      <c r="JL31" s="137"/>
      <c r="JM31" s="227"/>
      <c r="JN31" s="137"/>
      <c r="JO31" s="227"/>
      <c r="JP31" s="203"/>
      <c r="JQ31" s="232"/>
      <c r="JR31" s="137"/>
      <c r="JS31" s="139"/>
      <c r="JT31" s="137"/>
      <c r="JU31" s="124"/>
      <c r="JV31" s="211"/>
      <c r="JW31" s="203"/>
      <c r="JX31" s="210"/>
      <c r="JY31" s="203"/>
      <c r="JZ31" s="123"/>
      <c r="KA31" s="124"/>
      <c r="KB31" s="123"/>
      <c r="KC31" s="124"/>
      <c r="KD31" s="123"/>
      <c r="KE31" s="124"/>
      <c r="KF31" s="123"/>
      <c r="KG31" s="124"/>
      <c r="KH31" s="123"/>
      <c r="KI31" s="124"/>
      <c r="KJ31" s="123"/>
      <c r="KK31" s="124"/>
      <c r="KL31" s="123"/>
      <c r="KM31" s="124"/>
      <c r="KN31" s="123"/>
      <c r="KO31" s="124"/>
      <c r="KP31" s="123"/>
      <c r="KQ31" s="124"/>
      <c r="KR31" s="211"/>
      <c r="KS31" s="203"/>
      <c r="KT31" s="211"/>
      <c r="KU31" s="203"/>
      <c r="KV31" s="211"/>
      <c r="KW31" s="203"/>
      <c r="KX31" s="211"/>
      <c r="KY31" s="203"/>
      <c r="KZ31" s="203"/>
      <c r="LA31" s="203"/>
      <c r="LB31" s="203"/>
      <c r="LC31" s="203"/>
      <c r="LD31" s="203"/>
      <c r="LE31" s="203"/>
      <c r="LF31" s="203"/>
      <c r="LG31" s="203"/>
      <c r="LH31" s="203"/>
      <c r="LI31" s="203"/>
      <c r="LJ31" s="203"/>
      <c r="LK31" s="203"/>
      <c r="LL31" s="203"/>
      <c r="LM31" s="203"/>
      <c r="LN31" s="203"/>
      <c r="LO31" s="203"/>
      <c r="LP31" s="203"/>
      <c r="LQ31" s="203"/>
      <c r="LR31" s="215"/>
      <c r="LS31" s="216"/>
      <c r="LT31" s="215"/>
      <c r="LU31" s="216"/>
    </row>
    <row r="32" spans="1:333" ht="15.75">
      <c r="A32" s="141" t="s">
        <v>116</v>
      </c>
      <c r="B32" s="128">
        <v>2648.9</v>
      </c>
      <c r="C32" s="129">
        <v>2497</v>
      </c>
      <c r="D32" s="128">
        <v>2825.9</v>
      </c>
      <c r="E32" s="129">
        <v>2619</v>
      </c>
      <c r="F32" s="128">
        <v>3632.6</v>
      </c>
      <c r="G32" s="129">
        <v>2878.3</v>
      </c>
      <c r="H32" s="130">
        <v>4478.7</v>
      </c>
      <c r="I32" s="131">
        <v>2912</v>
      </c>
      <c r="J32" s="128">
        <v>4190.8</v>
      </c>
      <c r="K32" s="129">
        <v>2305</v>
      </c>
      <c r="L32" s="130">
        <v>5934.3</v>
      </c>
      <c r="M32" s="131">
        <v>3635.5</v>
      </c>
      <c r="N32" s="130">
        <v>9435.7000000000007</v>
      </c>
      <c r="O32" s="131">
        <v>4431.1000000000004</v>
      </c>
      <c r="P32" s="142">
        <v>5935.6696230000007</v>
      </c>
      <c r="Q32" s="129">
        <v>8016.0720000000001</v>
      </c>
      <c r="R32" s="128">
        <v>13049.347457000002</v>
      </c>
      <c r="S32" s="129">
        <v>6153.0959999999986</v>
      </c>
      <c r="T32" s="128">
        <v>15776.990576999999</v>
      </c>
      <c r="U32" s="129">
        <v>8141.9800000000005</v>
      </c>
      <c r="V32" s="143">
        <v>18352.676852581106</v>
      </c>
      <c r="W32" s="128">
        <v>8239.9809999999998</v>
      </c>
      <c r="X32" s="128">
        <v>13587.234312943308</v>
      </c>
      <c r="Y32" s="129">
        <v>6591.4146180373145</v>
      </c>
      <c r="Z32" s="128">
        <v>14619.308117667308</v>
      </c>
      <c r="AA32" s="129">
        <v>8418.4069999999938</v>
      </c>
      <c r="AB32" s="128">
        <v>14882.380794999999</v>
      </c>
      <c r="AC32" s="129">
        <v>7762.780999999999</v>
      </c>
      <c r="AD32" s="128">
        <v>23801.943562</v>
      </c>
      <c r="AE32" s="129">
        <v>7454.82</v>
      </c>
      <c r="AF32" s="128">
        <v>23403.845694999996</v>
      </c>
      <c r="AG32" s="129">
        <v>8708.1649999999991</v>
      </c>
      <c r="AH32" s="200">
        <v>26074.867175000003</v>
      </c>
      <c r="AI32" s="202">
        <v>11467.002239999998</v>
      </c>
      <c r="AJ32" s="200">
        <f t="shared" ref="AJ32" si="19">JV32+JX32+JZ32+KB32+KD32+KF32+KH32+KJ32+KL32+KN32+KP32+KR32</f>
        <v>34762.069049999998</v>
      </c>
      <c r="AK32" s="202">
        <f t="shared" ref="AK32" si="20">+JW32+JY32+KA32+KC32+KE32+KG32+KI32+KK32+KM32+KO32+KQ32+KS32</f>
        <v>11713.240929999998</v>
      </c>
      <c r="AL32" s="128">
        <v>770.55119799999989</v>
      </c>
      <c r="AM32" s="128">
        <v>439.14</v>
      </c>
      <c r="AN32" s="128">
        <v>1444.7986289999999</v>
      </c>
      <c r="AO32" s="128">
        <v>1009.8489999999998</v>
      </c>
      <c r="AP32" s="128">
        <v>1915.012682</v>
      </c>
      <c r="AQ32" s="128">
        <v>1308.9139999999998</v>
      </c>
      <c r="AR32" s="128">
        <v>2290.2403050000003</v>
      </c>
      <c r="AS32" s="128">
        <v>1687.3589999999997</v>
      </c>
      <c r="AT32" s="128">
        <v>2777.3592550000003</v>
      </c>
      <c r="AU32" s="128">
        <v>2142.3949999999995</v>
      </c>
      <c r="AV32" s="128">
        <v>3188.6184110000004</v>
      </c>
      <c r="AW32" s="128">
        <v>2551.2869999999994</v>
      </c>
      <c r="AX32" s="128">
        <v>3861.3942700000002</v>
      </c>
      <c r="AY32" s="128">
        <v>3048.0579999999995</v>
      </c>
      <c r="AZ32" s="128">
        <v>4172.5988230000003</v>
      </c>
      <c r="BA32" s="128">
        <v>3146.5669999999996</v>
      </c>
      <c r="BB32" s="128">
        <v>4674.6011880000005</v>
      </c>
      <c r="BC32" s="128">
        <v>3422.1269999999995</v>
      </c>
      <c r="BD32" s="128">
        <v>5609.0084460000007</v>
      </c>
      <c r="BE32" s="128">
        <v>6372.4269999999997</v>
      </c>
      <c r="BF32" s="128">
        <v>5935.6696230000007</v>
      </c>
      <c r="BG32" s="128">
        <v>8016.0720000000001</v>
      </c>
      <c r="BH32" s="128">
        <v>400.62467299999997</v>
      </c>
      <c r="BI32" s="128">
        <v>223.614</v>
      </c>
      <c r="BJ32" s="128">
        <v>558.76919399999997</v>
      </c>
      <c r="BK32" s="128">
        <v>531.85299999999995</v>
      </c>
      <c r="BL32" s="128">
        <f t="shared" ref="BL32:BM35" si="21">+BJ32+BH32</f>
        <v>959.393867</v>
      </c>
      <c r="BM32" s="128">
        <f t="shared" si="21"/>
        <v>755.46699999999998</v>
      </c>
      <c r="BN32" s="128">
        <v>784.68202799999995</v>
      </c>
      <c r="BO32" s="128">
        <v>572.11199999999997</v>
      </c>
      <c r="BP32" s="128">
        <v>1598.4363370000001</v>
      </c>
      <c r="BQ32" s="128">
        <v>784.78700000000003</v>
      </c>
      <c r="BR32" s="128">
        <v>1222.476422</v>
      </c>
      <c r="BS32" s="128">
        <v>864.62900000000002</v>
      </c>
      <c r="BT32" s="128">
        <v>553.38048700000002</v>
      </c>
      <c r="BU32" s="128">
        <v>483.79199999999997</v>
      </c>
      <c r="BV32" s="128">
        <v>560.38226399999996</v>
      </c>
      <c r="BW32" s="128">
        <v>383.47699999999998</v>
      </c>
      <c r="BX32" s="128">
        <v>842.82079999999996</v>
      </c>
      <c r="BY32" s="128">
        <v>249.755</v>
      </c>
      <c r="BZ32" s="128">
        <v>1355.945545</v>
      </c>
      <c r="CA32" s="128">
        <v>571.88900000000001</v>
      </c>
      <c r="CB32" s="128">
        <v>2003.585499</v>
      </c>
      <c r="CC32" s="128">
        <v>622.69100000000003</v>
      </c>
      <c r="CD32" s="128">
        <v>1135.4002740000001</v>
      </c>
      <c r="CE32" s="128">
        <v>501.00799999999998</v>
      </c>
      <c r="CF32" s="128">
        <v>2032.843934</v>
      </c>
      <c r="CG32" s="128">
        <v>363.48899999999998</v>
      </c>
      <c r="CH32" s="128">
        <v>800.074883</v>
      </c>
      <c r="CI32" s="128">
        <v>473.50900000000001</v>
      </c>
      <c r="CJ32" s="128">
        <v>2673.9307180000001</v>
      </c>
      <c r="CK32" s="128">
        <v>638.05100000000004</v>
      </c>
      <c r="CL32" s="128">
        <v>806.95641499999999</v>
      </c>
      <c r="CM32" s="128">
        <v>590.89300000000003</v>
      </c>
      <c r="CN32" s="128">
        <v>871.635986</v>
      </c>
      <c r="CO32" s="128">
        <v>630.39300000000003</v>
      </c>
      <c r="CP32" s="128">
        <v>1029.3403559999999</v>
      </c>
      <c r="CQ32" s="128">
        <v>732.76800000000003</v>
      </c>
      <c r="CR32" s="128">
        <v>1021.3032619999998</v>
      </c>
      <c r="CS32" s="128">
        <v>716.80700000000002</v>
      </c>
      <c r="CT32" s="128">
        <v>532.78201000000001</v>
      </c>
      <c r="CU32" s="128">
        <v>412.18</v>
      </c>
      <c r="CV32" s="128">
        <v>628.55345199999999</v>
      </c>
      <c r="CW32" s="128">
        <v>399.791</v>
      </c>
      <c r="CX32" s="128">
        <v>2753.7132940000001</v>
      </c>
      <c r="CY32" s="128">
        <v>1078.587</v>
      </c>
      <c r="CZ32" s="128">
        <v>2708.7602000000002</v>
      </c>
      <c r="DA32" s="128">
        <v>1230.9349999999999</v>
      </c>
      <c r="DB32" s="128">
        <v>744.94596000000001</v>
      </c>
      <c r="DC32" s="128">
        <v>443.95</v>
      </c>
      <c r="DD32" s="128">
        <v>1204.9940409999999</v>
      </c>
      <c r="DE32" s="128">
        <v>794.11599999999999</v>
      </c>
      <c r="DF32" s="128">
        <f t="shared" ref="DF32:DG35" si="22">+CH32+CJ32+CL32+CN32+CP32+CR32+CT32+CV32+CX32+CZ32+DB32</f>
        <v>14571.996535999999</v>
      </c>
      <c r="DG32" s="128">
        <f t="shared" si="22"/>
        <v>7347.8640000000005</v>
      </c>
      <c r="DH32" s="128">
        <v>3199.6165380000002</v>
      </c>
      <c r="DI32" s="128">
        <v>480.19099999999997</v>
      </c>
      <c r="DJ32" s="128">
        <v>1336.776202</v>
      </c>
      <c r="DK32" s="128">
        <v>787.85699999999997</v>
      </c>
      <c r="DL32" s="128">
        <v>1061.1946150000001</v>
      </c>
      <c r="DM32" s="128">
        <v>410.012</v>
      </c>
      <c r="DN32" s="128">
        <v>1397.391946</v>
      </c>
      <c r="DO32" s="128">
        <v>903.40800000000002</v>
      </c>
      <c r="DP32" s="128">
        <v>3231.9247772100007</v>
      </c>
      <c r="DQ32" s="128">
        <v>304.06700000000001</v>
      </c>
      <c r="DR32" s="128">
        <v>963.51138470000024</v>
      </c>
      <c r="DS32" s="128">
        <v>632.80799999999999</v>
      </c>
      <c r="DT32" s="128">
        <v>478.81044152438</v>
      </c>
      <c r="DU32" s="128">
        <v>369.97399999999993</v>
      </c>
      <c r="DV32" s="128">
        <v>1404.860646436184</v>
      </c>
      <c r="DW32" s="128">
        <v>893.91</v>
      </c>
      <c r="DX32" s="128">
        <v>1156.1161736696686</v>
      </c>
      <c r="DY32" s="128">
        <v>1067.73</v>
      </c>
      <c r="DZ32" s="128">
        <v>1937.7390956042357</v>
      </c>
      <c r="EA32" s="128">
        <v>1061.018</v>
      </c>
      <c r="EB32" s="128">
        <v>983.62394339970604</v>
      </c>
      <c r="EC32" s="128">
        <v>614.702</v>
      </c>
      <c r="ED32" s="128">
        <v>1201.1110890369296</v>
      </c>
      <c r="EE32" s="128">
        <v>714.30399999999997</v>
      </c>
      <c r="EF32" s="128">
        <v>1408.5456532813419</v>
      </c>
      <c r="EG32" s="128">
        <v>834.62899999999991</v>
      </c>
      <c r="EH32" s="128">
        <v>1815.0059498442888</v>
      </c>
      <c r="EI32" s="128">
        <v>603.46300000000008</v>
      </c>
      <c r="EJ32" s="128">
        <v>771.68920468767988</v>
      </c>
      <c r="EK32" s="128">
        <v>374.92899999999997</v>
      </c>
      <c r="EL32" s="128">
        <v>804.20406420000006</v>
      </c>
      <c r="EM32" s="128">
        <v>531.101</v>
      </c>
      <c r="EN32" s="128">
        <v>1027.8559552199999</v>
      </c>
      <c r="EO32" s="128">
        <v>533.31900000000007</v>
      </c>
      <c r="EP32" s="128">
        <v>860.65519340999992</v>
      </c>
      <c r="EQ32" s="128">
        <v>439.40461803731449</v>
      </c>
      <c r="ER32" s="128">
        <v>1175.0510569099999</v>
      </c>
      <c r="ES32" s="128">
        <v>304.98999999999995</v>
      </c>
      <c r="ET32" s="128">
        <v>867.93549591999988</v>
      </c>
      <c r="EU32" s="128">
        <v>427.02099999999996</v>
      </c>
      <c r="EV32" s="128">
        <v>1400.1304464700002</v>
      </c>
      <c r="EW32" s="128">
        <v>837.36899999999969</v>
      </c>
      <c r="EX32" s="128">
        <v>1435.9141129999998</v>
      </c>
      <c r="EY32" s="128">
        <v>649.63699999999983</v>
      </c>
      <c r="EZ32" s="128">
        <v>1308.8554730000001</v>
      </c>
      <c r="FA32" s="128">
        <v>531.029</v>
      </c>
      <c r="FB32" s="128">
        <v>711.39170700000011</v>
      </c>
      <c r="FC32" s="128">
        <v>524.52300000000002</v>
      </c>
      <c r="FD32" s="128">
        <f t="shared" ref="FD32:FE35" si="23">+EF32+EH32+EJ32+EL32+EN32+EP32+ER32+ET32+EV32+EX32+EZ32+FB32</f>
        <v>13587.234312943308</v>
      </c>
      <c r="FE32" s="128">
        <f t="shared" si="23"/>
        <v>6591.4146180373145</v>
      </c>
      <c r="FF32" s="128">
        <v>1265.3471510000002</v>
      </c>
      <c r="FG32" s="128">
        <v>832.4259999999997</v>
      </c>
      <c r="FH32" s="128">
        <v>1203.7678090000004</v>
      </c>
      <c r="FI32" s="128">
        <v>698.33</v>
      </c>
      <c r="FJ32" s="128">
        <v>2415.5734080000002</v>
      </c>
      <c r="FK32" s="128">
        <v>987.53700000000003</v>
      </c>
      <c r="FL32" s="128">
        <v>1105.195442</v>
      </c>
      <c r="FM32" s="128">
        <v>659.1</v>
      </c>
      <c r="FN32" s="128">
        <v>1398.560923</v>
      </c>
      <c r="FO32" s="128">
        <v>413.04199999999997</v>
      </c>
      <c r="FP32" s="128">
        <v>877.98710300000005</v>
      </c>
      <c r="FQ32" s="128">
        <v>709.93299999999999</v>
      </c>
      <c r="FR32" s="128">
        <v>1365.5955100000001</v>
      </c>
      <c r="FS32" s="128">
        <v>564.95299999999997</v>
      </c>
      <c r="FT32" s="128">
        <v>1355.648531</v>
      </c>
      <c r="FU32" s="128">
        <v>637.90800000000002</v>
      </c>
      <c r="FV32" s="128">
        <v>1248.1145613212998</v>
      </c>
      <c r="FW32" s="128">
        <v>1052.4569999999999</v>
      </c>
      <c r="FX32" s="128">
        <v>758.44412499999999</v>
      </c>
      <c r="FY32" s="128">
        <v>650.14599999999996</v>
      </c>
      <c r="FZ32" s="128">
        <v>982.30020000000002</v>
      </c>
      <c r="GA32" s="128">
        <v>800.49</v>
      </c>
      <c r="GB32" s="128">
        <v>1040.6925600000002</v>
      </c>
      <c r="GC32" s="128">
        <v>657.05199999999991</v>
      </c>
      <c r="GD32" s="128">
        <v>1574.8998769999996</v>
      </c>
      <c r="GE32" s="128">
        <v>662.64999999999986</v>
      </c>
      <c r="GF32" s="128">
        <v>819.45054300000004</v>
      </c>
      <c r="GG32" s="128">
        <v>382.4860000000001</v>
      </c>
      <c r="GH32" s="128">
        <v>983.82445900000005</v>
      </c>
      <c r="GI32" s="128">
        <v>731.6519999999997</v>
      </c>
      <c r="GJ32" s="128">
        <v>1557.3014290000001</v>
      </c>
      <c r="GK32" s="128">
        <v>790.42600000000027</v>
      </c>
      <c r="GL32" s="128">
        <v>1247.3808529999999</v>
      </c>
      <c r="GM32" s="128">
        <v>901.19500000000005</v>
      </c>
      <c r="GN32" s="128">
        <v>1167.059209</v>
      </c>
      <c r="GO32" s="128">
        <v>584.21</v>
      </c>
      <c r="GP32" s="128">
        <v>1983.6378080000002</v>
      </c>
      <c r="GQ32" s="128">
        <v>475.5019999999999</v>
      </c>
      <c r="GR32" s="128">
        <v>1086.0145540000001</v>
      </c>
      <c r="GS32" s="128">
        <v>846.70600000000002</v>
      </c>
      <c r="GT32" s="128">
        <v>1763.2982149999998</v>
      </c>
      <c r="GU32" s="128">
        <v>616.2170000000001</v>
      </c>
      <c r="GV32" s="128">
        <v>459.98883099999989</v>
      </c>
      <c r="GW32" s="128">
        <v>369.57899999999989</v>
      </c>
      <c r="GX32" s="128">
        <v>1123.641959</v>
      </c>
      <c r="GY32" s="128">
        <v>624.8119999999999</v>
      </c>
      <c r="GZ32" s="128">
        <v>1115.8830580000001</v>
      </c>
      <c r="HA32" s="128">
        <v>777.34599999999978</v>
      </c>
      <c r="HB32" s="128">
        <v>833.85654700000009</v>
      </c>
      <c r="HC32" s="128">
        <v>505.78000000000009</v>
      </c>
      <c r="HD32" s="128">
        <v>2472.8646010000002</v>
      </c>
      <c r="HE32" s="128">
        <v>454.61900000000003</v>
      </c>
      <c r="HF32" s="128">
        <v>1653.0715229999998</v>
      </c>
      <c r="HG32" s="128">
        <v>451.52699999999993</v>
      </c>
      <c r="HH32" s="128">
        <v>1184.296335</v>
      </c>
      <c r="HI32" s="128">
        <v>631.41499999999996</v>
      </c>
      <c r="HJ32" s="128">
        <v>2389.533637</v>
      </c>
      <c r="HK32" s="128">
        <v>244.33700000000002</v>
      </c>
      <c r="HL32" s="128">
        <v>933.57307300000002</v>
      </c>
      <c r="HM32" s="128">
        <v>303.07100000000003</v>
      </c>
      <c r="HN32" s="128">
        <v>2446.4648519999996</v>
      </c>
      <c r="HO32" s="128">
        <v>1295.4169999999992</v>
      </c>
      <c r="HP32" s="128">
        <v>4308.3249799999994</v>
      </c>
      <c r="HQ32" s="128">
        <v>839.10100000000011</v>
      </c>
      <c r="HR32" s="128">
        <v>2475.3779149999996</v>
      </c>
      <c r="HS32" s="128">
        <v>724.41099999999983</v>
      </c>
      <c r="HT32" s="128">
        <v>1677.9743539999999</v>
      </c>
      <c r="HU32" s="128">
        <v>757.99600000000009</v>
      </c>
      <c r="HV32" s="128">
        <v>1445.5118620000003</v>
      </c>
      <c r="HW32" s="129">
        <v>646.22899999999981</v>
      </c>
      <c r="HX32" s="128">
        <v>1981.0938829999996</v>
      </c>
      <c r="HY32" s="128">
        <v>600.9169999999998</v>
      </c>
      <c r="HZ32" s="128">
        <v>1221.6517299999998</v>
      </c>
      <c r="IA32" s="129">
        <v>421.23499999999996</v>
      </c>
      <c r="IB32" s="128">
        <v>1402.085366</v>
      </c>
      <c r="IC32" s="129">
        <v>391.13900000000001</v>
      </c>
      <c r="ID32" s="128">
        <v>2098.037675</v>
      </c>
      <c r="IE32" s="129">
        <v>481.03300000000002</v>
      </c>
      <c r="IF32" s="128">
        <v>1608.357851</v>
      </c>
      <c r="IG32" s="129">
        <v>424.74400000000003</v>
      </c>
      <c r="IH32" s="128">
        <v>3250.363124</v>
      </c>
      <c r="II32" s="129">
        <v>1121.5350000000001</v>
      </c>
      <c r="IJ32" s="128">
        <v>2304.5532619999999</v>
      </c>
      <c r="IK32" s="129">
        <v>1081.5709999999999</v>
      </c>
      <c r="IL32" s="128">
        <v>2435.6737910000002</v>
      </c>
      <c r="IM32" s="129">
        <v>467.86500000000001</v>
      </c>
      <c r="IN32" s="128">
        <v>1437.0579809999999</v>
      </c>
      <c r="IO32" s="129">
        <v>707.25699999999995</v>
      </c>
      <c r="IP32" s="128">
        <v>2182.9621649999999</v>
      </c>
      <c r="IQ32" s="129">
        <v>1141.0429999999999</v>
      </c>
      <c r="IR32" s="128">
        <v>2065.771945</v>
      </c>
      <c r="IS32" s="129">
        <v>1127.354</v>
      </c>
      <c r="IT32" s="128">
        <v>1609.2642149999999</v>
      </c>
      <c r="IU32" s="129">
        <v>599.13300000000004</v>
      </c>
      <c r="IV32" s="128">
        <v>1788.0665899999999</v>
      </c>
      <c r="IW32" s="129">
        <v>744.25599999999997</v>
      </c>
      <c r="IX32" s="128">
        <v>2059.3365779999999</v>
      </c>
      <c r="IY32" s="145">
        <v>874.846</v>
      </c>
      <c r="IZ32" s="128">
        <v>2118.1214249999998</v>
      </c>
      <c r="JA32" s="145">
        <v>871.62</v>
      </c>
      <c r="JB32" s="128">
        <v>1024.3535649999999</v>
      </c>
      <c r="JC32" s="145">
        <v>594.10699999999997</v>
      </c>
      <c r="JD32" s="128">
        <v>1834.625724</v>
      </c>
      <c r="JE32" s="145">
        <v>866.43</v>
      </c>
      <c r="JF32" s="128">
        <v>2125.1320270000015</v>
      </c>
      <c r="JG32" s="145">
        <v>1147.5429999999999</v>
      </c>
      <c r="JH32" s="128">
        <v>2776.8145009999998</v>
      </c>
      <c r="JI32" s="145">
        <v>929.63199999999961</v>
      </c>
      <c r="JJ32" s="128">
        <v>3197.207174000001</v>
      </c>
      <c r="JK32" s="145">
        <v>995.14199999999994</v>
      </c>
      <c r="JL32" s="128">
        <v>2039.5087659999995</v>
      </c>
      <c r="JM32" s="145">
        <v>1219.91437</v>
      </c>
      <c r="JN32" s="128">
        <v>2661.1132730000008</v>
      </c>
      <c r="JO32" s="145">
        <v>1331.5473999999995</v>
      </c>
      <c r="JP32" s="203">
        <v>2211.4110260000002</v>
      </c>
      <c r="JQ32" s="232">
        <v>657.33233999999993</v>
      </c>
      <c r="JR32" s="128">
        <v>2024.5901719999999</v>
      </c>
      <c r="JS32" s="129">
        <v>1094.59043</v>
      </c>
      <c r="JT32" s="128">
        <v>2002.6529439999999</v>
      </c>
      <c r="JU32" s="196">
        <v>884.29770000000008</v>
      </c>
      <c r="JV32" s="211">
        <v>2548.5103789999998</v>
      </c>
      <c r="JW32" s="203">
        <v>1455.0359999999996</v>
      </c>
      <c r="JX32" s="210">
        <v>3850.1582799999992</v>
      </c>
      <c r="JY32" s="203">
        <v>589.58786000000032</v>
      </c>
      <c r="JZ32" s="243">
        <v>3581.3777909999999</v>
      </c>
      <c r="KA32" s="196">
        <v>1179.7865999999995</v>
      </c>
      <c r="KB32" s="243">
        <v>979.08883900000001</v>
      </c>
      <c r="KC32" s="196">
        <v>731.65</v>
      </c>
      <c r="KD32" s="243">
        <v>966.40206100000012</v>
      </c>
      <c r="KE32" s="196">
        <v>622.86801999999989</v>
      </c>
      <c r="KF32" s="243">
        <v>3109.3849960000007</v>
      </c>
      <c r="KG32" s="196">
        <v>1481.98486</v>
      </c>
      <c r="KH32" s="243">
        <v>2956.9776870000001</v>
      </c>
      <c r="KI32" s="196">
        <v>1240.3709000000001</v>
      </c>
      <c r="KJ32" s="243">
        <v>4000.7900749999999</v>
      </c>
      <c r="KK32" s="196">
        <v>809.20090000000027</v>
      </c>
      <c r="KL32" s="243">
        <v>4986.2291529999993</v>
      </c>
      <c r="KM32" s="196">
        <v>751.79727999999989</v>
      </c>
      <c r="KN32" s="243">
        <v>2104.1337649999996</v>
      </c>
      <c r="KO32" s="196">
        <v>953.11318000000006</v>
      </c>
      <c r="KP32" s="243">
        <v>2225.9347229999994</v>
      </c>
      <c r="KQ32" s="196">
        <v>1119.6594599999999</v>
      </c>
      <c r="KR32" s="211">
        <v>3453.0813009999993</v>
      </c>
      <c r="KS32" s="203">
        <v>778.18586999999991</v>
      </c>
      <c r="KT32" s="211">
        <v>2522.7407320000002</v>
      </c>
      <c r="KU32" s="203">
        <v>973.93031999999994</v>
      </c>
      <c r="KV32" s="211">
        <v>3040.3525850000001</v>
      </c>
      <c r="KW32" s="203">
        <v>1148.3900000000001</v>
      </c>
      <c r="KX32" s="211">
        <v>2971.2616480000002</v>
      </c>
      <c r="KY32" s="203">
        <v>810.22057799999982</v>
      </c>
      <c r="KZ32" s="203">
        <v>2326.3587370000005</v>
      </c>
      <c r="LA32" s="203">
        <v>687.49200499999984</v>
      </c>
      <c r="LB32" s="203">
        <v>10559.699583</v>
      </c>
      <c r="LC32" s="203">
        <v>913.96213999999975</v>
      </c>
      <c r="LD32" s="203">
        <v>4921.0333019999989</v>
      </c>
      <c r="LE32" s="203">
        <v>1265.9530999999995</v>
      </c>
      <c r="LF32" s="203">
        <v>1860.101459</v>
      </c>
      <c r="LG32" s="203">
        <v>914.53300999999999</v>
      </c>
      <c r="LH32" s="203">
        <v>3896.3433220000002</v>
      </c>
      <c r="LI32" s="203">
        <v>940.55899999999997</v>
      </c>
      <c r="LJ32" s="203">
        <v>5892.0515720000003</v>
      </c>
      <c r="LK32" s="203">
        <v>562.30325000000005</v>
      </c>
      <c r="LL32" s="203">
        <v>4699.6822869999996</v>
      </c>
      <c r="LM32" s="203">
        <v>832.43405000000007</v>
      </c>
      <c r="LN32" s="203">
        <v>6327.9272039999996</v>
      </c>
      <c r="LO32" s="203">
        <v>673.25099999999998</v>
      </c>
      <c r="LP32" s="203">
        <v>2391.914687</v>
      </c>
      <c r="LQ32" s="203">
        <v>897.2632799999999</v>
      </c>
      <c r="LR32" s="215">
        <f t="shared" si="10"/>
        <v>34762.069049999998</v>
      </c>
      <c r="LS32" s="216">
        <f t="shared" si="11"/>
        <v>11713.240929999998</v>
      </c>
      <c r="LT32" s="215">
        <f t="shared" si="12"/>
        <v>51409.467118000008</v>
      </c>
      <c r="LU32" s="216">
        <f t="shared" si="13"/>
        <v>10620.291732999998</v>
      </c>
    </row>
    <row r="33" spans="1:333" ht="15.75">
      <c r="A33" s="141" t="s">
        <v>117</v>
      </c>
      <c r="B33" s="128">
        <v>0.3</v>
      </c>
      <c r="C33" s="129" t="s">
        <v>114</v>
      </c>
      <c r="D33" s="128">
        <v>19.100000000000001</v>
      </c>
      <c r="E33" s="129">
        <v>27</v>
      </c>
      <c r="F33" s="128" t="s">
        <v>109</v>
      </c>
      <c r="G33" s="129" t="s">
        <v>109</v>
      </c>
      <c r="H33" s="130">
        <v>2.8</v>
      </c>
      <c r="I33" s="131">
        <v>1</v>
      </c>
      <c r="J33" s="128" t="s">
        <v>109</v>
      </c>
      <c r="K33" s="129" t="s">
        <v>109</v>
      </c>
      <c r="L33" s="130" t="s">
        <v>109</v>
      </c>
      <c r="M33" s="131" t="s">
        <v>109</v>
      </c>
      <c r="N33" s="130">
        <v>1.4</v>
      </c>
      <c r="O33" s="131">
        <v>0.9</v>
      </c>
      <c r="P33" s="142">
        <v>46.242992999999998</v>
      </c>
      <c r="Q33" s="129">
        <v>83.262</v>
      </c>
      <c r="R33" s="128">
        <v>8.4928550000000005</v>
      </c>
      <c r="S33" s="129">
        <v>17.667999999999999</v>
      </c>
      <c r="T33" s="128">
        <v>35.752061000000005</v>
      </c>
      <c r="U33" s="129">
        <v>91.754999999999995</v>
      </c>
      <c r="V33" s="143">
        <v>80.47666835035298</v>
      </c>
      <c r="W33" s="128">
        <v>23.353999999999999</v>
      </c>
      <c r="X33" s="128">
        <v>1.7151811499999998</v>
      </c>
      <c r="Y33" s="129">
        <v>8.2999999999999989</v>
      </c>
      <c r="Z33" s="128">
        <v>0.63408900000000001</v>
      </c>
      <c r="AA33" s="129">
        <v>2.6760000000000002</v>
      </c>
      <c r="AB33" s="128">
        <v>1718.3960149999998</v>
      </c>
      <c r="AC33" s="129">
        <v>10445.787</v>
      </c>
      <c r="AD33" s="128">
        <v>357.728634</v>
      </c>
      <c r="AE33" s="129">
        <v>1476.463</v>
      </c>
      <c r="AF33" s="128">
        <v>204.342904</v>
      </c>
      <c r="AG33" s="129">
        <v>226.77499999999998</v>
      </c>
      <c r="AH33" s="200">
        <v>2607.1327329999999</v>
      </c>
      <c r="AI33" s="202">
        <v>10315.77</v>
      </c>
      <c r="AJ33" s="200">
        <f t="shared" ref="AJ33:AJ35" si="24">JV33+JX33+JZ33+KB33+KD33+KF33+KH33+KJ33+KL33+KN33+KP33+KR33</f>
        <v>813.07146799999998</v>
      </c>
      <c r="AK33" s="202">
        <f t="shared" ref="AK33:AK35" si="25">+JW33+JY33+KA33+KC33+KE33+KG33+KI33+KK33+KM33+KO33+KQ33+KS33</f>
        <v>4530.9470000000001</v>
      </c>
      <c r="AL33" s="128">
        <v>14.619107</v>
      </c>
      <c r="AM33" s="128" t="s">
        <v>114</v>
      </c>
      <c r="AN33" s="128">
        <v>16.885297000000001</v>
      </c>
      <c r="AO33" s="128">
        <v>5.1929999999999996</v>
      </c>
      <c r="AP33" s="128">
        <v>17.160445000000003</v>
      </c>
      <c r="AQ33" s="128">
        <v>6.3929999999999998</v>
      </c>
      <c r="AR33" s="128">
        <v>17.160445000000003</v>
      </c>
      <c r="AS33" s="128">
        <v>6.3929999999999998</v>
      </c>
      <c r="AT33" s="128">
        <v>17.160445000000003</v>
      </c>
      <c r="AU33" s="128">
        <v>6.3929999999999998</v>
      </c>
      <c r="AV33" s="128">
        <v>17.160445000000003</v>
      </c>
      <c r="AW33" s="128">
        <v>6.3929999999999998</v>
      </c>
      <c r="AX33" s="128">
        <v>17.160445000000003</v>
      </c>
      <c r="AY33" s="128">
        <v>6.3929999999999998</v>
      </c>
      <c r="AZ33" s="128">
        <v>26.388992000000002</v>
      </c>
      <c r="BA33" s="128">
        <v>15.262</v>
      </c>
      <c r="BB33" s="128">
        <v>30.163783000000002</v>
      </c>
      <c r="BC33" s="128">
        <v>21.262</v>
      </c>
      <c r="BD33" s="128">
        <v>30.163783000000002</v>
      </c>
      <c r="BE33" s="128">
        <v>21.262</v>
      </c>
      <c r="BF33" s="128">
        <v>46.242992999999998</v>
      </c>
      <c r="BG33" s="128">
        <v>83.262</v>
      </c>
      <c r="BH33" s="128">
        <v>0</v>
      </c>
      <c r="BI33" s="128">
        <v>0</v>
      </c>
      <c r="BJ33" s="128">
        <v>0</v>
      </c>
      <c r="BK33" s="128">
        <v>0</v>
      </c>
      <c r="BL33" s="128">
        <f t="shared" si="21"/>
        <v>0</v>
      </c>
      <c r="BM33" s="128">
        <f t="shared" si="21"/>
        <v>0</v>
      </c>
      <c r="BN33" s="128">
        <v>0</v>
      </c>
      <c r="BO33" s="128">
        <v>0</v>
      </c>
      <c r="BP33" s="128">
        <v>0</v>
      </c>
      <c r="BQ33" s="128">
        <v>0</v>
      </c>
      <c r="BR33" s="128">
        <v>7.3769000000000001E-2</v>
      </c>
      <c r="BS33" s="128">
        <v>8.3000000000000007</v>
      </c>
      <c r="BT33" s="128">
        <v>1.0147120000000001</v>
      </c>
      <c r="BU33" s="128">
        <v>0.68500000000000005</v>
      </c>
      <c r="BV33" s="128">
        <v>0</v>
      </c>
      <c r="BW33" s="128">
        <v>0</v>
      </c>
      <c r="BX33" s="128">
        <v>3.3947560000000001</v>
      </c>
      <c r="BY33" s="128">
        <v>3.5459999999999998</v>
      </c>
      <c r="BZ33" s="128">
        <v>0</v>
      </c>
      <c r="CA33" s="128">
        <v>0</v>
      </c>
      <c r="CB33" s="128">
        <v>0</v>
      </c>
      <c r="CC33" s="128">
        <v>0</v>
      </c>
      <c r="CD33" s="128">
        <v>0</v>
      </c>
      <c r="CE33" s="128">
        <v>0</v>
      </c>
      <c r="CF33" s="128">
        <v>4.0096179999999997</v>
      </c>
      <c r="CG33" s="128">
        <v>5.1369999999999996</v>
      </c>
      <c r="CH33" s="128">
        <v>4.927924</v>
      </c>
      <c r="CI33" s="128">
        <v>27.53</v>
      </c>
      <c r="CJ33" s="128">
        <v>2.0621369999999999</v>
      </c>
      <c r="CK33" s="128">
        <v>0.08</v>
      </c>
      <c r="CL33" s="128">
        <v>0</v>
      </c>
      <c r="CM33" s="128">
        <v>0</v>
      </c>
      <c r="CN33" s="128" t="s">
        <v>109</v>
      </c>
      <c r="CO33" s="128" t="s">
        <v>109</v>
      </c>
      <c r="CP33" s="128" t="s">
        <v>109</v>
      </c>
      <c r="CQ33" s="128" t="s">
        <v>109</v>
      </c>
      <c r="CR33" s="128">
        <v>8.5015560000000008</v>
      </c>
      <c r="CS33" s="128">
        <v>31</v>
      </c>
      <c r="CT33" s="128">
        <v>4.1417469999999996</v>
      </c>
      <c r="CU33" s="128">
        <v>5.0949999999999998</v>
      </c>
      <c r="CV33" s="128">
        <v>0</v>
      </c>
      <c r="CW33" s="128">
        <v>0</v>
      </c>
      <c r="CX33" s="128">
        <v>11.488837999999999</v>
      </c>
      <c r="CY33" s="128">
        <v>25.3</v>
      </c>
      <c r="CZ33" s="128">
        <v>0</v>
      </c>
      <c r="DA33" s="128">
        <v>0</v>
      </c>
      <c r="DB33" s="128">
        <v>4.5505940000000002</v>
      </c>
      <c r="DC33" s="128">
        <v>2.5499999999999998</v>
      </c>
      <c r="DD33" s="128">
        <v>7.9265000000000002E-2</v>
      </c>
      <c r="DE33" s="128">
        <v>0.2</v>
      </c>
      <c r="DF33" s="128" t="e">
        <f t="shared" si="22"/>
        <v>#VALUE!</v>
      </c>
      <c r="DG33" s="128" t="e">
        <f t="shared" si="22"/>
        <v>#VALUE!</v>
      </c>
      <c r="DH33" s="128">
        <v>0.17100000000000001</v>
      </c>
      <c r="DI33" s="128">
        <v>0.56999999999999995</v>
      </c>
      <c r="DJ33" s="128">
        <v>6.6100289999999999</v>
      </c>
      <c r="DK33" s="128">
        <v>5.9</v>
      </c>
      <c r="DL33" s="128">
        <v>59.575133000000001</v>
      </c>
      <c r="DM33" s="128">
        <v>3.4079999999999999</v>
      </c>
      <c r="DN33" s="128">
        <v>0.224407</v>
      </c>
      <c r="DO33" s="128">
        <v>0.47</v>
      </c>
      <c r="DP33" s="128">
        <v>0</v>
      </c>
      <c r="DQ33" s="128">
        <v>0</v>
      </c>
      <c r="DR33" s="128">
        <v>7.0542199999999999E-3</v>
      </c>
      <c r="DS33" s="128">
        <v>1.5</v>
      </c>
      <c r="DT33" s="128">
        <v>0</v>
      </c>
      <c r="DU33" s="128">
        <v>1</v>
      </c>
      <c r="DV33" s="128">
        <v>3.4499308952360002</v>
      </c>
      <c r="DW33" s="128">
        <v>4</v>
      </c>
      <c r="DX33" s="128">
        <v>0.16711020000000001</v>
      </c>
      <c r="DY33" s="128">
        <v>0.67500000000000004</v>
      </c>
      <c r="DZ33" s="128">
        <v>0.39342542137200004</v>
      </c>
      <c r="EA33" s="128">
        <v>0.121</v>
      </c>
      <c r="EB33" s="128">
        <v>5.2978784869690001</v>
      </c>
      <c r="EC33" s="128">
        <v>0.11</v>
      </c>
      <c r="ED33" s="128">
        <v>4.5807001267759997</v>
      </c>
      <c r="EE33" s="128">
        <v>5.6</v>
      </c>
      <c r="EF33" s="128"/>
      <c r="EG33" s="128"/>
      <c r="EH33" s="128">
        <v>0.1</v>
      </c>
      <c r="EI33" s="128">
        <v>0.2</v>
      </c>
      <c r="EJ33" s="128"/>
      <c r="EK33" s="128"/>
      <c r="EL33" s="128">
        <v>0.17941314999999999</v>
      </c>
      <c r="EM33" s="128">
        <v>0.85</v>
      </c>
      <c r="EN33" s="128"/>
      <c r="EO33" s="128"/>
      <c r="EP33" s="128">
        <v>0.39884649999999999</v>
      </c>
      <c r="EQ33" s="128">
        <v>4.6399999999999997</v>
      </c>
      <c r="ER33" s="128">
        <v>0.20492150000000001</v>
      </c>
      <c r="ES33" s="128">
        <v>1.3</v>
      </c>
      <c r="ET33" s="128"/>
      <c r="EU33" s="128"/>
      <c r="EV33" s="128">
        <v>0.61</v>
      </c>
      <c r="EW33" s="128">
        <v>0.75</v>
      </c>
      <c r="EX33" s="128">
        <v>0.22199999999999998</v>
      </c>
      <c r="EY33" s="128">
        <v>0.56000000000000005</v>
      </c>
      <c r="EZ33" s="128"/>
      <c r="FA33" s="128"/>
      <c r="FB33" s="128"/>
      <c r="FC33" s="128"/>
      <c r="FD33" s="128">
        <f t="shared" si="23"/>
        <v>1.7151811499999998</v>
      </c>
      <c r="FE33" s="128">
        <f t="shared" si="23"/>
        <v>8.2999999999999989</v>
      </c>
      <c r="FF33" s="128">
        <v>0.244089</v>
      </c>
      <c r="FG33" s="128">
        <v>0.86599999999999999</v>
      </c>
      <c r="FH33" s="128"/>
      <c r="FI33" s="128"/>
      <c r="FJ33" s="128">
        <v>0</v>
      </c>
      <c r="FK33" s="128">
        <v>0</v>
      </c>
      <c r="FL33" s="128">
        <v>0.14000000000000001</v>
      </c>
      <c r="FM33" s="128">
        <v>0.56000000000000005</v>
      </c>
      <c r="FN33" s="128">
        <v>0.25</v>
      </c>
      <c r="FO33" s="128">
        <v>1.25</v>
      </c>
      <c r="FP33" s="128"/>
      <c r="FQ33" s="128"/>
      <c r="FR33" s="128"/>
      <c r="FS33" s="128"/>
      <c r="FT33" s="128"/>
      <c r="FU33" s="128"/>
      <c r="FV33" s="128"/>
      <c r="FW33" s="128"/>
      <c r="FX33" s="128"/>
      <c r="FY33" s="128"/>
      <c r="FZ33" s="128"/>
      <c r="GA33" s="128"/>
      <c r="GB33" s="128"/>
      <c r="GC33" s="128"/>
      <c r="GD33" s="128"/>
      <c r="GE33" s="128"/>
      <c r="GF33" s="128"/>
      <c r="GG33" s="128"/>
      <c r="GH33" s="128">
        <v>1117.2933370000001</v>
      </c>
      <c r="GI33" s="128">
        <v>6854.74</v>
      </c>
      <c r="GJ33" s="128">
        <v>10.399367</v>
      </c>
      <c r="GK33" s="128">
        <v>63.81</v>
      </c>
      <c r="GL33" s="128">
        <v>5.0963469999999997</v>
      </c>
      <c r="GM33" s="128">
        <v>0.17</v>
      </c>
      <c r="GN33" s="128"/>
      <c r="GO33" s="128"/>
      <c r="GP33" s="128">
        <v>585.60696399999995</v>
      </c>
      <c r="GQ33" s="128">
        <v>3527.067</v>
      </c>
      <c r="GR33" s="128"/>
      <c r="GS33" s="128"/>
      <c r="GT33" s="128"/>
      <c r="GU33" s="128"/>
      <c r="GV33" s="128"/>
      <c r="GW33" s="128"/>
      <c r="GX33" s="128"/>
      <c r="GY33" s="128"/>
      <c r="GZ33" s="128"/>
      <c r="HA33" s="128"/>
      <c r="HB33" s="128"/>
      <c r="HC33" s="128"/>
      <c r="HD33" s="128">
        <v>7.0430999999999994E-2</v>
      </c>
      <c r="HE33" s="128">
        <v>2E-3</v>
      </c>
      <c r="HF33" s="128"/>
      <c r="HG33" s="128"/>
      <c r="HH33" s="128">
        <v>0.431645</v>
      </c>
      <c r="HI33" s="128">
        <v>2.1000000000000001E-2</v>
      </c>
      <c r="HJ33" s="128">
        <v>0.58927499999999999</v>
      </c>
      <c r="HK33" s="128">
        <v>0.9</v>
      </c>
      <c r="HL33" s="128">
        <v>3.2818860000000001</v>
      </c>
      <c r="HM33" s="128">
        <v>1.5</v>
      </c>
      <c r="HN33" s="128">
        <v>0.46757300000000002</v>
      </c>
      <c r="HO33" s="128">
        <v>0.28000000000000003</v>
      </c>
      <c r="HP33" s="128">
        <v>352.60430400000001</v>
      </c>
      <c r="HQ33" s="128">
        <v>1472</v>
      </c>
      <c r="HR33" s="128"/>
      <c r="HS33" s="128"/>
      <c r="HT33" s="128">
        <v>0.28351999999999999</v>
      </c>
      <c r="HU33" s="128">
        <v>1.76</v>
      </c>
      <c r="HV33" s="128"/>
      <c r="HW33" s="129"/>
      <c r="HX33" s="128"/>
      <c r="HY33" s="128"/>
      <c r="HZ33" s="128"/>
      <c r="IA33" s="129"/>
      <c r="IB33" s="128">
        <v>0</v>
      </c>
      <c r="IC33" s="129">
        <v>0</v>
      </c>
      <c r="ID33" s="128">
        <v>2.7277909999999999</v>
      </c>
      <c r="IE33" s="129">
        <v>0.32</v>
      </c>
      <c r="IF33" s="128">
        <v>2.1562000000000001E-2</v>
      </c>
      <c r="IG33" s="129">
        <v>5.0000000000000001E-3</v>
      </c>
      <c r="IH33" s="128">
        <v>0</v>
      </c>
      <c r="II33" s="129">
        <v>0</v>
      </c>
      <c r="IJ33" s="128"/>
      <c r="IK33" s="129"/>
      <c r="IL33" s="128">
        <v>0</v>
      </c>
      <c r="IM33" s="129">
        <v>0</v>
      </c>
      <c r="IN33" s="128">
        <v>0</v>
      </c>
      <c r="IO33" s="129">
        <v>0</v>
      </c>
      <c r="IP33" s="128">
        <v>201.59355099999999</v>
      </c>
      <c r="IQ33" s="129">
        <v>226.45</v>
      </c>
      <c r="IR33" s="128">
        <v>0</v>
      </c>
      <c r="IS33" s="129">
        <v>0</v>
      </c>
      <c r="IT33" s="128"/>
      <c r="IU33" s="129"/>
      <c r="IV33" s="128"/>
      <c r="IW33" s="129"/>
      <c r="IX33" s="128">
        <v>0</v>
      </c>
      <c r="IY33" s="145">
        <v>0</v>
      </c>
      <c r="IZ33" s="128">
        <v>4.4714999999999998E-2</v>
      </c>
      <c r="JA33" s="145">
        <v>13.77</v>
      </c>
      <c r="JB33" s="128">
        <v>0</v>
      </c>
      <c r="JC33" s="145">
        <v>0</v>
      </c>
      <c r="JD33" s="128">
        <v>49.075420999999999</v>
      </c>
      <c r="JE33" s="145">
        <v>360</v>
      </c>
      <c r="JF33" s="128">
        <v>0</v>
      </c>
      <c r="JG33" s="145">
        <v>0</v>
      </c>
      <c r="JH33" s="128">
        <v>0</v>
      </c>
      <c r="JI33" s="145">
        <v>0</v>
      </c>
      <c r="JJ33" s="128"/>
      <c r="JK33" s="145"/>
      <c r="JL33" s="128"/>
      <c r="JM33" s="145"/>
      <c r="JN33" s="128">
        <v>2558.0125969999999</v>
      </c>
      <c r="JO33" s="145">
        <v>9942</v>
      </c>
      <c r="JP33" s="203">
        <v>0</v>
      </c>
      <c r="JQ33" s="232">
        <v>0</v>
      </c>
      <c r="JR33" s="128">
        <v>0</v>
      </c>
      <c r="JS33" s="129">
        <v>0</v>
      </c>
      <c r="JT33" s="128">
        <v>0</v>
      </c>
      <c r="JU33" s="196">
        <v>0</v>
      </c>
      <c r="JV33" s="211"/>
      <c r="JW33" s="203"/>
      <c r="JX33" s="210"/>
      <c r="JY33" s="203"/>
      <c r="JZ33" s="243"/>
      <c r="KA33" s="196"/>
      <c r="KB33" s="243">
        <v>0</v>
      </c>
      <c r="KC33" s="196">
        <v>0</v>
      </c>
      <c r="KD33" s="243">
        <v>64.402785999999992</v>
      </c>
      <c r="KE33" s="196">
        <v>360.12900000000002</v>
      </c>
      <c r="KF33" s="243">
        <v>74.934796000000006</v>
      </c>
      <c r="KG33" s="196">
        <v>420</v>
      </c>
      <c r="KH33" s="243">
        <v>151.93751900000001</v>
      </c>
      <c r="KI33" s="196">
        <v>840</v>
      </c>
      <c r="KJ33" s="243">
        <v>118.59612</v>
      </c>
      <c r="KK33" s="196">
        <v>660</v>
      </c>
      <c r="KL33" s="243">
        <v>177.56824700000001</v>
      </c>
      <c r="KM33" s="196">
        <v>990</v>
      </c>
      <c r="KN33" s="243">
        <v>146.270464</v>
      </c>
      <c r="KO33" s="196">
        <v>810</v>
      </c>
      <c r="KP33" s="243">
        <v>2.0726680000000002</v>
      </c>
      <c r="KQ33" s="196">
        <v>30</v>
      </c>
      <c r="KR33" s="211">
        <v>77.288867999999994</v>
      </c>
      <c r="KS33" s="203">
        <v>420.81799999999998</v>
      </c>
      <c r="KT33" s="211">
        <v>151.03445099999999</v>
      </c>
      <c r="KU33" s="203">
        <v>840</v>
      </c>
      <c r="KV33" s="211">
        <v>107.987752</v>
      </c>
      <c r="KW33" s="203">
        <v>590.00699999999995</v>
      </c>
      <c r="KX33" s="211">
        <v>173.74506700000001</v>
      </c>
      <c r="KY33" s="203">
        <v>960.52</v>
      </c>
      <c r="KZ33" s="203">
        <v>272.81239399999998</v>
      </c>
      <c r="LA33" s="203">
        <v>900</v>
      </c>
      <c r="LB33" s="203">
        <v>144.77364</v>
      </c>
      <c r="LC33" s="203">
        <v>540.005</v>
      </c>
      <c r="LD33" s="203">
        <v>335.36864800000001</v>
      </c>
      <c r="LE33" s="203">
        <v>1950.2</v>
      </c>
      <c r="LF33" s="203">
        <v>92.685794000000001</v>
      </c>
      <c r="LG33" s="203">
        <v>510</v>
      </c>
      <c r="LH33" s="203">
        <v>0</v>
      </c>
      <c r="LI33" s="203">
        <v>0</v>
      </c>
      <c r="LJ33" s="203">
        <v>202.68588399999999</v>
      </c>
      <c r="LK33" s="203">
        <v>1110.0830000000001</v>
      </c>
      <c r="LL33" s="203">
        <v>167.614475</v>
      </c>
      <c r="LM33" s="203">
        <v>1020.471</v>
      </c>
      <c r="LN33" s="203">
        <v>186.51231799999999</v>
      </c>
      <c r="LO33" s="203">
        <v>1020.058</v>
      </c>
      <c r="LP33" s="203">
        <v>110.51764</v>
      </c>
      <c r="LQ33" s="203">
        <v>600.21199999999999</v>
      </c>
      <c r="LR33" s="215">
        <f t="shared" si="10"/>
        <v>813.07146799999998</v>
      </c>
      <c r="LS33" s="216">
        <f t="shared" si="11"/>
        <v>4530.9470000000001</v>
      </c>
      <c r="LT33" s="215">
        <f t="shared" si="12"/>
        <v>1945.738063</v>
      </c>
      <c r="LU33" s="216">
        <f t="shared" si="13"/>
        <v>10041.556</v>
      </c>
    </row>
    <row r="34" spans="1:333" ht="15.75">
      <c r="A34" s="141" t="s">
        <v>118</v>
      </c>
      <c r="B34" s="128">
        <v>23780.5</v>
      </c>
      <c r="C34" s="129">
        <v>44599</v>
      </c>
      <c r="D34" s="128">
        <v>29210.799999999999</v>
      </c>
      <c r="E34" s="129">
        <v>43268</v>
      </c>
      <c r="F34" s="128">
        <v>41229.199999999997</v>
      </c>
      <c r="G34" s="129">
        <v>51632.7</v>
      </c>
      <c r="H34" s="130">
        <v>59211.8</v>
      </c>
      <c r="I34" s="131">
        <v>63006</v>
      </c>
      <c r="J34" s="128">
        <v>63497</v>
      </c>
      <c r="K34" s="129">
        <v>62624</v>
      </c>
      <c r="L34" s="130">
        <v>107550.1</v>
      </c>
      <c r="M34" s="131">
        <v>74488.600000000006</v>
      </c>
      <c r="N34" s="130">
        <v>70557.100000000006</v>
      </c>
      <c r="O34" s="131">
        <v>64043.604999999996</v>
      </c>
      <c r="P34" s="142">
        <v>121126.62392100001</v>
      </c>
      <c r="Q34" s="129">
        <v>97911.388075067007</v>
      </c>
      <c r="R34" s="128">
        <v>206800.2689632494</v>
      </c>
      <c r="S34" s="129">
        <v>123105.68100000001</v>
      </c>
      <c r="T34" s="128">
        <v>206711.18035036745</v>
      </c>
      <c r="U34" s="129">
        <v>109233.849</v>
      </c>
      <c r="V34" s="143">
        <v>265371.16312384</v>
      </c>
      <c r="W34" s="128">
        <v>131104.573</v>
      </c>
      <c r="X34" s="128">
        <v>258646.53589965505</v>
      </c>
      <c r="Y34" s="129">
        <v>132430.57799999998</v>
      </c>
      <c r="Z34" s="128">
        <v>179098.48232222378</v>
      </c>
      <c r="AA34" s="129">
        <v>126182.22799999999</v>
      </c>
      <c r="AB34" s="128">
        <v>173055.04318200002</v>
      </c>
      <c r="AC34" s="129">
        <v>140012.5</v>
      </c>
      <c r="AD34" s="128">
        <v>218454.56480200001</v>
      </c>
      <c r="AE34" s="129">
        <v>175498.56599999999</v>
      </c>
      <c r="AF34" s="128">
        <v>274147.57111900003</v>
      </c>
      <c r="AG34" s="129">
        <v>221210.576</v>
      </c>
      <c r="AH34" s="200">
        <v>296812.17340299999</v>
      </c>
      <c r="AI34" s="202">
        <v>232318.64832499999</v>
      </c>
      <c r="AJ34" s="200">
        <f t="shared" si="24"/>
        <v>263207.95578699996</v>
      </c>
      <c r="AK34" s="202">
        <f t="shared" si="25"/>
        <v>238848.36259200005</v>
      </c>
      <c r="AL34" s="128">
        <v>17870.305738999999</v>
      </c>
      <c r="AM34" s="128">
        <v>15174.41</v>
      </c>
      <c r="AN34" s="128">
        <v>27696.336646999996</v>
      </c>
      <c r="AO34" s="128">
        <v>23281.41</v>
      </c>
      <c r="AP34" s="128">
        <v>34387.789321999997</v>
      </c>
      <c r="AQ34" s="128">
        <v>28922.41</v>
      </c>
      <c r="AR34" s="128">
        <v>41574.650481999997</v>
      </c>
      <c r="AS34" s="128">
        <v>34973.410000000003</v>
      </c>
      <c r="AT34" s="128">
        <v>54132.316330000001</v>
      </c>
      <c r="AU34" s="128">
        <v>45128.800000000003</v>
      </c>
      <c r="AV34" s="128">
        <v>65897.51675000001</v>
      </c>
      <c r="AW34" s="128">
        <v>54658.372000000003</v>
      </c>
      <c r="AX34" s="128">
        <v>77004.260617000007</v>
      </c>
      <c r="AY34" s="128">
        <v>62091.773000000001</v>
      </c>
      <c r="AZ34" s="128">
        <v>88456.395732000005</v>
      </c>
      <c r="BA34" s="128">
        <v>71579.853999999992</v>
      </c>
      <c r="BB34" s="128">
        <v>97237.788058999999</v>
      </c>
      <c r="BC34" s="128">
        <v>78317.946999999986</v>
      </c>
      <c r="BD34" s="128">
        <v>104597.556161</v>
      </c>
      <c r="BE34" s="128">
        <v>84462.017999999982</v>
      </c>
      <c r="BF34" s="128">
        <v>121126.62392100001</v>
      </c>
      <c r="BG34" s="128">
        <v>97911.388075067007</v>
      </c>
      <c r="BH34" s="128">
        <v>13224.727365000001</v>
      </c>
      <c r="BI34" s="128">
        <v>10601.083000000001</v>
      </c>
      <c r="BJ34" s="128">
        <v>9418.1541560000023</v>
      </c>
      <c r="BK34" s="128">
        <v>6899.139000000001</v>
      </c>
      <c r="BL34" s="128">
        <f t="shared" si="21"/>
        <v>22642.881521000003</v>
      </c>
      <c r="BM34" s="128">
        <f t="shared" si="21"/>
        <v>17500.222000000002</v>
      </c>
      <c r="BN34" s="128">
        <v>14122.417717999997</v>
      </c>
      <c r="BO34" s="128">
        <v>9894.0619999999981</v>
      </c>
      <c r="BP34" s="128">
        <v>14274.653319999998</v>
      </c>
      <c r="BQ34" s="128">
        <v>9749.247000000003</v>
      </c>
      <c r="BR34" s="128">
        <v>27185.715190999999</v>
      </c>
      <c r="BS34" s="128">
        <v>8674.8060000000005</v>
      </c>
      <c r="BT34" s="128">
        <v>13052.761327</v>
      </c>
      <c r="BU34" s="128">
        <v>7724.9840000000004</v>
      </c>
      <c r="BV34" s="128">
        <v>17456.933948999998</v>
      </c>
      <c r="BW34" s="128">
        <v>10547.749</v>
      </c>
      <c r="BX34" s="128">
        <v>13865.991126000001</v>
      </c>
      <c r="BY34" s="128">
        <v>9218.4</v>
      </c>
      <c r="BZ34" s="128">
        <v>19303.368330000001</v>
      </c>
      <c r="CA34" s="128">
        <v>11643.653</v>
      </c>
      <c r="CB34" s="128">
        <v>16546.48818</v>
      </c>
      <c r="CC34" s="128">
        <v>9866.0640000000003</v>
      </c>
      <c r="CD34" s="128">
        <v>17205.41</v>
      </c>
      <c r="CE34" s="128">
        <v>10419.689</v>
      </c>
      <c r="CF34" s="128">
        <v>31143.648301249385</v>
      </c>
      <c r="CG34" s="128">
        <v>17866.805</v>
      </c>
      <c r="CH34" s="128">
        <v>22186.354603</v>
      </c>
      <c r="CI34" s="128">
        <v>12602.109</v>
      </c>
      <c r="CJ34" s="128">
        <v>10418.460453367436</v>
      </c>
      <c r="CK34" s="128">
        <v>5777.9260000000004</v>
      </c>
      <c r="CL34" s="128">
        <v>13930.94275</v>
      </c>
      <c r="CM34" s="128">
        <v>9798.9959999999992</v>
      </c>
      <c r="CN34" s="128">
        <v>7705.6232890000001</v>
      </c>
      <c r="CO34" s="128">
        <v>4024.7429999999999</v>
      </c>
      <c r="CP34" s="128">
        <v>17310.121078</v>
      </c>
      <c r="CQ34" s="128">
        <v>8831.2630000000008</v>
      </c>
      <c r="CR34" s="128">
        <v>20928.143917000001</v>
      </c>
      <c r="CS34" s="128">
        <v>10578.44</v>
      </c>
      <c r="CT34" s="128">
        <v>20564.100646999999</v>
      </c>
      <c r="CU34" s="128">
        <v>10416.678</v>
      </c>
      <c r="CV34" s="128">
        <v>17131.522937000002</v>
      </c>
      <c r="CW34" s="128">
        <v>9333.4959999999992</v>
      </c>
      <c r="CX34" s="128">
        <v>16227.064673999999</v>
      </c>
      <c r="CY34" s="128">
        <v>8619.2070000000003</v>
      </c>
      <c r="CZ34" s="128">
        <v>19215.298919000001</v>
      </c>
      <c r="DA34" s="128">
        <v>9835.1549999999988</v>
      </c>
      <c r="DB34" s="128">
        <v>22135.736332</v>
      </c>
      <c r="DC34" s="128">
        <v>10624.1</v>
      </c>
      <c r="DD34" s="128">
        <v>18957.810751000001</v>
      </c>
      <c r="DE34" s="128">
        <v>8791.7360000000008</v>
      </c>
      <c r="DF34" s="128">
        <f t="shared" si="22"/>
        <v>187753.36959936743</v>
      </c>
      <c r="DG34" s="128">
        <f t="shared" si="22"/>
        <v>100442.113</v>
      </c>
      <c r="DH34" s="128">
        <v>28882.617849999999</v>
      </c>
      <c r="DI34" s="128">
        <v>14129.449000000001</v>
      </c>
      <c r="DJ34" s="128">
        <v>20735.833171999999</v>
      </c>
      <c r="DK34" s="128">
        <v>9720.74</v>
      </c>
      <c r="DL34" s="128">
        <v>16310.96593</v>
      </c>
      <c r="DM34" s="128">
        <v>7690.7190000000001</v>
      </c>
      <c r="DN34" s="128">
        <v>24643.5620208</v>
      </c>
      <c r="DO34" s="128">
        <v>11558.718999999999</v>
      </c>
      <c r="DP34" s="128">
        <v>18243.203563999999</v>
      </c>
      <c r="DQ34" s="128">
        <v>8718.3340000000007</v>
      </c>
      <c r="DR34" s="128">
        <v>21348.881995559994</v>
      </c>
      <c r="DS34" s="128">
        <v>10903.085999999999</v>
      </c>
      <c r="DT34" s="128">
        <v>22421.808195441852</v>
      </c>
      <c r="DU34" s="128">
        <v>11729.361000000001</v>
      </c>
      <c r="DV34" s="128">
        <v>21690.459454654421</v>
      </c>
      <c r="DW34" s="128">
        <v>11196.921</v>
      </c>
      <c r="DX34" s="128">
        <v>20658.160032104814</v>
      </c>
      <c r="DY34" s="128">
        <v>10355.473</v>
      </c>
      <c r="DZ34" s="128">
        <v>22925.241043456608</v>
      </c>
      <c r="EA34" s="128">
        <v>11294.904</v>
      </c>
      <c r="EB34" s="128">
        <v>24917.90109950582</v>
      </c>
      <c r="EC34" s="128">
        <v>11866.864</v>
      </c>
      <c r="ED34" s="128">
        <v>22592.528766316475</v>
      </c>
      <c r="EE34" s="128">
        <v>11940.003000000001</v>
      </c>
      <c r="EF34" s="128">
        <v>17661.357573466357</v>
      </c>
      <c r="EG34" s="128">
        <v>9140.5199999999986</v>
      </c>
      <c r="EH34" s="128">
        <v>20049.535299323241</v>
      </c>
      <c r="EI34" s="128">
        <v>10120.227999999999</v>
      </c>
      <c r="EJ34" s="128">
        <v>20347.52488428546</v>
      </c>
      <c r="EK34" s="128">
        <v>10131.290000000001</v>
      </c>
      <c r="EL34" s="128">
        <v>19311.936607009997</v>
      </c>
      <c r="EM34" s="128">
        <v>9461.6959999999999</v>
      </c>
      <c r="EN34" s="128">
        <v>22711.652881509992</v>
      </c>
      <c r="EO34" s="128">
        <v>11212.027</v>
      </c>
      <c r="EP34" s="128">
        <v>22382.533066569998</v>
      </c>
      <c r="EQ34" s="128">
        <v>11199.834000000001</v>
      </c>
      <c r="ER34" s="128">
        <v>23616.262457200002</v>
      </c>
      <c r="ES34" s="128">
        <v>11713.265000000003</v>
      </c>
      <c r="ET34" s="128">
        <v>25200.739201939999</v>
      </c>
      <c r="EU34" s="128">
        <v>12655.009000000002</v>
      </c>
      <c r="EV34" s="128">
        <v>25015.010908349999</v>
      </c>
      <c r="EW34" s="128">
        <v>12913.223</v>
      </c>
      <c r="EX34" s="128">
        <v>22560.942539000007</v>
      </c>
      <c r="EY34" s="128">
        <v>11790.691999999999</v>
      </c>
      <c r="EZ34" s="128">
        <v>19030.999865999998</v>
      </c>
      <c r="FA34" s="128">
        <v>10064.986999999999</v>
      </c>
      <c r="FB34" s="128">
        <v>20758.040614999998</v>
      </c>
      <c r="FC34" s="128">
        <v>12027.807000000001</v>
      </c>
      <c r="FD34" s="128">
        <f t="shared" si="23"/>
        <v>258646.53589965505</v>
      </c>
      <c r="FE34" s="128">
        <f t="shared" si="23"/>
        <v>132430.57799999998</v>
      </c>
      <c r="FF34" s="128">
        <v>31304.900065000002</v>
      </c>
      <c r="FG34" s="128">
        <v>19758.160000000003</v>
      </c>
      <c r="FH34" s="128">
        <v>26273.421752999999</v>
      </c>
      <c r="FI34" s="128">
        <v>17781.218000000004</v>
      </c>
      <c r="FJ34" s="128">
        <v>26468.662157999999</v>
      </c>
      <c r="FK34" s="128">
        <v>20199.092000000001</v>
      </c>
      <c r="FL34" s="128">
        <v>24233.431877999999</v>
      </c>
      <c r="FM34" s="128">
        <v>17745.093000000001</v>
      </c>
      <c r="FN34" s="128">
        <v>21469.149999911369</v>
      </c>
      <c r="FO34" s="128">
        <v>16039.210999999999</v>
      </c>
      <c r="FP34" s="128">
        <v>29901.730457000001</v>
      </c>
      <c r="FQ34" s="128">
        <v>21393.988000000001</v>
      </c>
      <c r="FR34" s="128">
        <v>33854.597348000003</v>
      </c>
      <c r="FS34" s="128">
        <v>23205.845000000001</v>
      </c>
      <c r="FT34" s="128">
        <v>31872.878455999999</v>
      </c>
      <c r="FU34" s="128">
        <v>21753.291000000001</v>
      </c>
      <c r="FV34" s="128">
        <v>33849.156808527005</v>
      </c>
      <c r="FW34" s="128">
        <v>23662.006999999998</v>
      </c>
      <c r="FX34" s="128">
        <v>30346.441212721733</v>
      </c>
      <c r="FY34" s="128">
        <v>21549.271000000001</v>
      </c>
      <c r="FZ34" s="128">
        <v>24392.827364147292</v>
      </c>
      <c r="GA34" s="128">
        <v>18125.452795605492</v>
      </c>
      <c r="GB34" s="128">
        <v>31375.900634000001</v>
      </c>
      <c r="GC34" s="128">
        <v>22930.620999999999</v>
      </c>
      <c r="GD34" s="128">
        <v>12855.113627999999</v>
      </c>
      <c r="GE34" s="128">
        <v>9613.4510000000028</v>
      </c>
      <c r="GF34" s="128">
        <v>11031.097699999998</v>
      </c>
      <c r="GG34" s="128">
        <v>9313.8320000000003</v>
      </c>
      <c r="GH34" s="128">
        <v>15533.981509000003</v>
      </c>
      <c r="GI34" s="128">
        <v>13561.582</v>
      </c>
      <c r="GJ34" s="128">
        <v>10744.252938000001</v>
      </c>
      <c r="GK34" s="128">
        <v>9742.8970000000008</v>
      </c>
      <c r="GL34" s="128">
        <v>12422.150075</v>
      </c>
      <c r="GM34" s="128">
        <v>11061.171</v>
      </c>
      <c r="GN34" s="128">
        <v>14225.455449999999</v>
      </c>
      <c r="GO34" s="128">
        <v>11797.597</v>
      </c>
      <c r="GP34" s="128">
        <v>14222.385123</v>
      </c>
      <c r="GQ34" s="128">
        <v>10806.486999999999</v>
      </c>
      <c r="GR34" s="128">
        <v>15969.435282</v>
      </c>
      <c r="GS34" s="128">
        <v>12640.583000000002</v>
      </c>
      <c r="GT34" s="128">
        <v>18408.45592</v>
      </c>
      <c r="GU34" s="128">
        <v>14441.053000000002</v>
      </c>
      <c r="GV34" s="128">
        <v>15065.336784000001</v>
      </c>
      <c r="GW34" s="128">
        <v>11783.929999999997</v>
      </c>
      <c r="GX34" s="128">
        <v>15779.726656000001</v>
      </c>
      <c r="GY34" s="128">
        <v>12123.285</v>
      </c>
      <c r="GZ34" s="128">
        <v>16797.652116999998</v>
      </c>
      <c r="HA34" s="128">
        <v>13126.632</v>
      </c>
      <c r="HB34" s="128">
        <v>16177.313151000002</v>
      </c>
      <c r="HC34" s="128">
        <v>12017.603999999999</v>
      </c>
      <c r="HD34" s="128">
        <v>11135.9537</v>
      </c>
      <c r="HE34" s="128">
        <v>8389.4489999999987</v>
      </c>
      <c r="HF34" s="128">
        <v>13087.568995000001</v>
      </c>
      <c r="HG34" s="128">
        <v>9425.5609999999997</v>
      </c>
      <c r="HH34" s="128">
        <v>13865.602793999997</v>
      </c>
      <c r="HI34" s="128">
        <v>10743.642</v>
      </c>
      <c r="HJ34" s="128">
        <v>12228.884449000001</v>
      </c>
      <c r="HK34" s="128">
        <v>9070.9319999999989</v>
      </c>
      <c r="HL34" s="128">
        <v>20971.185103</v>
      </c>
      <c r="HM34" s="128">
        <v>15609.968999999999</v>
      </c>
      <c r="HN34" s="128">
        <v>9629.6691010000013</v>
      </c>
      <c r="HO34" s="128">
        <v>7128.6970000000001</v>
      </c>
      <c r="HP34" s="128">
        <v>20894.191846999995</v>
      </c>
      <c r="HQ34" s="128">
        <v>15356.960999999999</v>
      </c>
      <c r="HR34" s="128">
        <v>19281.975992000003</v>
      </c>
      <c r="HS34" s="128">
        <v>14888.668</v>
      </c>
      <c r="HT34" s="128">
        <v>31893.091251999998</v>
      </c>
      <c r="HU34" s="128">
        <v>29222.260999999999</v>
      </c>
      <c r="HV34" s="128">
        <v>25957.677212000002</v>
      </c>
      <c r="HW34" s="129">
        <v>22512.917999999998</v>
      </c>
      <c r="HX34" s="128">
        <v>23331.451206000002</v>
      </c>
      <c r="HY34" s="128">
        <v>21131.903999999995</v>
      </c>
      <c r="HZ34" s="128">
        <v>20919.704788000003</v>
      </c>
      <c r="IA34" s="129">
        <v>18206.554</v>
      </c>
      <c r="IB34" s="128">
        <v>24279.067616</v>
      </c>
      <c r="IC34" s="129">
        <v>19432.960999999999</v>
      </c>
      <c r="ID34" s="128">
        <v>23269.166897999999</v>
      </c>
      <c r="IE34" s="129">
        <v>18875.489000000001</v>
      </c>
      <c r="IF34" s="128">
        <v>24208.138771000002</v>
      </c>
      <c r="IG34" s="129">
        <v>19809.228999999999</v>
      </c>
      <c r="IH34" s="128">
        <v>26538.306012000001</v>
      </c>
      <c r="II34" s="129">
        <v>21680.923999999999</v>
      </c>
      <c r="IJ34" s="128">
        <v>18149.149401000002</v>
      </c>
      <c r="IK34" s="129">
        <v>16309.120999999999</v>
      </c>
      <c r="IL34" s="128">
        <v>22205.363332000001</v>
      </c>
      <c r="IM34" s="129">
        <v>18037.456999999999</v>
      </c>
      <c r="IN34" s="128">
        <v>20594.153248999999</v>
      </c>
      <c r="IO34" s="129">
        <v>16263.642</v>
      </c>
      <c r="IP34" s="128">
        <v>31587.846222</v>
      </c>
      <c r="IQ34" s="129">
        <v>25288.705000000002</v>
      </c>
      <c r="IR34" s="128">
        <v>28726.619760000001</v>
      </c>
      <c r="IS34" s="129">
        <v>21603.608</v>
      </c>
      <c r="IT34" s="128">
        <v>11202.283694000002</v>
      </c>
      <c r="IU34" s="129">
        <v>8688.5510000000013</v>
      </c>
      <c r="IV34" s="128">
        <v>22467.771376000001</v>
      </c>
      <c r="IW34" s="129">
        <v>17014.334999999999</v>
      </c>
      <c r="IX34" s="128">
        <v>21561.156465</v>
      </c>
      <c r="IY34" s="145">
        <v>16370.215</v>
      </c>
      <c r="IZ34" s="128">
        <v>24239.192849999999</v>
      </c>
      <c r="JA34" s="145">
        <v>18964.227999999999</v>
      </c>
      <c r="JB34" s="128">
        <v>21557.053189999999</v>
      </c>
      <c r="JC34" s="145">
        <v>17627.955999999998</v>
      </c>
      <c r="JD34" s="128">
        <v>28820.803882</v>
      </c>
      <c r="JE34" s="145">
        <v>23622.566000000003</v>
      </c>
      <c r="JF34" s="128">
        <v>20433.907716999998</v>
      </c>
      <c r="JG34" s="145">
        <v>16142.093000000001</v>
      </c>
      <c r="JH34" s="128">
        <v>23163.903563000003</v>
      </c>
      <c r="JI34" s="145">
        <v>17358.304</v>
      </c>
      <c r="JJ34" s="128">
        <v>35832.155452000006</v>
      </c>
      <c r="JK34" s="145">
        <v>28322.564655999999</v>
      </c>
      <c r="JL34" s="128">
        <v>10845.600247999999</v>
      </c>
      <c r="JM34" s="145">
        <v>8281.4982709999986</v>
      </c>
      <c r="JN34" s="128">
        <v>23861.099180000001</v>
      </c>
      <c r="JO34" s="145">
        <v>18315.008849000005</v>
      </c>
      <c r="JP34" s="203">
        <v>31868.981621999999</v>
      </c>
      <c r="JQ34" s="232">
        <v>24245.567662000001</v>
      </c>
      <c r="JR34" s="128">
        <v>29944.080952</v>
      </c>
      <c r="JS34" s="129">
        <v>23054.232142000004</v>
      </c>
      <c r="JT34" s="128">
        <v>24684.238281999998</v>
      </c>
      <c r="JU34" s="196">
        <v>20014.414744999998</v>
      </c>
      <c r="JV34" s="211">
        <v>24273.805914</v>
      </c>
      <c r="JW34" s="203">
        <v>18753.126166000002</v>
      </c>
      <c r="JX34" s="210">
        <v>27556.712969999997</v>
      </c>
      <c r="JY34" s="203">
        <v>21196.394548000007</v>
      </c>
      <c r="JZ34" s="243">
        <v>31356.541202</v>
      </c>
      <c r="KA34" s="196">
        <v>23694.192158999998</v>
      </c>
      <c r="KB34" s="243">
        <v>19241.019780999999</v>
      </c>
      <c r="KC34" s="196">
        <v>16809.882299000001</v>
      </c>
      <c r="KD34" s="243">
        <v>20046.829647999999</v>
      </c>
      <c r="KE34" s="196">
        <v>18614.974027</v>
      </c>
      <c r="KF34" s="243">
        <v>23853.448593999994</v>
      </c>
      <c r="KG34" s="196">
        <v>25539.956037999997</v>
      </c>
      <c r="KH34" s="243">
        <v>20198.146815999997</v>
      </c>
      <c r="KI34" s="196">
        <v>23048.605885999994</v>
      </c>
      <c r="KJ34" s="243">
        <v>25911.181299999997</v>
      </c>
      <c r="KK34" s="196">
        <v>26185.894061999992</v>
      </c>
      <c r="KL34" s="243">
        <v>20462.102987000002</v>
      </c>
      <c r="KM34" s="196">
        <v>20193.735655000004</v>
      </c>
      <c r="KN34" s="243">
        <v>13286.354434999997</v>
      </c>
      <c r="KO34" s="196">
        <v>12033.038548</v>
      </c>
      <c r="KP34" s="243">
        <v>15925.532437</v>
      </c>
      <c r="KQ34" s="196">
        <v>13939.903914000002</v>
      </c>
      <c r="KR34" s="211">
        <v>21096.279703</v>
      </c>
      <c r="KS34" s="203">
        <v>18838.659290000003</v>
      </c>
      <c r="KT34" s="211">
        <v>22814.653209</v>
      </c>
      <c r="KU34" s="203">
        <v>20512.177445999994</v>
      </c>
      <c r="KV34" s="211">
        <v>19352.267173</v>
      </c>
      <c r="KW34" s="203">
        <v>13855.902105599998</v>
      </c>
      <c r="KX34" s="211">
        <v>24539.941481000002</v>
      </c>
      <c r="KY34" s="203">
        <v>21149.025092999989</v>
      </c>
      <c r="KZ34" s="203">
        <v>27024.393776000001</v>
      </c>
      <c r="LA34" s="203">
        <v>23016.291845999996</v>
      </c>
      <c r="LB34" s="203">
        <v>18302.104612999996</v>
      </c>
      <c r="LC34" s="203">
        <v>16497.798894</v>
      </c>
      <c r="LD34" s="203">
        <v>17718.367142999999</v>
      </c>
      <c r="LE34" s="203">
        <v>11933.250739999998</v>
      </c>
      <c r="LF34" s="203">
        <v>31298.214932999999</v>
      </c>
      <c r="LG34" s="203">
        <v>23019.787056000001</v>
      </c>
      <c r="LH34" s="203">
        <v>42096.756074999998</v>
      </c>
      <c r="LI34" s="203">
        <v>28914.401000000002</v>
      </c>
      <c r="LJ34" s="203">
        <v>30450.149928999999</v>
      </c>
      <c r="LK34" s="203">
        <v>21394.107046000001</v>
      </c>
      <c r="LL34" s="203">
        <v>27076.265317000001</v>
      </c>
      <c r="LM34" s="203">
        <v>18932.468362999996</v>
      </c>
      <c r="LN34" s="203">
        <v>27843.778730999999</v>
      </c>
      <c r="LO34" s="203">
        <v>20012.275000000001</v>
      </c>
      <c r="LP34" s="203">
        <v>40978.241675999998</v>
      </c>
      <c r="LQ34" s="203">
        <v>28609.317763999999</v>
      </c>
      <c r="LR34" s="215">
        <f t="shared" si="10"/>
        <v>263207.95578699996</v>
      </c>
      <c r="LS34" s="216">
        <f t="shared" si="11"/>
        <v>238848.36259200005</v>
      </c>
      <c r="LT34" s="215">
        <f t="shared" si="12"/>
        <v>329495.13405599998</v>
      </c>
      <c r="LU34" s="216">
        <f t="shared" si="13"/>
        <v>247846.80235359995</v>
      </c>
    </row>
    <row r="35" spans="1:333" ht="15.75">
      <c r="A35" s="141" t="s">
        <v>119</v>
      </c>
      <c r="B35" s="128">
        <v>3878.4</v>
      </c>
      <c r="C35" s="129">
        <v>2270</v>
      </c>
      <c r="D35" s="128">
        <v>4145.3</v>
      </c>
      <c r="E35" s="129">
        <v>2289</v>
      </c>
      <c r="F35" s="128">
        <v>4935</v>
      </c>
      <c r="G35" s="129">
        <v>2569.8000000000002</v>
      </c>
      <c r="H35" s="130">
        <v>7980.8</v>
      </c>
      <c r="I35" s="131">
        <v>3205</v>
      </c>
      <c r="J35" s="128">
        <v>9259.2999999999993</v>
      </c>
      <c r="K35" s="129">
        <v>3045</v>
      </c>
      <c r="L35" s="130">
        <v>10602.6</v>
      </c>
      <c r="M35" s="131">
        <v>3010.7</v>
      </c>
      <c r="N35" s="130">
        <v>13284.3</v>
      </c>
      <c r="O35" s="131">
        <v>4205.3</v>
      </c>
      <c r="P35" s="142">
        <v>20047.920016</v>
      </c>
      <c r="Q35" s="129">
        <v>13067.683000000001</v>
      </c>
      <c r="R35" s="128">
        <v>19526.889429999999</v>
      </c>
      <c r="S35" s="129">
        <v>8177.0529999999999</v>
      </c>
      <c r="T35" s="128">
        <v>29407.545201599998</v>
      </c>
      <c r="U35" s="129">
        <v>10279.202000000001</v>
      </c>
      <c r="V35" s="143">
        <v>36200.759434367981</v>
      </c>
      <c r="W35" s="128">
        <v>10912.121000000001</v>
      </c>
      <c r="X35" s="128">
        <v>43194.624748280839</v>
      </c>
      <c r="Y35" s="129">
        <v>17513.343000000001</v>
      </c>
      <c r="Z35" s="128">
        <v>30164.343793590069</v>
      </c>
      <c r="AA35" s="129">
        <v>13493.167000000009</v>
      </c>
      <c r="AB35" s="128">
        <v>38589.670632000001</v>
      </c>
      <c r="AC35" s="129">
        <v>15031.318000000001</v>
      </c>
      <c r="AD35" s="128">
        <v>32973.851020000009</v>
      </c>
      <c r="AE35" s="129">
        <v>11130.508999999998</v>
      </c>
      <c r="AF35" s="128">
        <v>36774.280815600017</v>
      </c>
      <c r="AG35" s="129">
        <v>16897.832901999995</v>
      </c>
      <c r="AH35" s="200">
        <v>40716.330671999996</v>
      </c>
      <c r="AI35" s="202">
        <v>17702.965988999997</v>
      </c>
      <c r="AJ35" s="200">
        <f t="shared" si="24"/>
        <v>44220.034368000008</v>
      </c>
      <c r="AK35" s="202">
        <f t="shared" si="25"/>
        <v>34832.756006999996</v>
      </c>
      <c r="AL35" s="128">
        <v>1107.8229269999997</v>
      </c>
      <c r="AM35" s="128">
        <v>976.32</v>
      </c>
      <c r="AN35" s="128">
        <v>2088.2077809999996</v>
      </c>
      <c r="AO35" s="128">
        <v>1577.6869999999999</v>
      </c>
      <c r="AP35" s="128">
        <v>2937.0225749999995</v>
      </c>
      <c r="AQ35" s="128">
        <v>2154.9879999999998</v>
      </c>
      <c r="AR35" s="128">
        <v>5185.3863169999986</v>
      </c>
      <c r="AS35" s="128">
        <v>3047.0360000000001</v>
      </c>
      <c r="AT35" s="128">
        <v>6292.1</v>
      </c>
      <c r="AU35" s="128">
        <v>3358</v>
      </c>
      <c r="AV35" s="128">
        <v>7615.8025630000002</v>
      </c>
      <c r="AW35" s="128">
        <v>3914.7190000000001</v>
      </c>
      <c r="AX35" s="128">
        <v>9035.5781340000012</v>
      </c>
      <c r="AY35" s="128">
        <v>4583.29</v>
      </c>
      <c r="AZ35" s="128">
        <v>10041.102962000001</v>
      </c>
      <c r="BA35" s="128">
        <v>5107.1319999999996</v>
      </c>
      <c r="BB35" s="128">
        <v>11046.279985000001</v>
      </c>
      <c r="BC35" s="128">
        <v>5636.1139999999996</v>
      </c>
      <c r="BD35" s="128">
        <v>14770.145873000001</v>
      </c>
      <c r="BE35" s="128">
        <v>8834.0990000000002</v>
      </c>
      <c r="BF35" s="128">
        <v>20047.920016</v>
      </c>
      <c r="BG35" s="128">
        <v>13067.683000000001</v>
      </c>
      <c r="BH35" s="128">
        <v>565.69417599999997</v>
      </c>
      <c r="BI35" s="128">
        <v>288.98099999999999</v>
      </c>
      <c r="BJ35" s="128">
        <v>2431.0689640000001</v>
      </c>
      <c r="BK35" s="128">
        <v>514.6</v>
      </c>
      <c r="BL35" s="128">
        <f t="shared" si="21"/>
        <v>2996.76314</v>
      </c>
      <c r="BM35" s="128">
        <f t="shared" si="21"/>
        <v>803.58100000000002</v>
      </c>
      <c r="BN35" s="128">
        <v>830.40602200000012</v>
      </c>
      <c r="BO35" s="128">
        <v>548.52999999999986</v>
      </c>
      <c r="BP35" s="128">
        <v>1576.515985</v>
      </c>
      <c r="BQ35" s="128">
        <v>469.65599999999995</v>
      </c>
      <c r="BR35" s="128">
        <v>1035.6426429999999</v>
      </c>
      <c r="BS35" s="128">
        <v>605.11199999999997</v>
      </c>
      <c r="BT35" s="128">
        <v>1645.29556</v>
      </c>
      <c r="BU35" s="128">
        <v>915.95399999999995</v>
      </c>
      <c r="BV35" s="128">
        <v>1678.456598</v>
      </c>
      <c r="BW35" s="128">
        <v>749.84799999999996</v>
      </c>
      <c r="BX35" s="128">
        <v>2300.1233729999999</v>
      </c>
      <c r="BY35" s="128">
        <v>770</v>
      </c>
      <c r="BZ35" s="128">
        <v>1538.8248590000001</v>
      </c>
      <c r="CA35" s="128">
        <v>745.96299999999997</v>
      </c>
      <c r="CB35" s="128">
        <v>2226.571171</v>
      </c>
      <c r="CC35" s="128">
        <v>824.85799999999995</v>
      </c>
      <c r="CD35" s="128">
        <v>1814.1738359999999</v>
      </c>
      <c r="CE35" s="128">
        <v>919.67499999999995</v>
      </c>
      <c r="CF35" s="128">
        <v>1884.1162429999999</v>
      </c>
      <c r="CG35" s="128">
        <v>823.87599999999998</v>
      </c>
      <c r="CH35" s="128">
        <v>1608.1739905999998</v>
      </c>
      <c r="CI35" s="128">
        <v>695.81399999999996</v>
      </c>
      <c r="CJ35" s="128">
        <v>3052.3195569999998</v>
      </c>
      <c r="CK35" s="128">
        <f>1163.719+0.5</f>
        <v>1164.2190000000001</v>
      </c>
      <c r="CL35" s="128">
        <v>1522.9210559999999</v>
      </c>
      <c r="CM35" s="128">
        <v>893.38300000000004</v>
      </c>
      <c r="CN35" s="128">
        <v>2293.8510609999998</v>
      </c>
      <c r="CO35" s="128">
        <v>600.53700000000003</v>
      </c>
      <c r="CP35" s="128">
        <v>2479.889283</v>
      </c>
      <c r="CQ35" s="128">
        <v>943.29499999999996</v>
      </c>
      <c r="CR35" s="128">
        <v>2256.934166</v>
      </c>
      <c r="CS35" s="128">
        <v>541.19000000000005</v>
      </c>
      <c r="CT35" s="128">
        <v>2075.8128750000001</v>
      </c>
      <c r="CU35" s="128">
        <v>752.52700000000004</v>
      </c>
      <c r="CV35" s="128">
        <v>3731.7301699999998</v>
      </c>
      <c r="CW35" s="128">
        <v>1397.64</v>
      </c>
      <c r="CX35" s="128">
        <v>3901.404188</v>
      </c>
      <c r="CY35" s="128">
        <v>715.923</v>
      </c>
      <c r="CZ35" s="128">
        <v>1766.536241</v>
      </c>
      <c r="DA35" s="128">
        <v>849.17399999999998</v>
      </c>
      <c r="DB35" s="128">
        <v>2917.9276100000002</v>
      </c>
      <c r="DC35" s="128">
        <v>960.52200000000005</v>
      </c>
      <c r="DD35" s="128">
        <v>1800.0450040000001</v>
      </c>
      <c r="DE35" s="128">
        <v>764.97799999999995</v>
      </c>
      <c r="DF35" s="128">
        <f t="shared" si="22"/>
        <v>27607.500197599999</v>
      </c>
      <c r="DG35" s="128">
        <f t="shared" si="22"/>
        <v>9514.224000000002</v>
      </c>
      <c r="DH35" s="128">
        <v>5034.0445520000003</v>
      </c>
      <c r="DI35" s="128">
        <v>876.26700000000005</v>
      </c>
      <c r="DJ35" s="128">
        <v>1928.6122499999999</v>
      </c>
      <c r="DK35" s="128">
        <v>681.06200000000001</v>
      </c>
      <c r="DL35" s="128">
        <v>1711.852339</v>
      </c>
      <c r="DM35" s="128">
        <v>599.14800000000002</v>
      </c>
      <c r="DN35" s="128">
        <v>5696.5496729999995</v>
      </c>
      <c r="DO35" s="128">
        <v>1585.307</v>
      </c>
      <c r="DP35" s="128">
        <v>2021.2931163399999</v>
      </c>
      <c r="DQ35" s="128">
        <v>686.04200000000003</v>
      </c>
      <c r="DR35" s="128">
        <v>3131.2380371599975</v>
      </c>
      <c r="DS35" s="128">
        <v>839.39</v>
      </c>
      <c r="DT35" s="128">
        <v>3284.8803982020386</v>
      </c>
      <c r="DU35" s="128">
        <v>1285.8769999999997</v>
      </c>
      <c r="DV35" s="128">
        <v>2668.3930057279381</v>
      </c>
      <c r="DW35" s="128">
        <v>896.56500000000005</v>
      </c>
      <c r="DX35" s="128">
        <v>3064.4425090464333</v>
      </c>
      <c r="DY35" s="128">
        <v>1165.1610000000001</v>
      </c>
      <c r="DZ35" s="128">
        <v>2027.6802599516375</v>
      </c>
      <c r="EA35" s="128">
        <v>845.76</v>
      </c>
      <c r="EB35" s="128">
        <v>2518.4224489236267</v>
      </c>
      <c r="EC35" s="128">
        <v>629.24699999999996</v>
      </c>
      <c r="ED35" s="128">
        <v>3113.3508450163094</v>
      </c>
      <c r="EE35" s="128">
        <v>822.29499999999996</v>
      </c>
      <c r="EF35" s="128">
        <v>2197.49818717171</v>
      </c>
      <c r="EG35" s="128">
        <v>863.8280000000002</v>
      </c>
      <c r="EH35" s="128">
        <v>3438.0252910043955</v>
      </c>
      <c r="EI35" s="128">
        <v>1234.0830000000001</v>
      </c>
      <c r="EJ35" s="128">
        <v>2644.2766409547389</v>
      </c>
      <c r="EK35" s="128">
        <v>1309.748</v>
      </c>
      <c r="EL35" s="128">
        <v>4615.2149959299986</v>
      </c>
      <c r="EM35" s="128">
        <v>1698.924</v>
      </c>
      <c r="EN35" s="128">
        <v>3140.4845673800005</v>
      </c>
      <c r="EO35" s="128">
        <v>1154.8789999999999</v>
      </c>
      <c r="EP35" s="128">
        <v>5243.537696219998</v>
      </c>
      <c r="EQ35" s="128">
        <v>1384.4939999999999</v>
      </c>
      <c r="ER35" s="128">
        <v>2368.2765374399992</v>
      </c>
      <c r="ES35" s="128">
        <v>1520.3870000000004</v>
      </c>
      <c r="ET35" s="128">
        <v>3234.5277390999995</v>
      </c>
      <c r="EU35" s="128">
        <v>1436.7709999999997</v>
      </c>
      <c r="EV35" s="128">
        <v>3838.3524980799994</v>
      </c>
      <c r="EW35" s="128">
        <v>1525.4249999999993</v>
      </c>
      <c r="EX35" s="128">
        <v>3962.2611949999991</v>
      </c>
      <c r="EY35" s="128">
        <v>1940.6090000000013</v>
      </c>
      <c r="EZ35" s="128">
        <v>5066.390515000001</v>
      </c>
      <c r="FA35" s="128">
        <v>1894.0969999999995</v>
      </c>
      <c r="FB35" s="128">
        <v>3445.7788849999997</v>
      </c>
      <c r="FC35" s="128">
        <v>1550.0979999999995</v>
      </c>
      <c r="FD35" s="128">
        <f t="shared" si="23"/>
        <v>43194.624748280839</v>
      </c>
      <c r="FE35" s="128">
        <f t="shared" si="23"/>
        <v>17513.343000000001</v>
      </c>
      <c r="FF35" s="128">
        <v>3751.8621679999983</v>
      </c>
      <c r="FG35" s="128">
        <v>1281.8180000000002</v>
      </c>
      <c r="FH35" s="128">
        <v>3139.2804939999992</v>
      </c>
      <c r="FI35" s="128">
        <v>1403.1499999999996</v>
      </c>
      <c r="FJ35" s="128">
        <v>2685.1448999999998</v>
      </c>
      <c r="FK35" s="128">
        <v>1130.5830000000001</v>
      </c>
      <c r="FL35" s="128">
        <v>3076.1867200000002</v>
      </c>
      <c r="FM35" s="128">
        <v>1594.3340000000001</v>
      </c>
      <c r="FN35" s="128">
        <v>1834.7237190000001</v>
      </c>
      <c r="FO35" s="128">
        <v>782.32500000000005</v>
      </c>
      <c r="FP35" s="128">
        <v>2860.1249200000002</v>
      </c>
      <c r="FQ35" s="128">
        <v>1019.6950000000001</v>
      </c>
      <c r="FR35" s="128">
        <v>1883.942826</v>
      </c>
      <c r="FS35" s="128">
        <v>1002.889</v>
      </c>
      <c r="FT35" s="128">
        <v>2292.779505</v>
      </c>
      <c r="FU35" s="128">
        <v>1193.1220000000001</v>
      </c>
      <c r="FV35" s="128">
        <v>2341.5487493760593</v>
      </c>
      <c r="FW35" s="128">
        <v>1280.2840000000001</v>
      </c>
      <c r="FX35" s="128">
        <v>2301.6568560000001</v>
      </c>
      <c r="FY35" s="128">
        <v>820.78399999999999</v>
      </c>
      <c r="FZ35" s="128">
        <v>1481.0370539999999</v>
      </c>
      <c r="GA35" s="128">
        <v>886.98699999999997</v>
      </c>
      <c r="GB35" s="128">
        <v>2961.1054099999997</v>
      </c>
      <c r="GC35" s="128">
        <v>1277.6569999999997</v>
      </c>
      <c r="GD35" s="128">
        <v>2814.4818970000006</v>
      </c>
      <c r="GE35" s="128">
        <v>1010.856</v>
      </c>
      <c r="GF35" s="128">
        <v>1845.3644139999999</v>
      </c>
      <c r="GG35" s="128">
        <v>1093.9030000000005</v>
      </c>
      <c r="GH35" s="128">
        <v>1523.0253040000009</v>
      </c>
      <c r="GI35" s="128">
        <v>951.67299999999977</v>
      </c>
      <c r="GJ35" s="128">
        <v>3012.2313020000011</v>
      </c>
      <c r="GK35" s="128">
        <v>1222.4290000000001</v>
      </c>
      <c r="GL35" s="128">
        <v>3922.76998</v>
      </c>
      <c r="GM35" s="128">
        <v>1521.6420000000001</v>
      </c>
      <c r="GN35" s="128">
        <v>3654.0253710000002</v>
      </c>
      <c r="GO35" s="128">
        <v>1405.8430000000001</v>
      </c>
      <c r="GP35" s="128">
        <v>3758.7796200000003</v>
      </c>
      <c r="GQ35" s="128">
        <v>1383.9720000000002</v>
      </c>
      <c r="GR35" s="128">
        <v>3335.1358950000003</v>
      </c>
      <c r="GS35" s="128">
        <v>1454.4099999999999</v>
      </c>
      <c r="GT35" s="128">
        <v>5657.9175029999969</v>
      </c>
      <c r="GU35" s="128">
        <v>1530.318</v>
      </c>
      <c r="GV35" s="128">
        <v>3299.3548169999999</v>
      </c>
      <c r="GW35" s="128">
        <v>1525.9960000000005</v>
      </c>
      <c r="GX35" s="128">
        <v>3485.4898340000004</v>
      </c>
      <c r="GY35" s="128">
        <v>1030.4069999999999</v>
      </c>
      <c r="GZ35" s="128">
        <v>2281.0946950000002</v>
      </c>
      <c r="HA35" s="128">
        <v>899.86900000000014</v>
      </c>
      <c r="HB35" s="128">
        <v>3817.7515400000002</v>
      </c>
      <c r="HC35" s="128">
        <v>1034.5079999999998</v>
      </c>
      <c r="HD35" s="128">
        <v>2323.3972450000006</v>
      </c>
      <c r="HE35" s="128">
        <v>1058.268</v>
      </c>
      <c r="HF35" s="128">
        <v>3472.3764069999997</v>
      </c>
      <c r="HG35" s="128">
        <v>997.69199999999989</v>
      </c>
      <c r="HH35" s="128">
        <v>1432.0824259999999</v>
      </c>
      <c r="HI35" s="128">
        <v>639.46299999999997</v>
      </c>
      <c r="HJ35" s="128">
        <v>3476.5838530000005</v>
      </c>
      <c r="HK35" s="128">
        <v>1061.8889999999999</v>
      </c>
      <c r="HL35" s="128">
        <v>1593.10733</v>
      </c>
      <c r="HM35" s="128">
        <v>792.68499999999995</v>
      </c>
      <c r="HN35" s="128">
        <v>2439.7853310000014</v>
      </c>
      <c r="HO35" s="128">
        <v>1115.0159999999998</v>
      </c>
      <c r="HP35" s="128">
        <v>2902.626197</v>
      </c>
      <c r="HQ35" s="128">
        <v>1059.606</v>
      </c>
      <c r="HR35" s="128">
        <v>2636.7528219999999</v>
      </c>
      <c r="HS35" s="128">
        <v>955.81</v>
      </c>
      <c r="HT35" s="128">
        <v>2526.6795970000007</v>
      </c>
      <c r="HU35" s="128">
        <v>856.07500000000005</v>
      </c>
      <c r="HV35" s="128">
        <v>1413.461354</v>
      </c>
      <c r="HW35" s="129">
        <v>597.73599999999999</v>
      </c>
      <c r="HX35" s="128">
        <v>4939.2469180000035</v>
      </c>
      <c r="HY35" s="128">
        <v>961.7609999999994</v>
      </c>
      <c r="HZ35" s="128">
        <v>3785.67785</v>
      </c>
      <c r="IA35" s="129">
        <v>1884.0201999999999</v>
      </c>
      <c r="IB35" s="128">
        <v>1679.0936073999999</v>
      </c>
      <c r="IC35" s="129">
        <v>1273.4960000000001</v>
      </c>
      <c r="ID35" s="128">
        <v>1897.7040918</v>
      </c>
      <c r="IE35" s="129">
        <v>1276.0370459999999</v>
      </c>
      <c r="IF35" s="128">
        <v>2826.9512372000027</v>
      </c>
      <c r="IG35" s="129">
        <v>909.8214000000022</v>
      </c>
      <c r="IH35" s="128">
        <v>3751.3118835999999</v>
      </c>
      <c r="II35" s="129">
        <v>1439.0682399999998</v>
      </c>
      <c r="IJ35" s="128">
        <v>1993.153507</v>
      </c>
      <c r="IK35" s="129">
        <v>1247.2665999999999</v>
      </c>
      <c r="IL35" s="128">
        <v>5834.5610309999975</v>
      </c>
      <c r="IM35" s="129">
        <v>1099.6469999999958</v>
      </c>
      <c r="IN35" s="128">
        <v>3473.7873158000066</v>
      </c>
      <c r="IO35" s="129">
        <v>1664.4117999999978</v>
      </c>
      <c r="IP35" s="128">
        <v>3115.2925835999913</v>
      </c>
      <c r="IQ35" s="129">
        <v>2057.5522800000049</v>
      </c>
      <c r="IR35" s="128">
        <v>2851.084237</v>
      </c>
      <c r="IS35" s="129">
        <v>1471.5029999999999</v>
      </c>
      <c r="IT35" s="128">
        <v>3281.0097244000076</v>
      </c>
      <c r="IU35" s="129">
        <v>1486.4523359999976</v>
      </c>
      <c r="IV35" s="128">
        <v>2284.6537468000083</v>
      </c>
      <c r="IW35" s="129">
        <v>1088.5569999999975</v>
      </c>
      <c r="IX35" s="128">
        <v>6784.7802080000001</v>
      </c>
      <c r="IY35" s="145">
        <v>2086.7420000000002</v>
      </c>
      <c r="IZ35" s="128">
        <v>2338.2376819999999</v>
      </c>
      <c r="JA35" s="145">
        <v>1312.08</v>
      </c>
      <c r="JB35" s="128">
        <v>5269.8517499999998</v>
      </c>
      <c r="JC35" s="145">
        <v>1237.53</v>
      </c>
      <c r="JD35" s="128">
        <v>2424.1929169999989</v>
      </c>
      <c r="JE35" s="145">
        <v>1615.5110000000002</v>
      </c>
      <c r="JF35" s="128">
        <v>2508.2001819999996</v>
      </c>
      <c r="JG35" s="145">
        <v>1594.1019999999992</v>
      </c>
      <c r="JH35" s="128">
        <v>3076.0895349999992</v>
      </c>
      <c r="JI35" s="145">
        <v>2091.9069999999997</v>
      </c>
      <c r="JJ35" s="128">
        <v>2759.7823010000011</v>
      </c>
      <c r="JK35" s="145">
        <v>1267.0703389999996</v>
      </c>
      <c r="JL35" s="128">
        <v>3557.0288199999991</v>
      </c>
      <c r="JM35" s="145">
        <v>1427.1677000000004</v>
      </c>
      <c r="JN35" s="128">
        <v>3038.5781280000001</v>
      </c>
      <c r="JO35" s="145">
        <v>934.34892000000002</v>
      </c>
      <c r="JP35" s="203">
        <v>1681.0682859999999</v>
      </c>
      <c r="JQ35" s="232">
        <v>970.47324999999989</v>
      </c>
      <c r="JR35" s="128">
        <v>3130.3797479999998</v>
      </c>
      <c r="JS35" s="129">
        <v>1920.6296200000002</v>
      </c>
      <c r="JT35" s="128">
        <v>4148.1411150000004</v>
      </c>
      <c r="JU35" s="196">
        <v>1245.40416</v>
      </c>
      <c r="JV35" s="211">
        <v>4033.3565249999979</v>
      </c>
      <c r="JW35" s="203">
        <v>1638.7964800000002</v>
      </c>
      <c r="JX35" s="210">
        <v>2323.1915510000008</v>
      </c>
      <c r="JY35" s="203">
        <v>1379.76901</v>
      </c>
      <c r="JZ35" s="243">
        <v>4980.9391419999993</v>
      </c>
      <c r="KA35" s="196">
        <v>3345.4444699999995</v>
      </c>
      <c r="KB35" s="243">
        <v>2568.5972439999991</v>
      </c>
      <c r="KC35" s="196">
        <v>1206.1217099999999</v>
      </c>
      <c r="KD35" s="243">
        <v>4364.9083030000011</v>
      </c>
      <c r="KE35" s="196">
        <v>1357.4480900000003</v>
      </c>
      <c r="KF35" s="243">
        <v>2127.5526599999989</v>
      </c>
      <c r="KG35" s="196">
        <v>1506.1879400000005</v>
      </c>
      <c r="KH35" s="243">
        <v>2423.2681499999999</v>
      </c>
      <c r="KI35" s="196">
        <v>1269.8863000000006</v>
      </c>
      <c r="KJ35" s="243">
        <v>4618.4224760000016</v>
      </c>
      <c r="KK35" s="196">
        <v>2380.2801200000013</v>
      </c>
      <c r="KL35" s="243">
        <v>5058.9577709999976</v>
      </c>
      <c r="KM35" s="196">
        <v>3683.499557000001</v>
      </c>
      <c r="KN35" s="243">
        <v>3643.0200089999998</v>
      </c>
      <c r="KO35" s="196">
        <v>4475.993739999999</v>
      </c>
      <c r="KP35" s="243">
        <v>4590.0420290000011</v>
      </c>
      <c r="KQ35" s="196">
        <v>8546.1075000000001</v>
      </c>
      <c r="KR35" s="211">
        <v>3487.7785080000008</v>
      </c>
      <c r="KS35" s="203">
        <v>4043.22109</v>
      </c>
      <c r="KT35" s="211">
        <v>4434.1729299999997</v>
      </c>
      <c r="KU35" s="203">
        <v>5134.9311299999999</v>
      </c>
      <c r="KV35" s="211">
        <v>2642.3035030000001</v>
      </c>
      <c r="KW35" s="203">
        <v>2494.0659999999998</v>
      </c>
      <c r="KX35" s="211">
        <v>3506.781309</v>
      </c>
      <c r="KY35" s="203">
        <v>1407.72065</v>
      </c>
      <c r="KZ35" s="203">
        <v>3634.2839549999999</v>
      </c>
      <c r="LA35" s="203">
        <v>1438.9768499999998</v>
      </c>
      <c r="LB35" s="203">
        <v>3802.6493440000004</v>
      </c>
      <c r="LC35" s="203">
        <v>1197.96117</v>
      </c>
      <c r="LD35" s="203">
        <v>2363.3500949999998</v>
      </c>
      <c r="LE35" s="203">
        <v>829.02582000000052</v>
      </c>
      <c r="LF35" s="203">
        <v>4832.3424409999998</v>
      </c>
      <c r="LG35" s="203">
        <v>1892.0225399999999</v>
      </c>
      <c r="LH35" s="203">
        <v>5029.183849</v>
      </c>
      <c r="LI35" s="203">
        <v>1755.5150000000001</v>
      </c>
      <c r="LJ35" s="203">
        <v>4614.5626819999998</v>
      </c>
      <c r="LK35" s="203">
        <v>1256.7746000000002</v>
      </c>
      <c r="LL35" s="203">
        <v>4377.4974220000004</v>
      </c>
      <c r="LM35" s="203">
        <v>1288.0560600000003</v>
      </c>
      <c r="LN35" s="203">
        <v>3437.7183879999998</v>
      </c>
      <c r="LO35" s="203">
        <v>2466.7130000000002</v>
      </c>
      <c r="LP35" s="203">
        <v>5014.0064430000002</v>
      </c>
      <c r="LQ35" s="203">
        <v>1824.9303099999997</v>
      </c>
      <c r="LR35" s="215">
        <f t="shared" si="10"/>
        <v>44220.034368000008</v>
      </c>
      <c r="LS35" s="216">
        <f t="shared" si="11"/>
        <v>34832.756006999996</v>
      </c>
      <c r="LT35" s="215">
        <f t="shared" si="12"/>
        <v>47688.852360999997</v>
      </c>
      <c r="LU35" s="216">
        <f t="shared" si="13"/>
        <v>22986.693129999996</v>
      </c>
    </row>
    <row r="36" spans="1:333" ht="16.5" customHeight="1">
      <c r="A36" s="141"/>
      <c r="B36" s="128"/>
      <c r="C36" s="129"/>
      <c r="D36" s="128"/>
      <c r="E36" s="129"/>
      <c r="F36" s="128"/>
      <c r="G36" s="129"/>
      <c r="H36" s="130"/>
      <c r="I36" s="131"/>
      <c r="J36" s="128"/>
      <c r="K36" s="129"/>
      <c r="L36" s="130"/>
      <c r="M36" s="131"/>
      <c r="N36" s="130"/>
      <c r="O36" s="131"/>
      <c r="P36" s="142"/>
      <c r="Q36" s="129"/>
      <c r="R36" s="128"/>
      <c r="S36" s="129"/>
      <c r="T36" s="128"/>
      <c r="U36" s="129"/>
      <c r="V36" s="143"/>
      <c r="W36" s="128"/>
      <c r="X36" s="128"/>
      <c r="Y36" s="129"/>
      <c r="Z36" s="128"/>
      <c r="AA36" s="129"/>
      <c r="AB36" s="128"/>
      <c r="AC36" s="129"/>
      <c r="AD36" s="128"/>
      <c r="AE36" s="129"/>
      <c r="AF36" s="128"/>
      <c r="AG36" s="129"/>
      <c r="AH36" s="200"/>
      <c r="AI36" s="202"/>
      <c r="AJ36" s="200"/>
      <c r="AK36" s="202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8"/>
      <c r="FF36" s="128"/>
      <c r="FG36" s="128"/>
      <c r="FH36" s="128"/>
      <c r="FI36" s="128"/>
      <c r="FJ36" s="128"/>
      <c r="FK36" s="128"/>
      <c r="FL36" s="128"/>
      <c r="FM36" s="128"/>
      <c r="FN36" s="128"/>
      <c r="FO36" s="128"/>
      <c r="FP36" s="128"/>
      <c r="FQ36" s="128"/>
      <c r="FR36" s="128"/>
      <c r="FS36" s="128"/>
      <c r="FT36" s="128"/>
      <c r="FU36" s="128"/>
      <c r="FV36" s="128"/>
      <c r="FW36" s="128"/>
      <c r="FX36" s="128"/>
      <c r="FY36" s="128"/>
      <c r="FZ36" s="128"/>
      <c r="GA36" s="128"/>
      <c r="GB36" s="128"/>
      <c r="GC36" s="128"/>
      <c r="GD36" s="128"/>
      <c r="GE36" s="128"/>
      <c r="GF36" s="128"/>
      <c r="GG36" s="128"/>
      <c r="GH36" s="128"/>
      <c r="GI36" s="128"/>
      <c r="GJ36" s="128"/>
      <c r="GK36" s="128"/>
      <c r="GL36" s="128"/>
      <c r="GM36" s="128"/>
      <c r="GN36" s="128"/>
      <c r="GO36" s="128"/>
      <c r="GP36" s="128"/>
      <c r="GQ36" s="128"/>
      <c r="GR36" s="128"/>
      <c r="GS36" s="128"/>
      <c r="GT36" s="128"/>
      <c r="GU36" s="128"/>
      <c r="GV36" s="128"/>
      <c r="GW36" s="128"/>
      <c r="GX36" s="128"/>
      <c r="GY36" s="128"/>
      <c r="GZ36" s="128"/>
      <c r="HA36" s="128"/>
      <c r="HB36" s="128"/>
      <c r="HC36" s="128"/>
      <c r="HD36" s="128"/>
      <c r="HE36" s="128"/>
      <c r="HF36" s="128"/>
      <c r="HG36" s="128"/>
      <c r="HH36" s="128"/>
      <c r="HI36" s="128"/>
      <c r="HJ36" s="128"/>
      <c r="HK36" s="128"/>
      <c r="HL36" s="128"/>
      <c r="HM36" s="128"/>
      <c r="HN36" s="128"/>
      <c r="HO36" s="128"/>
      <c r="HP36" s="128"/>
      <c r="HQ36" s="128"/>
      <c r="HR36" s="128"/>
      <c r="HS36" s="128"/>
      <c r="HT36" s="128"/>
      <c r="HU36" s="128"/>
      <c r="HV36" s="128"/>
      <c r="HW36" s="129"/>
      <c r="HX36" s="128"/>
      <c r="HY36" s="128"/>
      <c r="HZ36" s="128"/>
      <c r="IA36" s="129"/>
      <c r="IB36" s="128"/>
      <c r="IC36" s="129"/>
      <c r="ID36" s="128"/>
      <c r="IE36" s="129"/>
      <c r="IF36" s="128"/>
      <c r="IG36" s="129"/>
      <c r="IH36" s="128"/>
      <c r="II36" s="129"/>
      <c r="IJ36" s="128"/>
      <c r="IK36" s="129"/>
      <c r="IL36" s="128"/>
      <c r="IM36" s="129"/>
      <c r="IN36" s="128"/>
      <c r="IO36" s="129"/>
      <c r="IP36" s="128"/>
      <c r="IQ36" s="129"/>
      <c r="IR36" s="128"/>
      <c r="IS36" s="129"/>
      <c r="IT36" s="128"/>
      <c r="IU36" s="129"/>
      <c r="IV36" s="128"/>
      <c r="IW36" s="129"/>
      <c r="IX36" s="128"/>
      <c r="IY36" s="145"/>
      <c r="IZ36" s="128"/>
      <c r="JA36" s="145"/>
      <c r="JB36" s="128"/>
      <c r="JC36" s="145"/>
      <c r="JD36" s="128"/>
      <c r="JE36" s="145"/>
      <c r="JF36" s="128"/>
      <c r="JG36" s="145"/>
      <c r="JH36" s="128"/>
      <c r="JI36" s="145"/>
      <c r="JJ36" s="128"/>
      <c r="JK36" s="145"/>
      <c r="JL36" s="128"/>
      <c r="JM36" s="145"/>
      <c r="JN36" s="128"/>
      <c r="JO36" s="145"/>
      <c r="JP36" s="203"/>
      <c r="JQ36" s="232"/>
      <c r="JR36" s="128"/>
      <c r="JS36" s="129"/>
      <c r="JT36" s="128"/>
      <c r="JU36" s="196"/>
      <c r="JV36" s="211"/>
      <c r="JW36" s="203"/>
      <c r="JX36" s="210"/>
      <c r="JY36" s="203"/>
      <c r="JZ36" s="243"/>
      <c r="KA36" s="196"/>
      <c r="KB36" s="243"/>
      <c r="KC36" s="196"/>
      <c r="KD36" s="243"/>
      <c r="KE36" s="196"/>
      <c r="KF36" s="243"/>
      <c r="KG36" s="196"/>
      <c r="KH36" s="243"/>
      <c r="KI36" s="196"/>
      <c r="KJ36" s="243"/>
      <c r="KK36" s="196"/>
      <c r="KL36" s="243"/>
      <c r="KM36" s="196"/>
      <c r="KN36" s="243"/>
      <c r="KO36" s="196"/>
      <c r="KP36" s="243"/>
      <c r="KQ36" s="196"/>
      <c r="KR36" s="211"/>
      <c r="KS36" s="203"/>
      <c r="KT36" s="211"/>
      <c r="KU36" s="203"/>
      <c r="KV36" s="211"/>
      <c r="KW36" s="203"/>
      <c r="KX36" s="211"/>
      <c r="KY36" s="203"/>
      <c r="KZ36" s="203"/>
      <c r="LA36" s="203"/>
      <c r="LB36" s="203"/>
      <c r="LC36" s="203"/>
      <c r="LD36" s="203"/>
      <c r="LE36" s="203"/>
      <c r="LF36" s="203"/>
      <c r="LG36" s="203"/>
      <c r="LH36" s="203"/>
      <c r="LI36" s="203"/>
      <c r="LJ36" s="203"/>
      <c r="LK36" s="203"/>
      <c r="LL36" s="203"/>
      <c r="LM36" s="203"/>
      <c r="LN36" s="203"/>
      <c r="LO36" s="203"/>
      <c r="LP36" s="203"/>
      <c r="LQ36" s="203"/>
      <c r="LR36" s="215"/>
      <c r="LS36" s="216"/>
      <c r="LT36" s="215"/>
      <c r="LU36" s="216"/>
    </row>
    <row r="37" spans="1:333" ht="18" customHeight="1">
      <c r="A37" s="122" t="s">
        <v>120</v>
      </c>
      <c r="B37" s="123">
        <v>42024.299999999996</v>
      </c>
      <c r="C37" s="124">
        <v>11723</v>
      </c>
      <c r="D37" s="123">
        <v>46487.600000000006</v>
      </c>
      <c r="E37" s="124">
        <v>10849</v>
      </c>
      <c r="F37" s="123">
        <v>109905.1</v>
      </c>
      <c r="G37" s="124">
        <v>34888.5</v>
      </c>
      <c r="H37" s="125">
        <v>158909.5</v>
      </c>
      <c r="I37" s="124">
        <v>32769</v>
      </c>
      <c r="J37" s="123">
        <v>89159.6</v>
      </c>
      <c r="K37" s="124">
        <v>17974</v>
      </c>
      <c r="L37" s="123">
        <f>SUM(L39:L43)</f>
        <v>130118.20000000001</v>
      </c>
      <c r="M37" s="126">
        <f t="shared" ref="M37:CD37" si="26">SUM(M39:M43)</f>
        <v>20189.099999999999</v>
      </c>
      <c r="N37" s="123">
        <f t="shared" si="26"/>
        <v>143762.1</v>
      </c>
      <c r="O37" s="124">
        <f t="shared" si="26"/>
        <v>23445.800000000003</v>
      </c>
      <c r="P37" s="123">
        <f t="shared" si="26"/>
        <v>168259.91390099999</v>
      </c>
      <c r="Q37" s="124">
        <f t="shared" si="26"/>
        <v>38624.54</v>
      </c>
      <c r="R37" s="123">
        <f t="shared" si="26"/>
        <v>227973.55753400005</v>
      </c>
      <c r="S37" s="124">
        <f t="shared" si="26"/>
        <v>36587.760000000002</v>
      </c>
      <c r="T37" s="123">
        <f t="shared" si="26"/>
        <v>243885.53785800003</v>
      </c>
      <c r="U37" s="124">
        <f t="shared" si="26"/>
        <v>29233.174000000003</v>
      </c>
      <c r="V37" s="127">
        <f t="shared" si="26"/>
        <v>318511.45666142483</v>
      </c>
      <c r="W37" s="123">
        <f t="shared" si="26"/>
        <v>27162.49</v>
      </c>
      <c r="X37" s="123">
        <f t="shared" si="26"/>
        <v>254623.27457798581</v>
      </c>
      <c r="Y37" s="124">
        <f t="shared" si="26"/>
        <v>32256.654999999995</v>
      </c>
      <c r="Z37" s="123">
        <f t="shared" si="26"/>
        <v>328407.68805511092</v>
      </c>
      <c r="AA37" s="124">
        <f t="shared" si="26"/>
        <v>31121.177</v>
      </c>
      <c r="AB37" s="123">
        <f t="shared" si="26"/>
        <v>191162.54680699998</v>
      </c>
      <c r="AC37" s="124">
        <f t="shared" si="26"/>
        <v>30080.609</v>
      </c>
      <c r="AD37" s="123">
        <f t="shared" si="26"/>
        <v>229884.53935975002</v>
      </c>
      <c r="AE37" s="124">
        <f t="shared" si="26"/>
        <v>30407.992319999998</v>
      </c>
      <c r="AF37" s="123">
        <f t="shared" si="26"/>
        <v>275997.16633129999</v>
      </c>
      <c r="AG37" s="123">
        <f t="shared" si="26"/>
        <v>40095.582951000004</v>
      </c>
      <c r="AH37" s="123">
        <f t="shared" si="26"/>
        <v>278899.65140900004</v>
      </c>
      <c r="AI37" s="123">
        <f t="shared" si="26"/>
        <v>50070.763974000001</v>
      </c>
      <c r="AJ37" s="123">
        <f t="shared" si="26"/>
        <v>364785.21980299999</v>
      </c>
      <c r="AK37" s="123">
        <f t="shared" si="26"/>
        <v>55126.534476999994</v>
      </c>
      <c r="AL37" s="123">
        <f t="shared" si="26"/>
        <v>23596.563636999999</v>
      </c>
      <c r="AM37" s="123">
        <f t="shared" si="26"/>
        <v>4093.6489999999999</v>
      </c>
      <c r="AN37" s="123">
        <f t="shared" si="26"/>
        <v>39190.477759000001</v>
      </c>
      <c r="AO37" s="123">
        <f t="shared" si="26"/>
        <v>6499.351999999999</v>
      </c>
      <c r="AP37" s="123">
        <f t="shared" si="26"/>
        <v>54552.400726000007</v>
      </c>
      <c r="AQ37" s="123">
        <f t="shared" si="26"/>
        <v>9720.6029999999992</v>
      </c>
      <c r="AR37" s="123">
        <f t="shared" si="26"/>
        <v>62010.276108000013</v>
      </c>
      <c r="AS37" s="123">
        <f t="shared" si="26"/>
        <v>11154.534</v>
      </c>
      <c r="AT37" s="123">
        <f t="shared" si="26"/>
        <v>74032.093930000017</v>
      </c>
      <c r="AU37" s="123">
        <f t="shared" si="26"/>
        <v>13680.41</v>
      </c>
      <c r="AV37" s="123">
        <f t="shared" si="26"/>
        <v>83999.156203999999</v>
      </c>
      <c r="AW37" s="123">
        <f t="shared" si="26"/>
        <v>15355.133999999998</v>
      </c>
      <c r="AX37" s="123">
        <f t="shared" si="26"/>
        <v>99724.040136000011</v>
      </c>
      <c r="AY37" s="123">
        <f t="shared" si="26"/>
        <v>17707.742999999999</v>
      </c>
      <c r="AZ37" s="123">
        <f t="shared" si="26"/>
        <v>116341.607582</v>
      </c>
      <c r="BA37" s="123">
        <f t="shared" si="26"/>
        <v>20235.738999999998</v>
      </c>
      <c r="BB37" s="123">
        <f t="shared" si="26"/>
        <v>137649.27012</v>
      </c>
      <c r="BC37" s="123">
        <f t="shared" si="26"/>
        <v>23568.79</v>
      </c>
      <c r="BD37" s="123">
        <f t="shared" si="26"/>
        <v>150789.994527</v>
      </c>
      <c r="BE37" s="123">
        <f t="shared" si="26"/>
        <v>31336.224999999999</v>
      </c>
      <c r="BF37" s="123">
        <f t="shared" si="26"/>
        <v>168259.91390099999</v>
      </c>
      <c r="BG37" s="123">
        <f t="shared" si="26"/>
        <v>38624.54</v>
      </c>
      <c r="BH37" s="123">
        <f t="shared" si="26"/>
        <v>13166.810756999999</v>
      </c>
      <c r="BI37" s="123">
        <f t="shared" si="26"/>
        <v>2382.3629999999998</v>
      </c>
      <c r="BJ37" s="123">
        <f t="shared" si="26"/>
        <v>13328.155243000001</v>
      </c>
      <c r="BK37" s="123">
        <f t="shared" si="26"/>
        <v>4633.3990000000003</v>
      </c>
      <c r="BL37" s="123">
        <f t="shared" si="26"/>
        <v>26494.966</v>
      </c>
      <c r="BM37" s="123">
        <f t="shared" si="26"/>
        <v>7015.7620000000006</v>
      </c>
      <c r="BN37" s="123">
        <f t="shared" si="26"/>
        <v>11958.062443000001</v>
      </c>
      <c r="BO37" s="123">
        <f t="shared" si="26"/>
        <v>3012.0439999999999</v>
      </c>
      <c r="BP37" s="123">
        <f t="shared" si="26"/>
        <v>10849.206608</v>
      </c>
      <c r="BQ37" s="123">
        <f t="shared" si="26"/>
        <v>1783.6359999999997</v>
      </c>
      <c r="BR37" s="123">
        <f t="shared" si="26"/>
        <v>35653.740915000002</v>
      </c>
      <c r="BS37" s="123">
        <f t="shared" si="26"/>
        <v>3527.431</v>
      </c>
      <c r="BT37" s="123">
        <f t="shared" si="26"/>
        <v>16584.623809000001</v>
      </c>
      <c r="BU37" s="123">
        <f t="shared" si="26"/>
        <v>2954.7369999999996</v>
      </c>
      <c r="BV37" s="123">
        <f t="shared" si="26"/>
        <v>14996.904922999998</v>
      </c>
      <c r="BW37" s="123">
        <f t="shared" si="26"/>
        <v>2849.7490000000003</v>
      </c>
      <c r="BX37" s="123">
        <f t="shared" si="26"/>
        <v>19525.72134</v>
      </c>
      <c r="BY37" s="123">
        <f t="shared" si="26"/>
        <v>2722.9679999999998</v>
      </c>
      <c r="BZ37" s="123">
        <f t="shared" si="26"/>
        <v>17353.424629000001</v>
      </c>
      <c r="CA37" s="123">
        <f t="shared" si="26"/>
        <v>2501.4919999999997</v>
      </c>
      <c r="CB37" s="123">
        <f t="shared" si="26"/>
        <v>27115.390529999997</v>
      </c>
      <c r="CC37" s="123">
        <f t="shared" si="26"/>
        <v>3484.6480000000006</v>
      </c>
      <c r="CD37" s="123">
        <f t="shared" si="26"/>
        <v>20011.659709</v>
      </c>
      <c r="CE37" s="123">
        <f t="shared" ref="CE37:EP37" si="27">SUM(CE39:CE43)</f>
        <v>2824.9810000000002</v>
      </c>
      <c r="CF37" s="123">
        <f t="shared" si="27"/>
        <v>27429.856627999998</v>
      </c>
      <c r="CG37" s="123">
        <f t="shared" si="27"/>
        <v>3910.3120000000004</v>
      </c>
      <c r="CH37" s="123">
        <f t="shared" si="27"/>
        <v>21175.762953000001</v>
      </c>
      <c r="CI37" s="123">
        <f t="shared" si="27"/>
        <v>2884.9240000000004</v>
      </c>
      <c r="CJ37" s="123">
        <f t="shared" si="27"/>
        <v>18984.638705999998</v>
      </c>
      <c r="CK37" s="123">
        <f t="shared" si="27"/>
        <v>2910.3710000000001</v>
      </c>
      <c r="CL37" s="123">
        <f t="shared" si="27"/>
        <v>12476.413205999999</v>
      </c>
      <c r="CM37" s="123">
        <f t="shared" si="27"/>
        <v>3025.3230000000003</v>
      </c>
      <c r="CN37" s="123">
        <f t="shared" si="27"/>
        <v>30134.187137000001</v>
      </c>
      <c r="CO37" s="123">
        <f t="shared" si="27"/>
        <v>3139.1149999999998</v>
      </c>
      <c r="CP37" s="123">
        <f t="shared" si="27"/>
        <v>17322.633211</v>
      </c>
      <c r="CQ37" s="123">
        <f t="shared" si="27"/>
        <v>2142.2199999999998</v>
      </c>
      <c r="CR37" s="123">
        <f t="shared" si="27"/>
        <v>19834.911828000004</v>
      </c>
      <c r="CS37" s="123">
        <f t="shared" si="27"/>
        <v>2466.3939999999998</v>
      </c>
      <c r="CT37" s="123">
        <f t="shared" si="27"/>
        <v>16625.978825999999</v>
      </c>
      <c r="CU37" s="123">
        <f t="shared" si="27"/>
        <v>1829.1680000000001</v>
      </c>
      <c r="CV37" s="123">
        <f t="shared" si="27"/>
        <v>17878.378894000001</v>
      </c>
      <c r="CW37" s="123">
        <f t="shared" si="27"/>
        <v>1940.6819999999998</v>
      </c>
      <c r="CX37" s="123">
        <f t="shared" si="27"/>
        <v>19451.712470999999</v>
      </c>
      <c r="CY37" s="123">
        <f t="shared" si="27"/>
        <v>2262.9100000000003</v>
      </c>
      <c r="CZ37" s="123">
        <f t="shared" si="27"/>
        <v>16774.402504999998</v>
      </c>
      <c r="DA37" s="123">
        <f t="shared" si="27"/>
        <v>2380.6790000000001</v>
      </c>
      <c r="DB37" s="123">
        <f t="shared" si="27"/>
        <v>19231.700971999999</v>
      </c>
      <c r="DC37" s="123">
        <f t="shared" si="27"/>
        <v>2051.027</v>
      </c>
      <c r="DD37" s="123">
        <f t="shared" si="27"/>
        <v>33994.817149000002</v>
      </c>
      <c r="DE37" s="123">
        <f t="shared" si="27"/>
        <v>2200.3609999999999</v>
      </c>
      <c r="DF37" s="123">
        <f t="shared" si="27"/>
        <v>209890.72070900002</v>
      </c>
      <c r="DG37" s="123">
        <f t="shared" si="27"/>
        <v>27032.813000000002</v>
      </c>
      <c r="DH37" s="123">
        <f t="shared" si="27"/>
        <v>26671.886974000001</v>
      </c>
      <c r="DI37" s="123">
        <f t="shared" si="27"/>
        <v>2949.4560000000001</v>
      </c>
      <c r="DJ37" s="123">
        <f t="shared" si="27"/>
        <v>16042.599396999998</v>
      </c>
      <c r="DK37" s="123">
        <f t="shared" si="27"/>
        <v>1925.8439999999998</v>
      </c>
      <c r="DL37" s="123">
        <f t="shared" si="27"/>
        <v>65826.259585000007</v>
      </c>
      <c r="DM37" s="123">
        <f t="shared" si="27"/>
        <v>2902.6660000000002</v>
      </c>
      <c r="DN37" s="123">
        <f t="shared" si="27"/>
        <v>27137.646842000002</v>
      </c>
      <c r="DO37" s="123">
        <f t="shared" si="27"/>
        <v>1966.9250000000002</v>
      </c>
      <c r="DP37" s="123">
        <f t="shared" si="27"/>
        <v>19988.482452749999</v>
      </c>
      <c r="DQ37" s="123">
        <f t="shared" si="27"/>
        <v>1899.5169999999998</v>
      </c>
      <c r="DR37" s="123">
        <f t="shared" si="27"/>
        <v>18474.523445969997</v>
      </c>
      <c r="DS37" s="123">
        <f t="shared" si="27"/>
        <v>2327.8829999999998</v>
      </c>
      <c r="DT37" s="123">
        <f t="shared" si="27"/>
        <v>17335.577402268445</v>
      </c>
      <c r="DU37" s="123">
        <f t="shared" si="27"/>
        <v>2076.7829999999999</v>
      </c>
      <c r="DV37" s="123">
        <f t="shared" si="27"/>
        <v>33287.237569906814</v>
      </c>
      <c r="DW37" s="123">
        <f t="shared" si="27"/>
        <v>2081.6579999999999</v>
      </c>
      <c r="DX37" s="123">
        <f t="shared" si="27"/>
        <v>20619.602624005158</v>
      </c>
      <c r="DY37" s="123">
        <f t="shared" si="27"/>
        <v>1873.4339999999997</v>
      </c>
      <c r="DZ37" s="123">
        <f t="shared" si="27"/>
        <v>34298.204890235756</v>
      </c>
      <c r="EA37" s="123">
        <f t="shared" si="27"/>
        <v>2420.5589999999997</v>
      </c>
      <c r="EB37" s="123">
        <f t="shared" si="27"/>
        <v>18713.768558321422</v>
      </c>
      <c r="EC37" s="123">
        <f t="shared" si="27"/>
        <v>2150.8000000000002</v>
      </c>
      <c r="ED37" s="123">
        <f t="shared" si="27"/>
        <v>20115.666919967211</v>
      </c>
      <c r="EE37" s="123">
        <f t="shared" si="27"/>
        <v>2586.9650000000001</v>
      </c>
      <c r="EF37" s="123">
        <f t="shared" si="27"/>
        <v>29048.960980331689</v>
      </c>
      <c r="EG37" s="123">
        <f t="shared" si="27"/>
        <v>2123.9169999999999</v>
      </c>
      <c r="EH37" s="123">
        <f t="shared" si="27"/>
        <v>11336.857788843667</v>
      </c>
      <c r="EI37" s="123">
        <f t="shared" si="27"/>
        <v>2302.7790000000005</v>
      </c>
      <c r="EJ37" s="123">
        <f t="shared" si="27"/>
        <v>24461.884354360449</v>
      </c>
      <c r="EK37" s="123">
        <f t="shared" si="27"/>
        <v>2552.663</v>
      </c>
      <c r="EL37" s="123">
        <f t="shared" si="27"/>
        <v>16072.339763030002</v>
      </c>
      <c r="EM37" s="123">
        <f t="shared" si="27"/>
        <v>2150.1979999999999</v>
      </c>
      <c r="EN37" s="123">
        <f t="shared" si="27"/>
        <v>21398.583059909997</v>
      </c>
      <c r="EO37" s="123">
        <f t="shared" si="27"/>
        <v>2180.5939999999996</v>
      </c>
      <c r="EP37" s="123">
        <f t="shared" si="27"/>
        <v>23471.488546690001</v>
      </c>
      <c r="EQ37" s="123">
        <f t="shared" ref="EQ37:HB37" si="28">SUM(EQ39:EQ43)</f>
        <v>2979.605</v>
      </c>
      <c r="ER37" s="123">
        <f t="shared" si="28"/>
        <v>18031.879492670003</v>
      </c>
      <c r="ES37" s="123">
        <f t="shared" si="28"/>
        <v>2695.3960000000002</v>
      </c>
      <c r="ET37" s="123">
        <f t="shared" si="28"/>
        <v>17113.234903879998</v>
      </c>
      <c r="EU37" s="123">
        <f t="shared" si="28"/>
        <v>2221.5169999999998</v>
      </c>
      <c r="EV37" s="123">
        <f t="shared" si="28"/>
        <v>18958.983342269999</v>
      </c>
      <c r="EW37" s="123">
        <f t="shared" si="28"/>
        <v>2702.7049999999995</v>
      </c>
      <c r="EX37" s="123">
        <f t="shared" si="28"/>
        <v>16928.183489999999</v>
      </c>
      <c r="EY37" s="123">
        <f t="shared" si="28"/>
        <v>3016.6419999999989</v>
      </c>
      <c r="EZ37" s="123">
        <f t="shared" si="28"/>
        <v>23971.574229999998</v>
      </c>
      <c r="FA37" s="123">
        <f t="shared" si="28"/>
        <v>3342.4629999999993</v>
      </c>
      <c r="FB37" s="123">
        <f t="shared" si="28"/>
        <v>33829.304626000005</v>
      </c>
      <c r="FC37" s="123">
        <f t="shared" si="28"/>
        <v>3988.175999999999</v>
      </c>
      <c r="FD37" s="123">
        <f t="shared" si="28"/>
        <v>254623.27457798581</v>
      </c>
      <c r="FE37" s="123">
        <f t="shared" si="28"/>
        <v>32256.654999999995</v>
      </c>
      <c r="FF37" s="123">
        <f t="shared" si="28"/>
        <v>103548.111601</v>
      </c>
      <c r="FG37" s="123">
        <f t="shared" si="28"/>
        <v>4585.0009999999993</v>
      </c>
      <c r="FH37" s="123">
        <f t="shared" si="28"/>
        <v>39085.313982999993</v>
      </c>
      <c r="FI37" s="123">
        <f t="shared" si="28"/>
        <v>4565.2289999999985</v>
      </c>
      <c r="FJ37" s="123">
        <f t="shared" si="28"/>
        <v>50650.803204999997</v>
      </c>
      <c r="FK37" s="123">
        <f t="shared" si="28"/>
        <v>3771.8990000000003</v>
      </c>
      <c r="FL37" s="123">
        <f t="shared" si="28"/>
        <v>21275.943309999999</v>
      </c>
      <c r="FM37" s="123">
        <f t="shared" si="28"/>
        <v>2352.3710000000001</v>
      </c>
      <c r="FN37" s="123">
        <f t="shared" si="28"/>
        <v>13993.722765000002</v>
      </c>
      <c r="FO37" s="123">
        <f t="shared" si="28"/>
        <v>1518.623</v>
      </c>
      <c r="FP37" s="123">
        <f t="shared" si="28"/>
        <v>16693.340337000001</v>
      </c>
      <c r="FQ37" s="123">
        <f t="shared" si="28"/>
        <v>2104.6779999999999</v>
      </c>
      <c r="FR37" s="123">
        <f t="shared" si="28"/>
        <v>12380.867897</v>
      </c>
      <c r="FS37" s="123">
        <f t="shared" si="28"/>
        <v>1454.163</v>
      </c>
      <c r="FT37" s="123">
        <f t="shared" si="28"/>
        <v>14657.01656</v>
      </c>
      <c r="FU37" s="123">
        <f t="shared" si="28"/>
        <v>1670.3510000000001</v>
      </c>
      <c r="FV37" s="123">
        <f t="shared" si="28"/>
        <v>13154.429373492847</v>
      </c>
      <c r="FW37" s="123">
        <f t="shared" si="28"/>
        <v>2204.9830000000002</v>
      </c>
      <c r="FX37" s="123">
        <f t="shared" si="28"/>
        <v>22024.186324999999</v>
      </c>
      <c r="FY37" s="123">
        <f t="shared" si="28"/>
        <v>2844.7</v>
      </c>
      <c r="FZ37" s="123">
        <f t="shared" si="28"/>
        <v>21866.049552999997</v>
      </c>
      <c r="GA37" s="123">
        <f t="shared" si="28"/>
        <v>2364.4540000000002</v>
      </c>
      <c r="GB37" s="123">
        <f t="shared" si="28"/>
        <v>15120.4395</v>
      </c>
      <c r="GC37" s="123">
        <f t="shared" si="28"/>
        <v>2785.8579999999997</v>
      </c>
      <c r="GD37" s="123">
        <f t="shared" si="28"/>
        <v>14196.447035000001</v>
      </c>
      <c r="GE37" s="123">
        <f t="shared" si="28"/>
        <v>1957.1980000000001</v>
      </c>
      <c r="GF37" s="123">
        <f t="shared" si="28"/>
        <v>13520.005841999999</v>
      </c>
      <c r="GG37" s="123">
        <f t="shared" si="28"/>
        <v>2042.3119999999997</v>
      </c>
      <c r="GH37" s="123">
        <f t="shared" si="28"/>
        <v>18605.528716999997</v>
      </c>
      <c r="GI37" s="123">
        <f t="shared" si="28"/>
        <v>2823.3250000000007</v>
      </c>
      <c r="GJ37" s="123">
        <f t="shared" si="28"/>
        <v>15501.228847999999</v>
      </c>
      <c r="GK37" s="123">
        <f t="shared" si="28"/>
        <v>2805.1479999999997</v>
      </c>
      <c r="GL37" s="123">
        <f t="shared" si="28"/>
        <v>17152.703881999998</v>
      </c>
      <c r="GM37" s="123">
        <f t="shared" si="28"/>
        <v>2205.748</v>
      </c>
      <c r="GN37" s="123">
        <f t="shared" si="28"/>
        <v>11737.124156000002</v>
      </c>
      <c r="GO37" s="123">
        <f t="shared" si="28"/>
        <v>2518.4990000000003</v>
      </c>
      <c r="GP37" s="123">
        <f t="shared" si="28"/>
        <v>14544.237071</v>
      </c>
      <c r="GQ37" s="123">
        <f t="shared" si="28"/>
        <v>2218.509</v>
      </c>
      <c r="GR37" s="123">
        <f t="shared" si="28"/>
        <v>26341.273456999999</v>
      </c>
      <c r="GS37" s="123">
        <f t="shared" si="28"/>
        <v>2449.4430000000007</v>
      </c>
      <c r="GT37" s="123">
        <f t="shared" si="28"/>
        <v>19701.864753999998</v>
      </c>
      <c r="GU37" s="123">
        <f t="shared" si="28"/>
        <v>3263.6590000000006</v>
      </c>
      <c r="GV37" s="123">
        <f t="shared" si="28"/>
        <v>10507.360780999998</v>
      </c>
      <c r="GW37" s="123">
        <f t="shared" si="28"/>
        <v>2689.5659999999998</v>
      </c>
      <c r="GX37" s="123">
        <f t="shared" si="28"/>
        <v>14055.349001000002</v>
      </c>
      <c r="GY37" s="123">
        <f t="shared" si="28"/>
        <v>2247.8869999999997</v>
      </c>
      <c r="GZ37" s="123">
        <f t="shared" si="28"/>
        <v>15299.423263000004</v>
      </c>
      <c r="HA37" s="123">
        <f t="shared" si="28"/>
        <v>2859.3150000000005</v>
      </c>
      <c r="HB37" s="123">
        <f t="shared" si="28"/>
        <v>14634.744501999998</v>
      </c>
      <c r="HC37" s="123">
        <f t="shared" ref="HC37:JN37" si="29">SUM(HC39:HC43)</f>
        <v>2720.5029999999997</v>
      </c>
      <c r="HD37" s="123">
        <f t="shared" si="29"/>
        <v>32187.319318999998</v>
      </c>
      <c r="HE37" s="123">
        <f t="shared" si="29"/>
        <v>2758.4739999999997</v>
      </c>
      <c r="HF37" s="123">
        <f t="shared" si="29"/>
        <v>31835.429761999996</v>
      </c>
      <c r="HG37" s="123">
        <f t="shared" si="29"/>
        <v>2352.6020000000003</v>
      </c>
      <c r="HH37" s="123">
        <f t="shared" si="29"/>
        <v>11566.638135000001</v>
      </c>
      <c r="HI37" s="123">
        <f t="shared" si="29"/>
        <v>1828.4189999999996</v>
      </c>
      <c r="HJ37" s="123">
        <f t="shared" si="29"/>
        <v>11304.561904</v>
      </c>
      <c r="HK37" s="123">
        <f t="shared" si="29"/>
        <v>2087.5159999999996</v>
      </c>
      <c r="HL37" s="123">
        <f t="shared" si="29"/>
        <v>21104.094306000003</v>
      </c>
      <c r="HM37" s="123">
        <f t="shared" si="29"/>
        <v>2379.0559999999996</v>
      </c>
      <c r="HN37" s="123">
        <f t="shared" si="29"/>
        <v>12282.758904000002</v>
      </c>
      <c r="HO37" s="123">
        <f t="shared" si="29"/>
        <v>1926.2312300000001</v>
      </c>
      <c r="HP37" s="123">
        <f t="shared" si="29"/>
        <v>17646.544105000004</v>
      </c>
      <c r="HQ37" s="123">
        <f t="shared" si="29"/>
        <v>2622.9019599999992</v>
      </c>
      <c r="HR37" s="123">
        <f t="shared" si="29"/>
        <v>28739.444510750003</v>
      </c>
      <c r="HS37" s="123">
        <f t="shared" si="29"/>
        <v>3462.5181299999999</v>
      </c>
      <c r="HT37" s="123">
        <f t="shared" si="29"/>
        <v>14015.317427000002</v>
      </c>
      <c r="HU37" s="123">
        <f t="shared" si="29"/>
        <v>2606.5480000000002</v>
      </c>
      <c r="HV37" s="123">
        <f t="shared" si="29"/>
        <v>18454.967023999998</v>
      </c>
      <c r="HW37" s="123">
        <f t="shared" si="29"/>
        <v>2938.3499999999995</v>
      </c>
      <c r="HX37" s="123">
        <f t="shared" si="29"/>
        <v>16112.719461000002</v>
      </c>
      <c r="HY37" s="123">
        <f t="shared" si="29"/>
        <v>2724.8729999999996</v>
      </c>
      <c r="HZ37" s="123">
        <f t="shared" si="29"/>
        <v>19612.155478999994</v>
      </c>
      <c r="IA37" s="123">
        <f t="shared" si="29"/>
        <v>2926.4265999999998</v>
      </c>
      <c r="IB37" s="123">
        <f t="shared" si="29"/>
        <v>22268.925012200001</v>
      </c>
      <c r="IC37" s="123">
        <f t="shared" si="29"/>
        <v>3430.837</v>
      </c>
      <c r="ID37" s="123">
        <f t="shared" si="29"/>
        <v>49670.866318400003</v>
      </c>
      <c r="IE37" s="123">
        <f t="shared" si="29"/>
        <v>3904.8345230000004</v>
      </c>
      <c r="IF37" s="123">
        <f t="shared" si="29"/>
        <v>21990.588635100001</v>
      </c>
      <c r="IG37" s="123">
        <f t="shared" si="29"/>
        <v>2590.6312000000012</v>
      </c>
      <c r="IH37" s="123">
        <f t="shared" si="29"/>
        <v>21964.670154800002</v>
      </c>
      <c r="II37" s="123">
        <f t="shared" si="29"/>
        <v>3392.9071200000003</v>
      </c>
      <c r="IJ37" s="123">
        <f t="shared" si="29"/>
        <v>21581.108319000003</v>
      </c>
      <c r="IK37" s="123">
        <f t="shared" si="29"/>
        <v>3590.9818</v>
      </c>
      <c r="IL37" s="123">
        <f t="shared" si="29"/>
        <v>20071.623221999998</v>
      </c>
      <c r="IM37" s="123">
        <f t="shared" si="29"/>
        <v>3569.5469999999982</v>
      </c>
      <c r="IN37" s="123">
        <f t="shared" si="29"/>
        <v>19923.624060400001</v>
      </c>
      <c r="IO37" s="123">
        <f t="shared" si="29"/>
        <v>3202.672399999999</v>
      </c>
      <c r="IP37" s="123">
        <f t="shared" si="29"/>
        <v>15093.337212799997</v>
      </c>
      <c r="IQ37" s="123">
        <f t="shared" si="29"/>
        <v>2980.1036400000021</v>
      </c>
      <c r="IR37" s="123">
        <f t="shared" si="29"/>
        <v>17851.083638000004</v>
      </c>
      <c r="IS37" s="123">
        <f t="shared" si="29"/>
        <v>3369.549</v>
      </c>
      <c r="IT37" s="123">
        <f t="shared" si="29"/>
        <v>24858.672659200001</v>
      </c>
      <c r="IU37" s="123">
        <f t="shared" si="29"/>
        <v>3880.4816679999985</v>
      </c>
      <c r="IV37" s="123">
        <f t="shared" si="29"/>
        <v>21110.511620400004</v>
      </c>
      <c r="IW37" s="123">
        <f t="shared" si="29"/>
        <v>3256.610999999999</v>
      </c>
      <c r="IX37" s="123">
        <f t="shared" si="29"/>
        <v>25650.129235</v>
      </c>
      <c r="IY37" s="123">
        <f t="shared" si="29"/>
        <v>3186.2929999999997</v>
      </c>
      <c r="IZ37" s="123">
        <f t="shared" si="29"/>
        <v>26007.260717999998</v>
      </c>
      <c r="JA37" s="123">
        <f t="shared" si="29"/>
        <v>3495.5889999999999</v>
      </c>
      <c r="JB37" s="123">
        <f t="shared" si="29"/>
        <v>20643.659384999999</v>
      </c>
      <c r="JC37" s="123">
        <f t="shared" si="29"/>
        <v>2913.3689999999997</v>
      </c>
      <c r="JD37" s="123">
        <f t="shared" si="29"/>
        <v>23898.585601999999</v>
      </c>
      <c r="JE37" s="123">
        <f t="shared" si="29"/>
        <v>3427.7379999999998</v>
      </c>
      <c r="JF37" s="123">
        <f t="shared" si="29"/>
        <v>18873.091277</v>
      </c>
      <c r="JG37" s="123">
        <f t="shared" si="29"/>
        <v>3066.8680000000004</v>
      </c>
      <c r="JH37" s="123">
        <f t="shared" si="29"/>
        <v>24892.359595000005</v>
      </c>
      <c r="JI37" s="123">
        <f t="shared" si="29"/>
        <v>3465.0969999999993</v>
      </c>
      <c r="JJ37" s="123">
        <f t="shared" si="29"/>
        <v>28292.754875999992</v>
      </c>
      <c r="JK37" s="123">
        <f t="shared" si="29"/>
        <v>4077.5498799999987</v>
      </c>
      <c r="JL37" s="123">
        <f t="shared" si="29"/>
        <v>22659.599860000002</v>
      </c>
      <c r="JM37" s="123">
        <f t="shared" si="29"/>
        <v>5921.90798</v>
      </c>
      <c r="JN37" s="123">
        <f t="shared" si="29"/>
        <v>18079.484696</v>
      </c>
      <c r="JO37" s="123">
        <f t="shared" ref="JO37:LU37" si="30">SUM(JO39:JO43)</f>
        <v>9518.9961929999972</v>
      </c>
      <c r="JP37" s="123">
        <f t="shared" si="30"/>
        <v>18281.220654000001</v>
      </c>
      <c r="JQ37" s="123">
        <f t="shared" si="30"/>
        <v>2969.63499</v>
      </c>
      <c r="JR37" s="123">
        <f t="shared" si="30"/>
        <v>29138.288011000001</v>
      </c>
      <c r="JS37" s="123">
        <f t="shared" si="30"/>
        <v>4907.0953209999998</v>
      </c>
      <c r="JT37" s="123">
        <f t="shared" si="30"/>
        <v>22483.217500000002</v>
      </c>
      <c r="JU37" s="123">
        <f t="shared" si="30"/>
        <v>3120.6256100000001</v>
      </c>
      <c r="JV37" s="123">
        <f t="shared" si="30"/>
        <v>28233.281698999992</v>
      </c>
      <c r="JW37" s="123">
        <f t="shared" si="30"/>
        <v>4506.2254999999986</v>
      </c>
      <c r="JX37" s="123">
        <f t="shared" si="30"/>
        <v>24196.527353000001</v>
      </c>
      <c r="JY37" s="123">
        <f t="shared" si="30"/>
        <v>3719.0881879999988</v>
      </c>
      <c r="JZ37" s="123">
        <f t="shared" si="30"/>
        <v>24253.517980000008</v>
      </c>
      <c r="KA37" s="123">
        <f t="shared" si="30"/>
        <v>3765.3955399999986</v>
      </c>
      <c r="KB37" s="123">
        <f t="shared" si="30"/>
        <v>31792.666697999986</v>
      </c>
      <c r="KC37" s="123">
        <f t="shared" si="30"/>
        <v>7099.7074999999977</v>
      </c>
      <c r="KD37" s="123">
        <f t="shared" si="30"/>
        <v>25021.573215000004</v>
      </c>
      <c r="KE37" s="123">
        <f t="shared" si="30"/>
        <v>4233.5526100000006</v>
      </c>
      <c r="KF37" s="123">
        <f t="shared" si="30"/>
        <v>50959.544906000025</v>
      </c>
      <c r="KG37" s="123">
        <f t="shared" si="30"/>
        <v>3947.4027499999997</v>
      </c>
      <c r="KH37" s="123">
        <f t="shared" si="30"/>
        <v>31471.412770999992</v>
      </c>
      <c r="KI37" s="123">
        <f t="shared" si="30"/>
        <v>5065.7126309999994</v>
      </c>
      <c r="KJ37" s="123">
        <f t="shared" si="30"/>
        <v>26705.202080999996</v>
      </c>
      <c r="KK37" s="123">
        <f t="shared" si="30"/>
        <v>4377.0503499999995</v>
      </c>
      <c r="KL37" s="123">
        <f t="shared" si="30"/>
        <v>31399.564101999993</v>
      </c>
      <c r="KM37" s="123">
        <f t="shared" si="30"/>
        <v>3760.3827610000003</v>
      </c>
      <c r="KN37" s="123">
        <f t="shared" si="30"/>
        <v>32552.874798000001</v>
      </c>
      <c r="KO37" s="123">
        <f t="shared" si="30"/>
        <v>5693.8328060000003</v>
      </c>
      <c r="KP37" s="123">
        <f t="shared" si="30"/>
        <v>26662.803690000001</v>
      </c>
      <c r="KQ37" s="123">
        <f t="shared" si="30"/>
        <v>4298.9856760000002</v>
      </c>
      <c r="KR37" s="123">
        <f t="shared" si="30"/>
        <v>31536.250510000005</v>
      </c>
      <c r="KS37" s="123">
        <f t="shared" si="30"/>
        <v>4659.1981650000007</v>
      </c>
      <c r="KT37" s="123">
        <f t="shared" si="30"/>
        <v>25670.662613999997</v>
      </c>
      <c r="KU37" s="123">
        <f t="shared" si="30"/>
        <v>3796.65281</v>
      </c>
      <c r="KV37" s="123">
        <f t="shared" si="30"/>
        <v>25121.310975999997</v>
      </c>
      <c r="KW37" s="123">
        <f t="shared" si="30"/>
        <v>6084.3469999999998</v>
      </c>
      <c r="KX37" s="123">
        <f t="shared" si="30"/>
        <v>37280.074879</v>
      </c>
      <c r="KY37" s="123">
        <f t="shared" si="30"/>
        <v>6429.8917700000002</v>
      </c>
      <c r="KZ37" s="123">
        <f t="shared" si="30"/>
        <v>29230.031153000004</v>
      </c>
      <c r="LA37" s="123">
        <f t="shared" si="30"/>
        <v>4019.5268889999993</v>
      </c>
      <c r="LB37" s="123">
        <f t="shared" si="30"/>
        <v>36373.626698</v>
      </c>
      <c r="LC37" s="123">
        <f t="shared" si="30"/>
        <v>5088.0209800000002</v>
      </c>
      <c r="LD37" s="123">
        <f t="shared" si="30"/>
        <v>36033.512009999991</v>
      </c>
      <c r="LE37" s="123">
        <f t="shared" si="30"/>
        <v>5335.0920799999985</v>
      </c>
      <c r="LF37" s="123">
        <f t="shared" si="30"/>
        <v>31636.427582</v>
      </c>
      <c r="LG37" s="123">
        <f t="shared" si="30"/>
        <v>5328.9618449999989</v>
      </c>
      <c r="LH37" s="123">
        <f t="shared" si="30"/>
        <v>32289.176901999999</v>
      </c>
      <c r="LI37" s="123">
        <f t="shared" si="30"/>
        <v>5164.4182899999996</v>
      </c>
      <c r="LJ37" s="123">
        <f t="shared" si="30"/>
        <v>30625.641572</v>
      </c>
      <c r="LK37" s="123">
        <f t="shared" si="30"/>
        <v>4457.7383330000002</v>
      </c>
      <c r="LL37" s="123">
        <f t="shared" si="30"/>
        <v>28787.462568000003</v>
      </c>
      <c r="LM37" s="123">
        <f t="shared" si="30"/>
        <v>3624.8088900000002</v>
      </c>
      <c r="LN37" s="123">
        <f t="shared" si="30"/>
        <v>40553.992326000007</v>
      </c>
      <c r="LO37" s="123">
        <f t="shared" si="30"/>
        <v>4551.8279999999995</v>
      </c>
      <c r="LP37" s="123">
        <f t="shared" si="30"/>
        <v>33818.393104000002</v>
      </c>
      <c r="LQ37" s="123">
        <f t="shared" si="30"/>
        <v>3736.3165310000004</v>
      </c>
      <c r="LR37" s="123">
        <f t="shared" si="30"/>
        <v>364785.21980299999</v>
      </c>
      <c r="LS37" s="123">
        <f t="shared" si="30"/>
        <v>55126.534476999994</v>
      </c>
      <c r="LT37" s="123">
        <f t="shared" si="30"/>
        <v>387420.31238399999</v>
      </c>
      <c r="LU37" s="123">
        <f t="shared" si="30"/>
        <v>57617.603417999999</v>
      </c>
    </row>
    <row r="38" spans="1:333" ht="15.75">
      <c r="A38" s="122"/>
      <c r="B38" s="128"/>
      <c r="C38" s="129"/>
      <c r="D38" s="128"/>
      <c r="E38" s="129"/>
      <c r="F38" s="128"/>
      <c r="G38" s="129"/>
      <c r="H38" s="130"/>
      <c r="I38" s="131"/>
      <c r="J38" s="128"/>
      <c r="K38" s="129"/>
      <c r="L38" s="132"/>
      <c r="M38" s="131"/>
      <c r="N38" s="133"/>
      <c r="O38" s="131"/>
      <c r="P38" s="134"/>
      <c r="Q38" s="135"/>
      <c r="R38" s="136"/>
      <c r="S38" s="129"/>
      <c r="T38" s="137"/>
      <c r="U38" s="129"/>
      <c r="V38" s="138"/>
      <c r="W38" s="137"/>
      <c r="X38" s="137"/>
      <c r="Y38" s="139"/>
      <c r="Z38" s="137"/>
      <c r="AA38" s="139"/>
      <c r="AB38" s="137"/>
      <c r="AC38" s="139"/>
      <c r="AD38" s="137"/>
      <c r="AE38" s="139"/>
      <c r="AF38" s="140"/>
      <c r="AG38" s="139"/>
      <c r="AH38" s="123"/>
      <c r="AI38" s="124"/>
      <c r="AJ38" s="123"/>
      <c r="AK38" s="124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I38" s="137"/>
      <c r="GJ38" s="137"/>
      <c r="GK38" s="137"/>
      <c r="GL38" s="137"/>
      <c r="GM38" s="137"/>
      <c r="GN38" s="137"/>
      <c r="GO38" s="137"/>
      <c r="GP38" s="137"/>
      <c r="GQ38" s="137"/>
      <c r="GR38" s="137"/>
      <c r="GS38" s="137"/>
      <c r="GT38" s="137"/>
      <c r="GU38" s="137"/>
      <c r="GV38" s="137"/>
      <c r="GW38" s="137"/>
      <c r="GX38" s="137"/>
      <c r="GY38" s="137"/>
      <c r="GZ38" s="137"/>
      <c r="HA38" s="137"/>
      <c r="HB38" s="137"/>
      <c r="HC38" s="137"/>
      <c r="HD38" s="137"/>
      <c r="HE38" s="137"/>
      <c r="HF38" s="137"/>
      <c r="HG38" s="137"/>
      <c r="HH38" s="137"/>
      <c r="HI38" s="137"/>
      <c r="HJ38" s="137"/>
      <c r="HK38" s="137"/>
      <c r="HL38" s="137"/>
      <c r="HM38" s="137"/>
      <c r="HN38" s="137"/>
      <c r="HO38" s="137"/>
      <c r="HP38" s="137"/>
      <c r="HQ38" s="137"/>
      <c r="HR38" s="137"/>
      <c r="HS38" s="137"/>
      <c r="HT38" s="137"/>
      <c r="HU38" s="137"/>
      <c r="HV38" s="137"/>
      <c r="HW38" s="139"/>
      <c r="HX38" s="137"/>
      <c r="HY38" s="137"/>
      <c r="HZ38" s="137"/>
      <c r="IA38" s="139"/>
      <c r="IB38" s="137"/>
      <c r="IC38" s="139"/>
      <c r="ID38" s="137"/>
      <c r="IE38" s="139"/>
      <c r="IF38" s="137"/>
      <c r="IG38" s="139"/>
      <c r="IH38" s="137"/>
      <c r="II38" s="139"/>
      <c r="IJ38" s="137"/>
      <c r="IK38" s="139"/>
      <c r="IL38" s="137"/>
      <c r="IM38" s="139"/>
      <c r="IN38" s="137"/>
      <c r="IO38" s="139"/>
      <c r="IP38" s="137"/>
      <c r="IQ38" s="139"/>
      <c r="IR38" s="137"/>
      <c r="IS38" s="139"/>
      <c r="IT38" s="137"/>
      <c r="IU38" s="139"/>
      <c r="IV38" s="137"/>
      <c r="IW38" s="139"/>
      <c r="IX38" s="137"/>
      <c r="IY38" s="227"/>
      <c r="IZ38" s="137"/>
      <c r="JA38" s="227"/>
      <c r="JB38" s="137"/>
      <c r="JC38" s="227"/>
      <c r="JD38" s="137"/>
      <c r="JE38" s="227"/>
      <c r="JF38" s="137"/>
      <c r="JG38" s="227"/>
      <c r="JH38" s="137"/>
      <c r="JI38" s="227"/>
      <c r="JJ38" s="137"/>
      <c r="JK38" s="227"/>
      <c r="JL38" s="137"/>
      <c r="JM38" s="227"/>
      <c r="JN38" s="137"/>
      <c r="JO38" s="227"/>
      <c r="JP38" s="203"/>
      <c r="JQ38" s="232"/>
      <c r="JR38" s="137"/>
      <c r="JS38" s="139"/>
      <c r="JT38" s="137"/>
      <c r="JU38" s="124"/>
      <c r="JV38" s="211"/>
      <c r="JW38" s="203"/>
      <c r="JX38" s="210"/>
      <c r="JY38" s="203"/>
      <c r="JZ38" s="123"/>
      <c r="KA38" s="124"/>
      <c r="KB38" s="123"/>
      <c r="KC38" s="124"/>
      <c r="KD38" s="123"/>
      <c r="KE38" s="124"/>
      <c r="KF38" s="123"/>
      <c r="KG38" s="124"/>
      <c r="KH38" s="123"/>
      <c r="KI38" s="124"/>
      <c r="KJ38" s="123"/>
      <c r="KK38" s="124"/>
      <c r="KL38" s="123"/>
      <c r="KM38" s="124"/>
      <c r="KN38" s="123"/>
      <c r="KO38" s="124"/>
      <c r="KP38" s="123"/>
      <c r="KQ38" s="124"/>
      <c r="KR38" s="211"/>
      <c r="KS38" s="203"/>
      <c r="KT38" s="211"/>
      <c r="KU38" s="203"/>
      <c r="KV38" s="211"/>
      <c r="KW38" s="203"/>
      <c r="KX38" s="211"/>
      <c r="KY38" s="203"/>
      <c r="KZ38" s="203"/>
      <c r="LA38" s="203"/>
      <c r="LB38" s="203"/>
      <c r="LC38" s="203"/>
      <c r="LD38" s="203"/>
      <c r="LE38" s="203"/>
      <c r="LF38" s="203"/>
      <c r="LG38" s="203"/>
      <c r="LH38" s="203"/>
      <c r="LI38" s="203"/>
      <c r="LJ38" s="203"/>
      <c r="LK38" s="203"/>
      <c r="LL38" s="203"/>
      <c r="LM38" s="203"/>
      <c r="LN38" s="203"/>
      <c r="LO38" s="203"/>
      <c r="LP38" s="203"/>
      <c r="LQ38" s="203"/>
      <c r="LR38" s="215"/>
      <c r="LS38" s="216"/>
      <c r="LT38" s="215"/>
      <c r="LU38" s="216"/>
    </row>
    <row r="39" spans="1:333" ht="15.75">
      <c r="A39" s="141" t="s">
        <v>121</v>
      </c>
      <c r="B39" s="128">
        <v>10341.700000000001</v>
      </c>
      <c r="C39" s="129">
        <v>1139</v>
      </c>
      <c r="D39" s="128">
        <v>11824.2</v>
      </c>
      <c r="E39" s="129">
        <v>1118</v>
      </c>
      <c r="F39" s="128">
        <v>32210.799999999999</v>
      </c>
      <c r="G39" s="129">
        <v>2467.1</v>
      </c>
      <c r="H39" s="130">
        <v>18712.7</v>
      </c>
      <c r="I39" s="131">
        <v>2006</v>
      </c>
      <c r="J39" s="128">
        <v>16876.099999999999</v>
      </c>
      <c r="K39" s="129">
        <v>1639</v>
      </c>
      <c r="L39" s="130">
        <v>47579.8</v>
      </c>
      <c r="M39" s="131">
        <v>4055.2</v>
      </c>
      <c r="N39" s="130">
        <v>33466.199999999997</v>
      </c>
      <c r="O39" s="131">
        <v>3164</v>
      </c>
      <c r="P39" s="142">
        <v>45585.787940000002</v>
      </c>
      <c r="Q39" s="129">
        <v>11380.986000000001</v>
      </c>
      <c r="R39" s="128">
        <v>84047.420859999998</v>
      </c>
      <c r="S39" s="129">
        <v>7553.7150000000001</v>
      </c>
      <c r="T39" s="128">
        <v>94428.844723999995</v>
      </c>
      <c r="U39" s="129">
        <v>7696.8489999999983</v>
      </c>
      <c r="V39" s="143">
        <v>121257.91713439791</v>
      </c>
      <c r="W39" s="128">
        <v>6662.7480000000014</v>
      </c>
      <c r="X39" s="128">
        <v>60503.23092301916</v>
      </c>
      <c r="Y39" s="129">
        <v>5162.1019999999999</v>
      </c>
      <c r="Z39" s="128">
        <v>112627.25279234798</v>
      </c>
      <c r="AA39" s="129">
        <v>5762.6809999999987</v>
      </c>
      <c r="AB39" s="128">
        <v>52968.014533000001</v>
      </c>
      <c r="AC39" s="129">
        <v>3684.9719999999993</v>
      </c>
      <c r="AD39" s="128">
        <v>48331.550990000003</v>
      </c>
      <c r="AE39" s="129">
        <v>4520.7334999999994</v>
      </c>
      <c r="AF39" s="128">
        <v>83276.238864999992</v>
      </c>
      <c r="AG39" s="129">
        <v>7101.1654999999992</v>
      </c>
      <c r="AH39" s="200">
        <v>76091.909319000013</v>
      </c>
      <c r="AI39" s="202">
        <v>7331.791299999999</v>
      </c>
      <c r="AJ39" s="200">
        <f t="shared" ref="AJ39" si="31">JV39+JX39+JZ39+KB39+KD39+KF39+KH39+KJ39+KL39+KN39+KP39+KR39</f>
        <v>99045.263602000006</v>
      </c>
      <c r="AK39" s="202">
        <f t="shared" ref="AK39" si="32">+JW39+JY39+KA39+KC39+KE39+KG39+KI39+KK39+KM39+KO39+KQ39+KS39</f>
        <v>11164.909230999994</v>
      </c>
      <c r="AL39" s="128">
        <v>6292.7462640000012</v>
      </c>
      <c r="AM39" s="128">
        <v>492.18899999999996</v>
      </c>
      <c r="AN39" s="128">
        <v>9465.4857650000013</v>
      </c>
      <c r="AO39" s="128">
        <v>781.24</v>
      </c>
      <c r="AP39" s="128">
        <v>11291.941570000001</v>
      </c>
      <c r="AQ39" s="128">
        <v>1089.903</v>
      </c>
      <c r="AR39" s="128">
        <v>12388.491428000001</v>
      </c>
      <c r="AS39" s="128">
        <v>1265.5070000000001</v>
      </c>
      <c r="AT39" s="128">
        <v>14520.151026</v>
      </c>
      <c r="AU39" s="128">
        <v>1527.0419999999999</v>
      </c>
      <c r="AV39" s="128">
        <v>16709.466114000003</v>
      </c>
      <c r="AW39" s="128">
        <v>1741.5540000000001</v>
      </c>
      <c r="AX39" s="128">
        <v>19577.762995000005</v>
      </c>
      <c r="AY39" s="128">
        <v>2043.9090000000001</v>
      </c>
      <c r="AZ39" s="128">
        <v>25219.588665000003</v>
      </c>
      <c r="BA39" s="128">
        <v>2719.2579999999998</v>
      </c>
      <c r="BB39" s="128">
        <v>28642.700647000001</v>
      </c>
      <c r="BC39" s="128">
        <v>3175.9979999999996</v>
      </c>
      <c r="BD39" s="128">
        <v>35567.719377000001</v>
      </c>
      <c r="BE39" s="128">
        <v>7238.1009999999997</v>
      </c>
      <c r="BF39" s="128">
        <v>45585.787940000002</v>
      </c>
      <c r="BG39" s="128">
        <v>11380.986000000001</v>
      </c>
      <c r="BH39" s="128">
        <v>4344.024152</v>
      </c>
      <c r="BI39" s="128">
        <v>389.48500000000001</v>
      </c>
      <c r="BJ39" s="128">
        <v>2841.0544570000002</v>
      </c>
      <c r="BK39" s="128">
        <v>311.44600000000003</v>
      </c>
      <c r="BL39" s="128">
        <f t="shared" ref="BL39:BM43" si="33">+BJ39+BH39</f>
        <v>7185.0786090000001</v>
      </c>
      <c r="BM39" s="128">
        <f t="shared" si="33"/>
        <v>700.93100000000004</v>
      </c>
      <c r="BN39" s="128">
        <v>2751.411897</v>
      </c>
      <c r="BO39" s="128">
        <v>303.58600000000001</v>
      </c>
      <c r="BP39" s="128">
        <v>2447.5288739999996</v>
      </c>
      <c r="BQ39" s="128">
        <v>253.654</v>
      </c>
      <c r="BR39" s="128">
        <v>18259.782630000002</v>
      </c>
      <c r="BS39" s="128">
        <v>818.57500000000005</v>
      </c>
      <c r="BT39" s="128">
        <v>3781.0534859999998</v>
      </c>
      <c r="BU39" s="128">
        <v>260.04899999999998</v>
      </c>
      <c r="BV39" s="128">
        <v>3910.0376759999999</v>
      </c>
      <c r="BW39" s="128">
        <v>469.23700000000002</v>
      </c>
      <c r="BX39" s="128">
        <v>4537.7013809999999</v>
      </c>
      <c r="BY39" s="128">
        <v>704.52800000000002</v>
      </c>
      <c r="BZ39" s="128">
        <v>7022.1434529999997</v>
      </c>
      <c r="CA39" s="128">
        <v>532.45100000000002</v>
      </c>
      <c r="CB39" s="128">
        <v>11130.831344</v>
      </c>
      <c r="CC39" s="128">
        <v>1160.3230000000001</v>
      </c>
      <c r="CD39" s="128">
        <v>11685.043392</v>
      </c>
      <c r="CE39" s="128">
        <v>1016.34</v>
      </c>
      <c r="CF39" s="128">
        <v>11336.808118000001</v>
      </c>
      <c r="CG39" s="128">
        <v>1334.0409999999999</v>
      </c>
      <c r="CH39" s="128">
        <v>10563.098583000001</v>
      </c>
      <c r="CI39" s="128">
        <v>781.81399999999996</v>
      </c>
      <c r="CJ39" s="128">
        <v>8087.4238169999999</v>
      </c>
      <c r="CK39" s="128">
        <v>763.06899999999996</v>
      </c>
      <c r="CL39" s="128">
        <v>3698.9007329999999</v>
      </c>
      <c r="CM39" s="128">
        <v>892.92200000000003</v>
      </c>
      <c r="CN39" s="128">
        <v>9483.8218319999996</v>
      </c>
      <c r="CO39" s="128">
        <v>831.58600000000001</v>
      </c>
      <c r="CP39" s="128">
        <v>6811.6218440000002</v>
      </c>
      <c r="CQ39" s="128">
        <v>553.71299999999997</v>
      </c>
      <c r="CR39" s="128">
        <v>6539.0865869999998</v>
      </c>
      <c r="CS39" s="128">
        <v>632.53599999999949</v>
      </c>
      <c r="CT39" s="128">
        <v>7187.7470480000002</v>
      </c>
      <c r="CU39" s="128">
        <v>515.87300000000005</v>
      </c>
      <c r="CV39" s="128">
        <v>3955.5933960000002</v>
      </c>
      <c r="CW39" s="128">
        <v>320.221</v>
      </c>
      <c r="CX39" s="128">
        <v>10685.153162000001</v>
      </c>
      <c r="CY39" s="128">
        <v>945.55799999999999</v>
      </c>
      <c r="CZ39" s="128">
        <v>5300.499116</v>
      </c>
      <c r="DA39" s="128">
        <v>422.78300000000002</v>
      </c>
      <c r="DB39" s="128">
        <v>8437.7449519999991</v>
      </c>
      <c r="DC39" s="128">
        <v>535.98500000000001</v>
      </c>
      <c r="DD39" s="128">
        <v>13678.153654</v>
      </c>
      <c r="DE39" s="128">
        <v>500.78899999999999</v>
      </c>
      <c r="DF39" s="128">
        <f t="shared" ref="DF39:DG43" si="34">+CH39+CJ39+CL39+CN39+CP39+CR39+CT39+CV39+CX39+CZ39+DB39</f>
        <v>80750.691070000001</v>
      </c>
      <c r="DG39" s="128">
        <f t="shared" si="34"/>
        <v>7196.0599999999986</v>
      </c>
      <c r="DH39" s="128">
        <v>10729.733101</v>
      </c>
      <c r="DI39" s="128">
        <v>559.49699999999996</v>
      </c>
      <c r="DJ39" s="128">
        <v>5771.1139819999999</v>
      </c>
      <c r="DK39" s="128">
        <v>490.18099999999998</v>
      </c>
      <c r="DL39" s="128">
        <v>20560.667323000001</v>
      </c>
      <c r="DM39" s="128">
        <v>1055.8910000000001</v>
      </c>
      <c r="DN39" s="128">
        <v>5563.931654</v>
      </c>
      <c r="DO39" s="128">
        <v>379.63900000000001</v>
      </c>
      <c r="DP39" s="128">
        <v>5217.0920627700007</v>
      </c>
      <c r="DQ39" s="128">
        <v>379.38299999999998</v>
      </c>
      <c r="DR39" s="128">
        <v>8176.0059694999973</v>
      </c>
      <c r="DS39" s="128">
        <v>578.91099999999994</v>
      </c>
      <c r="DT39" s="128">
        <v>7504.7996111251596</v>
      </c>
      <c r="DU39" s="128">
        <v>500.08800000000008</v>
      </c>
      <c r="DV39" s="128">
        <v>25049.564103404704</v>
      </c>
      <c r="DW39" s="128">
        <v>570.17200000000003</v>
      </c>
      <c r="DX39" s="128">
        <v>10615.115337895879</v>
      </c>
      <c r="DY39" s="128">
        <v>630.928</v>
      </c>
      <c r="DZ39" s="128">
        <v>6443.8382061756574</v>
      </c>
      <c r="EA39" s="128">
        <v>594.42499999999995</v>
      </c>
      <c r="EB39" s="128">
        <v>5347.5628598380281</v>
      </c>
      <c r="EC39" s="128">
        <v>385.49299999999999</v>
      </c>
      <c r="ED39" s="128">
        <v>10278.492923688476</v>
      </c>
      <c r="EE39" s="128">
        <v>538.14</v>
      </c>
      <c r="EF39" s="128">
        <v>6214.3312884635061</v>
      </c>
      <c r="EG39" s="128">
        <v>310.11400000000009</v>
      </c>
      <c r="EH39" s="128">
        <v>2619.1497234674634</v>
      </c>
      <c r="EI39" s="128">
        <v>256.00499999999994</v>
      </c>
      <c r="EJ39" s="128">
        <v>5403.3827458981914</v>
      </c>
      <c r="EK39" s="128">
        <v>428.44099999999997</v>
      </c>
      <c r="EL39" s="128">
        <v>7695.1481778300022</v>
      </c>
      <c r="EM39" s="128">
        <v>390.24299999999999</v>
      </c>
      <c r="EN39" s="128">
        <v>3605.2643447</v>
      </c>
      <c r="EO39" s="128">
        <v>376.69299999999987</v>
      </c>
      <c r="EP39" s="128">
        <v>5584.4234593300016</v>
      </c>
      <c r="EQ39" s="128">
        <v>507.73500000000001</v>
      </c>
      <c r="ER39" s="128">
        <v>2680.401665880001</v>
      </c>
      <c r="ES39" s="128">
        <v>298.68400000000008</v>
      </c>
      <c r="ET39" s="128">
        <v>6413.19617844</v>
      </c>
      <c r="EU39" s="128">
        <v>347.64200000000011</v>
      </c>
      <c r="EV39" s="128">
        <v>3001.7268560100006</v>
      </c>
      <c r="EW39" s="128">
        <v>272.49999999999989</v>
      </c>
      <c r="EX39" s="128">
        <v>5579.3501060000026</v>
      </c>
      <c r="EY39" s="128">
        <v>1134.3129999999994</v>
      </c>
      <c r="EZ39" s="128">
        <v>8677.5836600000002</v>
      </c>
      <c r="FA39" s="128">
        <v>452.4080000000003</v>
      </c>
      <c r="FB39" s="128">
        <v>3029.2727170000003</v>
      </c>
      <c r="FC39" s="128">
        <v>387.32399999999984</v>
      </c>
      <c r="FD39" s="128">
        <f t="shared" ref="FD39:FE43" si="35">+EF39+EH39+EJ39+EL39+EN39+EP39+ER39+ET39+EV39+EX39+EZ39+FB39</f>
        <v>60503.23092301916</v>
      </c>
      <c r="FE39" s="128">
        <f t="shared" si="35"/>
        <v>5162.1019999999999</v>
      </c>
      <c r="FF39" s="128">
        <v>44295.415360000006</v>
      </c>
      <c r="FG39" s="128">
        <v>880.99499999999944</v>
      </c>
      <c r="FH39" s="128">
        <v>12638.603164000002</v>
      </c>
      <c r="FI39" s="128">
        <v>1121.5689999999993</v>
      </c>
      <c r="FJ39" s="128">
        <v>14062.878757</v>
      </c>
      <c r="FK39" s="128">
        <v>891.995</v>
      </c>
      <c r="FL39" s="128">
        <v>5779.2403839999997</v>
      </c>
      <c r="FM39" s="128">
        <v>524.399</v>
      </c>
      <c r="FN39" s="128">
        <v>5826.4059379999999</v>
      </c>
      <c r="FO39" s="128">
        <v>415.834</v>
      </c>
      <c r="FP39" s="128">
        <v>4629.27009</v>
      </c>
      <c r="FQ39" s="128">
        <v>495.25700000000001</v>
      </c>
      <c r="FR39" s="128">
        <v>6120.1452820000004</v>
      </c>
      <c r="FS39" s="128">
        <v>338.24</v>
      </c>
      <c r="FT39" s="128">
        <v>5824.1754769999998</v>
      </c>
      <c r="FU39" s="128">
        <v>274.779</v>
      </c>
      <c r="FV39" s="128">
        <v>4430.7059736239689</v>
      </c>
      <c r="FW39" s="128">
        <v>376.77200000000016</v>
      </c>
      <c r="FX39" s="128">
        <v>4449.8683419999998</v>
      </c>
      <c r="FY39" s="128">
        <v>223.059</v>
      </c>
      <c r="FZ39" s="128">
        <v>2298.3462989999998</v>
      </c>
      <c r="GA39" s="128">
        <v>198.828</v>
      </c>
      <c r="GB39" s="128">
        <v>4941.1926720000019</v>
      </c>
      <c r="GC39" s="128">
        <v>246.68699999999993</v>
      </c>
      <c r="GD39" s="128">
        <v>2918.1348730000004</v>
      </c>
      <c r="GE39" s="128">
        <v>228.44299999999987</v>
      </c>
      <c r="GF39" s="128">
        <v>4079.870942</v>
      </c>
      <c r="GG39" s="128">
        <v>277.74900000000014</v>
      </c>
      <c r="GH39" s="128">
        <v>4816.6110400000007</v>
      </c>
      <c r="GI39" s="128">
        <v>256.3069999999999</v>
      </c>
      <c r="GJ39" s="128">
        <v>4240.0762009999999</v>
      </c>
      <c r="GK39" s="128">
        <v>271.7519999999999</v>
      </c>
      <c r="GL39" s="128">
        <v>4749.987048</v>
      </c>
      <c r="GM39" s="128">
        <v>216.386</v>
      </c>
      <c r="GN39" s="128">
        <v>3726.1523809999999</v>
      </c>
      <c r="GO39" s="128">
        <v>286.07600000000002</v>
      </c>
      <c r="GP39" s="128">
        <v>5144.727152999998</v>
      </c>
      <c r="GQ39" s="128">
        <v>485.7609999999998</v>
      </c>
      <c r="GR39" s="128">
        <v>3218.7324899999999</v>
      </c>
      <c r="GS39" s="128">
        <v>321.78999999999979</v>
      </c>
      <c r="GT39" s="128">
        <v>7811.694305</v>
      </c>
      <c r="GU39" s="128">
        <v>336.46399999999994</v>
      </c>
      <c r="GV39" s="128">
        <v>2730.7063039999994</v>
      </c>
      <c r="GW39" s="128">
        <v>532.22</v>
      </c>
      <c r="GX39" s="128">
        <v>5673.8851650000024</v>
      </c>
      <c r="GY39" s="128">
        <v>174.93100000000001</v>
      </c>
      <c r="GZ39" s="128">
        <v>3857.4366310000009</v>
      </c>
      <c r="HA39" s="128">
        <v>297.09300000000002</v>
      </c>
      <c r="HB39" s="128">
        <v>5267.8937379999979</v>
      </c>
      <c r="HC39" s="128">
        <v>362.62799999999987</v>
      </c>
      <c r="HD39" s="128">
        <v>4418.9311430000007</v>
      </c>
      <c r="HE39" s="128">
        <v>315.55900000000003</v>
      </c>
      <c r="HF39" s="128">
        <v>3766.4516359999998</v>
      </c>
      <c r="HG39" s="128">
        <v>388.80400000000003</v>
      </c>
      <c r="HH39" s="128">
        <v>3693.2234830000002</v>
      </c>
      <c r="HI39" s="128">
        <v>533.85599999999988</v>
      </c>
      <c r="HJ39" s="128">
        <v>1959.9039170000005</v>
      </c>
      <c r="HK39" s="128">
        <v>213.21499999999989</v>
      </c>
      <c r="HL39" s="128">
        <v>4471.2197910000004</v>
      </c>
      <c r="HM39" s="128">
        <v>358.19099999999997</v>
      </c>
      <c r="HN39" s="128">
        <v>2273.6794190000005</v>
      </c>
      <c r="HO39" s="128">
        <v>140.67299999999994</v>
      </c>
      <c r="HP39" s="128">
        <v>3263.815341</v>
      </c>
      <c r="HQ39" s="128">
        <v>412.66899999999987</v>
      </c>
      <c r="HR39" s="128">
        <v>5120.235211000002</v>
      </c>
      <c r="HS39" s="128">
        <v>522.33650000000023</v>
      </c>
      <c r="HT39" s="128">
        <v>4258.0013579999995</v>
      </c>
      <c r="HU39" s="128">
        <v>382.74400000000014</v>
      </c>
      <c r="HV39" s="128">
        <v>5697.2012929999983</v>
      </c>
      <c r="HW39" s="129">
        <v>483.61799999999988</v>
      </c>
      <c r="HX39" s="128">
        <v>4140.9946600000039</v>
      </c>
      <c r="HY39" s="128">
        <v>406.43999999999977</v>
      </c>
      <c r="HZ39" s="128">
        <v>5877.1526130000002</v>
      </c>
      <c r="IA39" s="129">
        <v>449.53899999999999</v>
      </c>
      <c r="IB39" s="128">
        <v>8040.6531429999995</v>
      </c>
      <c r="IC39" s="129">
        <v>817.82600000000002</v>
      </c>
      <c r="ID39" s="128">
        <v>8108.1112999999996</v>
      </c>
      <c r="IE39" s="129">
        <v>365.77300000000002</v>
      </c>
      <c r="IF39" s="128">
        <v>5877.6920060000002</v>
      </c>
      <c r="IG39" s="129">
        <v>353.928</v>
      </c>
      <c r="IH39" s="128">
        <v>7603.3965250000001</v>
      </c>
      <c r="II39" s="129">
        <v>713.97649999999999</v>
      </c>
      <c r="IJ39" s="128">
        <v>6323.0281800000021</v>
      </c>
      <c r="IK39" s="129">
        <v>441.4369999999999</v>
      </c>
      <c r="IL39" s="128">
        <v>8022.4132069999996</v>
      </c>
      <c r="IM39" s="129">
        <v>895.76700000000005</v>
      </c>
      <c r="IN39" s="128">
        <v>7579.8735710000001</v>
      </c>
      <c r="IO39" s="129">
        <v>468.35700000000003</v>
      </c>
      <c r="IP39" s="128">
        <v>3592.286024</v>
      </c>
      <c r="IQ39" s="129">
        <v>283.60300000000001</v>
      </c>
      <c r="IR39" s="128">
        <v>4919.7446650000002</v>
      </c>
      <c r="IS39" s="129">
        <v>465.46800000000002</v>
      </c>
      <c r="IT39" s="128">
        <v>10047.955907</v>
      </c>
      <c r="IU39" s="129">
        <v>1209.8129999999999</v>
      </c>
      <c r="IV39" s="128">
        <v>7283.931724</v>
      </c>
      <c r="IW39" s="129">
        <v>635.678</v>
      </c>
      <c r="IX39" s="128">
        <v>5604.9508990000004</v>
      </c>
      <c r="IY39" s="145">
        <v>413.30799999999999</v>
      </c>
      <c r="IZ39" s="128">
        <v>12746.439689999999</v>
      </c>
      <c r="JA39" s="145">
        <v>880.57500000000005</v>
      </c>
      <c r="JB39" s="128">
        <v>5485.4882250000001</v>
      </c>
      <c r="JC39" s="145">
        <v>451.58600000000001</v>
      </c>
      <c r="JD39" s="128">
        <v>4891.848828000001</v>
      </c>
      <c r="JE39" s="145">
        <v>379.39099999999985</v>
      </c>
      <c r="JF39" s="128">
        <v>3690.7701220000013</v>
      </c>
      <c r="JG39" s="145">
        <v>550.77299999999991</v>
      </c>
      <c r="JH39" s="128">
        <v>5339.9006480000035</v>
      </c>
      <c r="JI39" s="145">
        <v>546.80199999999991</v>
      </c>
      <c r="JJ39" s="128">
        <v>7624.9293199999966</v>
      </c>
      <c r="JK39" s="145">
        <v>938.50806999999941</v>
      </c>
      <c r="JL39" s="128">
        <v>6183.5992380000007</v>
      </c>
      <c r="JM39" s="145">
        <v>549.46485000000018</v>
      </c>
      <c r="JN39" s="128">
        <v>4353.1831699999975</v>
      </c>
      <c r="JO39" s="145">
        <v>758.92614999999967</v>
      </c>
      <c r="JP39" s="203">
        <v>3558.4847460000001</v>
      </c>
      <c r="JQ39" s="232">
        <v>393.02190999999999</v>
      </c>
      <c r="JR39" s="128">
        <v>7538.4240790000003</v>
      </c>
      <c r="JS39" s="129">
        <v>924.5077399999999</v>
      </c>
      <c r="JT39" s="128">
        <v>9073.8903539999992</v>
      </c>
      <c r="JU39" s="196">
        <v>544.92758000000003</v>
      </c>
      <c r="JV39" s="211">
        <v>8773.8820499999983</v>
      </c>
      <c r="JW39" s="203">
        <v>1143.2296399999991</v>
      </c>
      <c r="JX39" s="210">
        <v>6971.0178860000005</v>
      </c>
      <c r="JY39" s="203">
        <v>568.64620799999977</v>
      </c>
      <c r="JZ39" s="243">
        <v>8310.3470320000033</v>
      </c>
      <c r="KA39" s="196">
        <v>1350.7219999999991</v>
      </c>
      <c r="KB39" s="243">
        <v>10363.546136999994</v>
      </c>
      <c r="KC39" s="196">
        <v>1536.2795199999989</v>
      </c>
      <c r="KD39" s="243">
        <v>6483.6255450000008</v>
      </c>
      <c r="KE39" s="196">
        <v>766.79104000000007</v>
      </c>
      <c r="KF39" s="243">
        <v>8125.7041470000058</v>
      </c>
      <c r="KG39" s="196">
        <v>719.16548999999986</v>
      </c>
      <c r="KH39" s="243">
        <v>7627.7412199999981</v>
      </c>
      <c r="KI39" s="196">
        <v>712.0456499999998</v>
      </c>
      <c r="KJ39" s="243">
        <v>7522.0967140000002</v>
      </c>
      <c r="KK39" s="196">
        <v>903.81602999999927</v>
      </c>
      <c r="KL39" s="243">
        <v>10862.642072999997</v>
      </c>
      <c r="KM39" s="196">
        <v>834.52153299999998</v>
      </c>
      <c r="KN39" s="243">
        <v>9089.5442860000039</v>
      </c>
      <c r="KO39" s="196">
        <v>917.26610999999946</v>
      </c>
      <c r="KP39" s="243">
        <v>7450.427340000002</v>
      </c>
      <c r="KQ39" s="196">
        <v>827.69383499999981</v>
      </c>
      <c r="KR39" s="211">
        <v>7464.6891720000021</v>
      </c>
      <c r="KS39" s="203">
        <v>884.73217499999998</v>
      </c>
      <c r="KT39" s="211">
        <v>8020.9737599999999</v>
      </c>
      <c r="KU39" s="203">
        <v>673.43553999999995</v>
      </c>
      <c r="KV39" s="211">
        <v>9643.7141630000006</v>
      </c>
      <c r="KW39" s="203">
        <v>952.33100000000002</v>
      </c>
      <c r="KX39" s="211">
        <v>8824.5418599999994</v>
      </c>
      <c r="KY39" s="203">
        <v>1289.819528</v>
      </c>
      <c r="KZ39" s="203">
        <v>8694.692391000006</v>
      </c>
      <c r="LA39" s="203">
        <v>955.33945499999936</v>
      </c>
      <c r="LB39" s="203">
        <v>12485.872874999997</v>
      </c>
      <c r="LC39" s="203">
        <v>1200.2806200000005</v>
      </c>
      <c r="LD39" s="203">
        <v>8926.5812349999924</v>
      </c>
      <c r="LE39" s="203">
        <v>882.23415000000023</v>
      </c>
      <c r="LF39" s="203">
        <v>11641.51864</v>
      </c>
      <c r="LG39" s="203">
        <v>1461.5953149999998</v>
      </c>
      <c r="LH39" s="203">
        <v>10019.561098</v>
      </c>
      <c r="LI39" s="203">
        <v>1534.0022900000001</v>
      </c>
      <c r="LJ39" s="203">
        <v>9443.6281490000001</v>
      </c>
      <c r="LK39" s="203">
        <v>991.0077500000001</v>
      </c>
      <c r="LL39" s="203">
        <v>9027.442395</v>
      </c>
      <c r="LM39" s="203">
        <v>832.25069000000019</v>
      </c>
      <c r="LN39" s="203">
        <v>12777.542487999999</v>
      </c>
      <c r="LO39" s="203">
        <v>979.43899999999996</v>
      </c>
      <c r="LP39" s="203">
        <v>13674.680136000001</v>
      </c>
      <c r="LQ39" s="203">
        <v>835.77670999999998</v>
      </c>
      <c r="LR39" s="215">
        <f t="shared" si="10"/>
        <v>99045.263602000006</v>
      </c>
      <c r="LS39" s="216">
        <f t="shared" si="11"/>
        <v>11164.909230999994</v>
      </c>
      <c r="LT39" s="215">
        <f t="shared" si="12"/>
        <v>123180.74918999999</v>
      </c>
      <c r="LU39" s="216">
        <f t="shared" si="13"/>
        <v>12587.512048000001</v>
      </c>
    </row>
    <row r="40" spans="1:333" ht="15.75">
      <c r="A40" s="141" t="s">
        <v>122</v>
      </c>
      <c r="B40" s="128">
        <v>4577.5</v>
      </c>
      <c r="C40" s="129">
        <v>3859</v>
      </c>
      <c r="D40" s="128">
        <v>4959.6000000000004</v>
      </c>
      <c r="E40" s="129">
        <v>4241</v>
      </c>
      <c r="F40" s="128">
        <v>15607.5</v>
      </c>
      <c r="G40" s="129">
        <v>21873.1</v>
      </c>
      <c r="H40" s="130">
        <v>18563.099999999999</v>
      </c>
      <c r="I40" s="131">
        <v>11053</v>
      </c>
      <c r="J40" s="128">
        <v>7228.2</v>
      </c>
      <c r="K40" s="129">
        <v>5013</v>
      </c>
      <c r="L40" s="130">
        <v>10757.9</v>
      </c>
      <c r="M40" s="131">
        <v>5192.8999999999996</v>
      </c>
      <c r="N40" s="130">
        <v>15567.6</v>
      </c>
      <c r="O40" s="131">
        <v>6783.7</v>
      </c>
      <c r="P40" s="142">
        <v>11064.271500000001</v>
      </c>
      <c r="Q40" s="129">
        <v>7209.2889999999998</v>
      </c>
      <c r="R40" s="128">
        <v>19509.108513000003</v>
      </c>
      <c r="S40" s="129">
        <v>9793.3250000000007</v>
      </c>
      <c r="T40" s="128">
        <v>15553.544764000004</v>
      </c>
      <c r="U40" s="129">
        <v>8249.8150000000005</v>
      </c>
      <c r="V40" s="143">
        <v>14195.320203189194</v>
      </c>
      <c r="W40" s="128">
        <v>8151.9789999999994</v>
      </c>
      <c r="X40" s="128">
        <v>21919.828854771404</v>
      </c>
      <c r="Y40" s="129">
        <v>11164.054999999997</v>
      </c>
      <c r="Z40" s="128">
        <v>20872.0482929108</v>
      </c>
      <c r="AA40" s="129">
        <v>10442.853999999999</v>
      </c>
      <c r="AB40" s="128">
        <v>20185.400437</v>
      </c>
      <c r="AC40" s="129">
        <v>12761.25</v>
      </c>
      <c r="AD40" s="128">
        <v>16953.312897000003</v>
      </c>
      <c r="AE40" s="129">
        <v>10160.79377</v>
      </c>
      <c r="AF40" s="128">
        <v>17570.973486000003</v>
      </c>
      <c r="AG40" s="129">
        <v>10234.909000000001</v>
      </c>
      <c r="AH40" s="200">
        <v>17917.164154000002</v>
      </c>
      <c r="AI40" s="202">
        <v>9838.8132329999989</v>
      </c>
      <c r="AJ40" s="200">
        <f t="shared" ref="AJ40:AJ43" si="36">JV40+JX40+JZ40+KB40+KD40+KF40+KH40+KJ40+KL40+KN40+KP40+KR40</f>
        <v>29135.609133999995</v>
      </c>
      <c r="AK40" s="202">
        <f t="shared" ref="AK40:AK43" si="37">+JW40+JY40+KA40+KC40+KE40+KG40+KI40+KK40+KM40+KO40+KQ40+KS40</f>
        <v>14716.782851999998</v>
      </c>
      <c r="AL40" s="128">
        <v>1426.3631789999995</v>
      </c>
      <c r="AM40" s="128">
        <v>1234.67</v>
      </c>
      <c r="AN40" s="128">
        <v>1970.6635489999996</v>
      </c>
      <c r="AO40" s="128">
        <v>1772.5690000000002</v>
      </c>
      <c r="AP40" s="128">
        <v>3132.5853440000001</v>
      </c>
      <c r="AQ40" s="128">
        <v>2829.7550000000001</v>
      </c>
      <c r="AR40" s="128">
        <v>3569.5659409999998</v>
      </c>
      <c r="AS40" s="128">
        <v>3187.373</v>
      </c>
      <c r="AT40" s="128">
        <v>4287.8551090000001</v>
      </c>
      <c r="AU40" s="128">
        <v>4014.7880000000005</v>
      </c>
      <c r="AV40" s="128">
        <v>4610.1566270000003</v>
      </c>
      <c r="AW40" s="128">
        <v>4241.2030000000004</v>
      </c>
      <c r="AX40" s="128">
        <v>5339.0680520000005</v>
      </c>
      <c r="AY40" s="128">
        <v>4726.518</v>
      </c>
      <c r="AZ40" s="128">
        <v>7397.0528460000005</v>
      </c>
      <c r="BA40" s="128">
        <v>5484.0429999999997</v>
      </c>
      <c r="BB40" s="128">
        <v>8757.6300680000004</v>
      </c>
      <c r="BC40" s="128">
        <v>6589.491</v>
      </c>
      <c r="BD40" s="128">
        <v>9950.0982170000007</v>
      </c>
      <c r="BE40" s="128">
        <v>6829.5039999999999</v>
      </c>
      <c r="BF40" s="128">
        <v>11064.271500000001</v>
      </c>
      <c r="BG40" s="128">
        <v>7209.2889999999998</v>
      </c>
      <c r="BH40" s="128">
        <v>1219.572819</v>
      </c>
      <c r="BI40" s="128">
        <v>651.50599999999997</v>
      </c>
      <c r="BJ40" s="128">
        <v>1392.1257450000003</v>
      </c>
      <c r="BK40" s="128">
        <v>906.09100000000001</v>
      </c>
      <c r="BL40" s="128">
        <f t="shared" si="33"/>
        <v>2611.6985640000003</v>
      </c>
      <c r="BM40" s="128">
        <f t="shared" si="33"/>
        <v>1557.597</v>
      </c>
      <c r="BN40" s="128">
        <v>1276.6374649999998</v>
      </c>
      <c r="BO40" s="128">
        <v>892.66599999999994</v>
      </c>
      <c r="BP40" s="128">
        <v>1246.2783049999998</v>
      </c>
      <c r="BQ40" s="128">
        <v>452.30699999999979</v>
      </c>
      <c r="BR40" s="128">
        <v>1634.827305</v>
      </c>
      <c r="BS40" s="128">
        <v>1254.355</v>
      </c>
      <c r="BT40" s="128">
        <v>1177.7124429999999</v>
      </c>
      <c r="BU40" s="128">
        <v>1029.8399999999999</v>
      </c>
      <c r="BV40" s="128">
        <v>1956.0893860000001</v>
      </c>
      <c r="BW40" s="128">
        <v>994.49099999999999</v>
      </c>
      <c r="BX40" s="128">
        <v>1891.1927519999999</v>
      </c>
      <c r="BY40" s="128">
        <v>797.25300000000004</v>
      </c>
      <c r="BZ40" s="128">
        <v>1016.3436809999999</v>
      </c>
      <c r="CA40" s="128">
        <v>623.44399999999996</v>
      </c>
      <c r="CB40" s="128">
        <v>3990.7660449999998</v>
      </c>
      <c r="CC40" s="128">
        <v>1001.504</v>
      </c>
      <c r="CD40" s="128">
        <v>1053.741039</v>
      </c>
      <c r="CE40" s="128">
        <v>441.00900000000001</v>
      </c>
      <c r="CF40" s="128">
        <v>1653.8215279999999</v>
      </c>
      <c r="CG40" s="128">
        <v>748.85900000000004</v>
      </c>
      <c r="CH40" s="128">
        <v>2012.162002</v>
      </c>
      <c r="CI40" s="128">
        <v>982.60799999999995</v>
      </c>
      <c r="CJ40" s="128">
        <v>1714.2189470000001</v>
      </c>
      <c r="CK40" s="128">
        <v>715.55700000000002</v>
      </c>
      <c r="CL40" s="128">
        <v>992.39826900000003</v>
      </c>
      <c r="CM40" s="128">
        <v>772.96199999999999</v>
      </c>
      <c r="CN40" s="128">
        <v>1461.8898200000001</v>
      </c>
      <c r="CO40" s="128">
        <v>660.86</v>
      </c>
      <c r="CP40" s="128">
        <v>1203.8484020000001</v>
      </c>
      <c r="CQ40" s="128">
        <v>642.04</v>
      </c>
      <c r="CR40" s="128">
        <v>1276.8936509999999</v>
      </c>
      <c r="CS40" s="128">
        <v>648.01899999999989</v>
      </c>
      <c r="CT40" s="128">
        <v>939.03906800000004</v>
      </c>
      <c r="CU40" s="128">
        <v>436.84899999999999</v>
      </c>
      <c r="CV40" s="128">
        <v>963.26230599999997</v>
      </c>
      <c r="CW40" s="128">
        <v>532.38900000000001</v>
      </c>
      <c r="CX40" s="128">
        <v>1190.7501460000001</v>
      </c>
      <c r="CY40" s="128">
        <v>662.10500000000002</v>
      </c>
      <c r="CZ40" s="128">
        <v>1455.885839</v>
      </c>
      <c r="DA40" s="128">
        <v>842.08900000000006</v>
      </c>
      <c r="DB40" s="128">
        <v>1049.2044109999999</v>
      </c>
      <c r="DC40" s="128">
        <v>675.48099999999999</v>
      </c>
      <c r="DD40" s="128">
        <v>1293.9919030000001</v>
      </c>
      <c r="DE40" s="128">
        <v>678.85599999999999</v>
      </c>
      <c r="DF40" s="128">
        <f t="shared" si="34"/>
        <v>14259.552861000004</v>
      </c>
      <c r="DG40" s="128">
        <f t="shared" si="34"/>
        <v>7570.9590000000007</v>
      </c>
      <c r="DH40" s="128">
        <v>1286.6013330000001</v>
      </c>
      <c r="DI40" s="128">
        <v>1250.809</v>
      </c>
      <c r="DJ40" s="128">
        <v>1125.2509950000001</v>
      </c>
      <c r="DK40" s="128">
        <v>576.28499999999997</v>
      </c>
      <c r="DL40" s="128">
        <v>1018.6851370000001</v>
      </c>
      <c r="DM40" s="128">
        <v>513.02499999999998</v>
      </c>
      <c r="DN40" s="128">
        <v>993.73690199999999</v>
      </c>
      <c r="DO40" s="128">
        <v>461.71600000000001</v>
      </c>
      <c r="DP40" s="128">
        <v>1109.3109621400006</v>
      </c>
      <c r="DQ40" s="128">
        <v>596.16600000000005</v>
      </c>
      <c r="DR40" s="128">
        <v>2009.5074729400005</v>
      </c>
      <c r="DS40" s="128">
        <v>831.29300000000001</v>
      </c>
      <c r="DT40" s="128">
        <v>1085.1220910116006</v>
      </c>
      <c r="DU40" s="128">
        <v>512.19599999999991</v>
      </c>
      <c r="DV40" s="128">
        <v>1178.6884372924428</v>
      </c>
      <c r="DW40" s="128">
        <v>648.25599999999997</v>
      </c>
      <c r="DX40" s="128">
        <v>500.87751089985989</v>
      </c>
      <c r="DY40" s="128">
        <v>313.38400000000001</v>
      </c>
      <c r="DZ40" s="128">
        <v>877.89111970814099</v>
      </c>
      <c r="EA40" s="128">
        <v>559.83900000000006</v>
      </c>
      <c r="EB40" s="128">
        <v>1355.7466353362838</v>
      </c>
      <c r="EC40" s="128">
        <v>774.62699999999995</v>
      </c>
      <c r="ED40" s="128">
        <v>1653.9016068608657</v>
      </c>
      <c r="EE40" s="128">
        <v>1114.383</v>
      </c>
      <c r="EF40" s="128">
        <v>1280.1786604907602</v>
      </c>
      <c r="EG40" s="128">
        <v>599.30199999999979</v>
      </c>
      <c r="EH40" s="128">
        <v>2194.5499772863827</v>
      </c>
      <c r="EI40" s="128">
        <v>1168.9860000000003</v>
      </c>
      <c r="EJ40" s="128">
        <v>1417.2431437942605</v>
      </c>
      <c r="EK40" s="128">
        <v>705.226</v>
      </c>
      <c r="EL40" s="128">
        <v>1333.4939996799999</v>
      </c>
      <c r="EM40" s="128">
        <v>793.05100000000004</v>
      </c>
      <c r="EN40" s="128">
        <v>1085.8448634899996</v>
      </c>
      <c r="EO40" s="128">
        <v>619.26900000000001</v>
      </c>
      <c r="EP40" s="128">
        <v>1646.3207464700001</v>
      </c>
      <c r="EQ40" s="128">
        <v>1012.4880000000001</v>
      </c>
      <c r="ER40" s="128">
        <v>2565.3216388600013</v>
      </c>
      <c r="ES40" s="128">
        <v>1111.77</v>
      </c>
      <c r="ET40" s="128">
        <v>1156.3524496900002</v>
      </c>
      <c r="EU40" s="128">
        <v>809.2249999999998</v>
      </c>
      <c r="EV40" s="128">
        <v>1389.0930080099999</v>
      </c>
      <c r="EW40" s="128">
        <v>790.07899999999961</v>
      </c>
      <c r="EX40" s="128">
        <v>1182.1048069999995</v>
      </c>
      <c r="EY40" s="128">
        <v>710.11799999999994</v>
      </c>
      <c r="EZ40" s="128">
        <v>2400.7602270000002</v>
      </c>
      <c r="FA40" s="128">
        <v>1114.7799999999991</v>
      </c>
      <c r="FB40" s="128">
        <v>4268.5653330000005</v>
      </c>
      <c r="FC40" s="128">
        <v>1729.7609999999993</v>
      </c>
      <c r="FD40" s="128">
        <f t="shared" si="35"/>
        <v>21919.828854771404</v>
      </c>
      <c r="FE40" s="128">
        <f t="shared" si="35"/>
        <v>11164.054999999997</v>
      </c>
      <c r="FF40" s="128">
        <v>5343.8865080000005</v>
      </c>
      <c r="FG40" s="128">
        <v>1704.3750000000002</v>
      </c>
      <c r="FH40" s="128">
        <v>3239.970006</v>
      </c>
      <c r="FI40" s="128">
        <v>1318.7999999999997</v>
      </c>
      <c r="FJ40" s="128">
        <v>2099.1520700000001</v>
      </c>
      <c r="FK40" s="128">
        <v>1109.357</v>
      </c>
      <c r="FL40" s="128">
        <v>1031.4094689999999</v>
      </c>
      <c r="FM40" s="128">
        <v>535.149</v>
      </c>
      <c r="FN40" s="128">
        <v>376.01467000000002</v>
      </c>
      <c r="FO40" s="128">
        <v>319.44</v>
      </c>
      <c r="FP40" s="128">
        <v>1666.9657199999999</v>
      </c>
      <c r="FQ40" s="128">
        <v>685.28499999999997</v>
      </c>
      <c r="FR40" s="128">
        <v>792.91831300000001</v>
      </c>
      <c r="FS40" s="128">
        <v>374.75200000000001</v>
      </c>
      <c r="FT40" s="128">
        <v>1532.4385910000001</v>
      </c>
      <c r="FU40" s="128">
        <v>691.51300000000003</v>
      </c>
      <c r="FV40" s="128">
        <v>1287.7085402227997</v>
      </c>
      <c r="FW40" s="128">
        <v>920.72200000000009</v>
      </c>
      <c r="FX40" s="128">
        <v>1219.1720379999999</v>
      </c>
      <c r="FY40" s="128">
        <v>853.85699999999997</v>
      </c>
      <c r="FZ40" s="128">
        <v>1346.273207</v>
      </c>
      <c r="GA40" s="128">
        <v>1042.731</v>
      </c>
      <c r="GB40" s="128">
        <v>1532.9004519999996</v>
      </c>
      <c r="GC40" s="128">
        <v>1002.421</v>
      </c>
      <c r="GD40" s="128">
        <v>1044.4582190000001</v>
      </c>
      <c r="GE40" s="128">
        <v>681.41200000000003</v>
      </c>
      <c r="GF40" s="128">
        <v>1267.7915599999999</v>
      </c>
      <c r="GG40" s="128">
        <v>786.98899999999981</v>
      </c>
      <c r="GH40" s="128">
        <v>1518.1534380000001</v>
      </c>
      <c r="GI40" s="128">
        <v>1230.1070000000009</v>
      </c>
      <c r="GJ40" s="128">
        <v>2836.0438669999999</v>
      </c>
      <c r="GK40" s="128">
        <v>1627.4860000000001</v>
      </c>
      <c r="GL40" s="128">
        <v>1266.327916</v>
      </c>
      <c r="GM40" s="128">
        <v>866.03700000000003</v>
      </c>
      <c r="GN40" s="128">
        <v>1135.079782</v>
      </c>
      <c r="GO40" s="128">
        <v>745.51900000000001</v>
      </c>
      <c r="GP40" s="128">
        <v>1892.5470320000011</v>
      </c>
      <c r="GQ40" s="128">
        <v>755.45100000000002</v>
      </c>
      <c r="GR40" s="128">
        <v>1816.6277799999998</v>
      </c>
      <c r="GS40" s="128">
        <v>964.71000000000038</v>
      </c>
      <c r="GT40" s="128">
        <v>1606.1058360000002</v>
      </c>
      <c r="GU40" s="128">
        <v>1094.9580000000003</v>
      </c>
      <c r="GV40" s="128">
        <v>1831.2745839999998</v>
      </c>
      <c r="GW40" s="128">
        <v>1227.9370000000001</v>
      </c>
      <c r="GX40" s="128">
        <v>1685.137093999999</v>
      </c>
      <c r="GY40" s="128">
        <v>1166.1469999999999</v>
      </c>
      <c r="GZ40" s="128">
        <v>2285.8533290000009</v>
      </c>
      <c r="HA40" s="128">
        <v>1614.4970000000003</v>
      </c>
      <c r="HB40" s="128">
        <v>1871.2263880000003</v>
      </c>
      <c r="HC40" s="128">
        <v>1356.3470000000004</v>
      </c>
      <c r="HD40" s="128">
        <v>1797.9306829999996</v>
      </c>
      <c r="HE40" s="128">
        <v>998.36399999999981</v>
      </c>
      <c r="HF40" s="128">
        <v>1467.9249320000001</v>
      </c>
      <c r="HG40" s="128">
        <v>815.25800000000004</v>
      </c>
      <c r="HH40" s="128">
        <v>978.95548100000042</v>
      </c>
      <c r="HI40" s="128">
        <v>571.6809999999997</v>
      </c>
      <c r="HJ40" s="128">
        <v>1495.1219829999995</v>
      </c>
      <c r="HK40" s="128">
        <v>978.97200000000009</v>
      </c>
      <c r="HL40" s="128">
        <v>1129.4655789999999</v>
      </c>
      <c r="HM40" s="128">
        <v>590.66099999999994</v>
      </c>
      <c r="HN40" s="128">
        <v>1262.9691340000004</v>
      </c>
      <c r="HO40" s="128">
        <v>789.02323000000001</v>
      </c>
      <c r="HP40" s="128">
        <v>1481.5627290000004</v>
      </c>
      <c r="HQ40" s="128">
        <v>870.67445999999973</v>
      </c>
      <c r="HR40" s="128">
        <v>1530.1727009999995</v>
      </c>
      <c r="HS40" s="128">
        <v>876.55208000000016</v>
      </c>
      <c r="HT40" s="128">
        <v>1711.4926850000013</v>
      </c>
      <c r="HU40" s="128">
        <v>975.45999999999992</v>
      </c>
      <c r="HV40" s="128">
        <v>1056.263708</v>
      </c>
      <c r="HW40" s="129">
        <v>755.54699999999968</v>
      </c>
      <c r="HX40" s="128">
        <v>1170.2268939999997</v>
      </c>
      <c r="HY40" s="128">
        <v>582.25400000000002</v>
      </c>
      <c r="HZ40" s="128">
        <v>1218.1456229999994</v>
      </c>
      <c r="IA40" s="129">
        <v>722.45000000000016</v>
      </c>
      <c r="IB40" s="128">
        <v>1659.6619579999999</v>
      </c>
      <c r="IC40" s="129">
        <v>901.73599999999999</v>
      </c>
      <c r="ID40" s="128">
        <v>1772.036433</v>
      </c>
      <c r="IE40" s="129">
        <v>1009.795</v>
      </c>
      <c r="IF40" s="128">
        <v>939.95274600000005</v>
      </c>
      <c r="IG40" s="129">
        <v>481.72899999999998</v>
      </c>
      <c r="IH40" s="128">
        <v>1587.173301</v>
      </c>
      <c r="II40" s="129">
        <v>737.43200000000002</v>
      </c>
      <c r="IJ40" s="128">
        <v>2114.7440700000011</v>
      </c>
      <c r="IK40" s="129">
        <v>1178.0900000000001</v>
      </c>
      <c r="IL40" s="128">
        <v>1116.751156</v>
      </c>
      <c r="IM40" s="129">
        <v>824.07299999999998</v>
      </c>
      <c r="IN40" s="128">
        <v>1335.222888</v>
      </c>
      <c r="IO40" s="129">
        <v>826.12199999999996</v>
      </c>
      <c r="IP40" s="128">
        <v>1670.0651190000001</v>
      </c>
      <c r="IQ40" s="129">
        <v>889.51300000000003</v>
      </c>
      <c r="IR40" s="128">
        <v>1545.7921690000001</v>
      </c>
      <c r="IS40" s="129">
        <v>1148.3330000000001</v>
      </c>
      <c r="IT40" s="128">
        <v>1419.8434299999999</v>
      </c>
      <c r="IU40" s="129">
        <v>809.98099999999988</v>
      </c>
      <c r="IV40" s="128">
        <v>1191.584593</v>
      </c>
      <c r="IW40" s="129">
        <v>705.65499999999997</v>
      </c>
      <c r="IX40" s="128">
        <v>1247.2532980000001</v>
      </c>
      <c r="IY40" s="145">
        <v>714.93499999999995</v>
      </c>
      <c r="IZ40" s="128">
        <v>1853.2660330000001</v>
      </c>
      <c r="JA40" s="145">
        <v>1057.1079999999999</v>
      </c>
      <c r="JB40" s="128">
        <v>1356.678281</v>
      </c>
      <c r="JC40" s="145">
        <v>601.91800000000001</v>
      </c>
      <c r="JD40" s="128">
        <v>1495.4486170000005</v>
      </c>
      <c r="JE40" s="145">
        <v>777.10199999999986</v>
      </c>
      <c r="JF40" s="128">
        <v>1176.7826780000009</v>
      </c>
      <c r="JG40" s="145">
        <v>741.0590000000002</v>
      </c>
      <c r="JH40" s="128">
        <v>1468.5967110000004</v>
      </c>
      <c r="JI40" s="145">
        <v>774.24999999999989</v>
      </c>
      <c r="JJ40" s="128">
        <v>1282.6367619999994</v>
      </c>
      <c r="JK40" s="145">
        <v>726.21994999999936</v>
      </c>
      <c r="JL40" s="128">
        <v>1061.6635470000001</v>
      </c>
      <c r="JM40" s="145">
        <v>581.14247999999986</v>
      </c>
      <c r="JN40" s="128">
        <v>2264.4093180000013</v>
      </c>
      <c r="JO40" s="145">
        <v>1322.371333</v>
      </c>
      <c r="JP40" s="203">
        <v>1627.138788</v>
      </c>
      <c r="JQ40" s="232">
        <v>958.84405000000004</v>
      </c>
      <c r="JR40" s="128">
        <v>2125.0890840000002</v>
      </c>
      <c r="JS40" s="129">
        <v>940.53552000000002</v>
      </c>
      <c r="JT40" s="128">
        <v>958.20103700000004</v>
      </c>
      <c r="JU40" s="196">
        <v>643.3279</v>
      </c>
      <c r="JV40" s="211">
        <v>3083.6104829999986</v>
      </c>
      <c r="JW40" s="203">
        <v>1334.0486200000003</v>
      </c>
      <c r="JX40" s="210">
        <v>1321.9403360000006</v>
      </c>
      <c r="JY40" s="203">
        <v>797.02777000000003</v>
      </c>
      <c r="JZ40" s="243">
        <v>827.44518999999968</v>
      </c>
      <c r="KA40" s="196">
        <v>461.58275000000009</v>
      </c>
      <c r="KB40" s="243">
        <v>6665.3173860000006</v>
      </c>
      <c r="KC40" s="196">
        <v>3445.5698499999994</v>
      </c>
      <c r="KD40" s="243">
        <v>824.33254199999976</v>
      </c>
      <c r="KE40" s="196">
        <v>553.529</v>
      </c>
      <c r="KF40" s="243">
        <v>1314.5686490000005</v>
      </c>
      <c r="KG40" s="196">
        <v>716.12896999999975</v>
      </c>
      <c r="KH40" s="243">
        <v>2788.905452</v>
      </c>
      <c r="KI40" s="196">
        <v>1284.242851</v>
      </c>
      <c r="KJ40" s="243">
        <v>2250.7279179999987</v>
      </c>
      <c r="KK40" s="196">
        <v>1038.5143099999998</v>
      </c>
      <c r="KL40" s="243">
        <v>1508.8954560000002</v>
      </c>
      <c r="KM40" s="196">
        <v>784.65526999999986</v>
      </c>
      <c r="KN40" s="243">
        <v>4723.3547409999983</v>
      </c>
      <c r="KO40" s="196">
        <v>2287.456326</v>
      </c>
      <c r="KP40" s="243">
        <v>2226.9113219999999</v>
      </c>
      <c r="KQ40" s="196">
        <v>1187.6861950000005</v>
      </c>
      <c r="KR40" s="211">
        <v>1599.599659</v>
      </c>
      <c r="KS40" s="203">
        <v>826.3409399999997</v>
      </c>
      <c r="KT40" s="211">
        <v>2198.1172860000001</v>
      </c>
      <c r="KU40" s="203">
        <v>1077.8834999999999</v>
      </c>
      <c r="KV40" s="211">
        <v>2182.6538909999999</v>
      </c>
      <c r="KW40" s="203">
        <v>2190.3409999999999</v>
      </c>
      <c r="KX40" s="211">
        <v>9677.4691399999992</v>
      </c>
      <c r="KY40" s="203">
        <v>2439.1754309999997</v>
      </c>
      <c r="KZ40" s="203">
        <v>2425.057675</v>
      </c>
      <c r="LA40" s="203">
        <v>935.70568000000014</v>
      </c>
      <c r="LB40" s="203">
        <v>3048.9901479999994</v>
      </c>
      <c r="LC40" s="203">
        <v>1299.1355100000001</v>
      </c>
      <c r="LD40" s="203">
        <v>3407.0170540000004</v>
      </c>
      <c r="LE40" s="203">
        <v>1824.1298199999992</v>
      </c>
      <c r="LF40" s="203">
        <v>2750.216195</v>
      </c>
      <c r="LG40" s="203">
        <v>1236.9594950000001</v>
      </c>
      <c r="LH40" s="203">
        <v>2431.1660529999999</v>
      </c>
      <c r="LI40" s="203">
        <v>1146.106</v>
      </c>
      <c r="LJ40" s="203">
        <v>2274.7796090000002</v>
      </c>
      <c r="LK40" s="203">
        <v>842.76227500000005</v>
      </c>
      <c r="LL40" s="203">
        <v>1699.6469990000001</v>
      </c>
      <c r="LM40" s="203">
        <v>681.32710000000009</v>
      </c>
      <c r="LN40" s="203">
        <v>5313.9520629999997</v>
      </c>
      <c r="LO40" s="203">
        <v>1553.703</v>
      </c>
      <c r="LP40" s="203">
        <v>1502.130821</v>
      </c>
      <c r="LQ40" s="203">
        <v>706.88053000000002</v>
      </c>
      <c r="LR40" s="215">
        <f t="shared" si="10"/>
        <v>29135.609133999995</v>
      </c>
      <c r="LS40" s="216">
        <f t="shared" si="11"/>
        <v>14716.782851999998</v>
      </c>
      <c r="LT40" s="215">
        <f t="shared" si="12"/>
        <v>38911.196934</v>
      </c>
      <c r="LU40" s="216">
        <f t="shared" si="13"/>
        <v>15934.109341000001</v>
      </c>
    </row>
    <row r="41" spans="1:333" ht="15.75">
      <c r="A41" s="141" t="s">
        <v>123</v>
      </c>
      <c r="B41" s="128">
        <v>8831.7000000000007</v>
      </c>
      <c r="C41" s="129">
        <v>1802</v>
      </c>
      <c r="D41" s="128">
        <v>10530.8</v>
      </c>
      <c r="E41" s="129">
        <v>1161</v>
      </c>
      <c r="F41" s="128">
        <v>25914.799999999999</v>
      </c>
      <c r="G41" s="129">
        <v>3848.5</v>
      </c>
      <c r="H41" s="130">
        <v>25803.7</v>
      </c>
      <c r="I41" s="131">
        <v>7232</v>
      </c>
      <c r="J41" s="128">
        <v>14706</v>
      </c>
      <c r="K41" s="129">
        <v>2527</v>
      </c>
      <c r="L41" s="130">
        <v>28229.1</v>
      </c>
      <c r="M41" s="131">
        <v>3424.9</v>
      </c>
      <c r="N41" s="130">
        <v>54489.7</v>
      </c>
      <c r="O41" s="131">
        <v>4656</v>
      </c>
      <c r="P41" s="142">
        <v>44947.993400999992</v>
      </c>
      <c r="Q41" s="129">
        <v>5419.5499999999993</v>
      </c>
      <c r="R41" s="128">
        <v>60044.917425000007</v>
      </c>
      <c r="S41" s="129">
        <v>5625.7339999999995</v>
      </c>
      <c r="T41" s="128">
        <v>52870.226869000006</v>
      </c>
      <c r="U41" s="129">
        <v>3520.9600000000005</v>
      </c>
      <c r="V41" s="143">
        <v>56575.893436458609</v>
      </c>
      <c r="W41" s="128">
        <v>2724.1410000000001</v>
      </c>
      <c r="X41" s="128">
        <v>93275.944359354937</v>
      </c>
      <c r="Y41" s="129">
        <v>6204.2459999999992</v>
      </c>
      <c r="Z41" s="128">
        <v>121079.67419463916</v>
      </c>
      <c r="AA41" s="129">
        <v>6822.1460000000015</v>
      </c>
      <c r="AB41" s="128">
        <v>59401.399659000002</v>
      </c>
      <c r="AC41" s="129">
        <v>5229.0279999999984</v>
      </c>
      <c r="AD41" s="128">
        <v>51931.694449750008</v>
      </c>
      <c r="AE41" s="129">
        <v>5880.8349499999995</v>
      </c>
      <c r="AF41" s="128">
        <v>75603.933075999987</v>
      </c>
      <c r="AG41" s="129">
        <v>6957.0864999999994</v>
      </c>
      <c r="AH41" s="200">
        <v>63272.428883999994</v>
      </c>
      <c r="AI41" s="202">
        <v>7332.0353100000002</v>
      </c>
      <c r="AJ41" s="200">
        <f t="shared" si="36"/>
        <v>105762.45398800001</v>
      </c>
      <c r="AK41" s="202">
        <f t="shared" si="37"/>
        <v>9675.0558999999994</v>
      </c>
      <c r="AL41" s="128">
        <v>7090.8755810000002</v>
      </c>
      <c r="AM41" s="128">
        <v>642.25900000000013</v>
      </c>
      <c r="AN41" s="128">
        <v>10711.397366000001</v>
      </c>
      <c r="AO41" s="128">
        <v>1007.7950000000002</v>
      </c>
      <c r="AP41" s="128">
        <v>17784.107491000002</v>
      </c>
      <c r="AQ41" s="128">
        <v>1458.4659999999999</v>
      </c>
      <c r="AR41" s="128">
        <v>20118.082420000002</v>
      </c>
      <c r="AS41" s="128">
        <v>1569.0509999999999</v>
      </c>
      <c r="AT41" s="128">
        <v>24319.031797000003</v>
      </c>
      <c r="AU41" s="128">
        <v>1982.1059999999998</v>
      </c>
      <c r="AV41" s="128">
        <v>28349.419719000001</v>
      </c>
      <c r="AW41" s="128">
        <v>2317.0179999999996</v>
      </c>
      <c r="AX41" s="128">
        <v>34280.153856999998</v>
      </c>
      <c r="AY41" s="128">
        <v>2701.6929999999998</v>
      </c>
      <c r="AZ41" s="128">
        <v>37346.422738999994</v>
      </c>
      <c r="BA41" s="128">
        <v>2937.5199999999995</v>
      </c>
      <c r="BB41" s="128">
        <v>40033.758630999997</v>
      </c>
      <c r="BC41" s="128">
        <v>3330.0159999999996</v>
      </c>
      <c r="BD41" s="128">
        <v>42114.459189999994</v>
      </c>
      <c r="BE41" s="128">
        <v>4349.5919999999996</v>
      </c>
      <c r="BF41" s="128">
        <v>44947.993400999992</v>
      </c>
      <c r="BG41" s="128">
        <v>5419.5499999999993</v>
      </c>
      <c r="BH41" s="128">
        <v>3348.0984539999999</v>
      </c>
      <c r="BI41" s="128">
        <v>443.47300000000001</v>
      </c>
      <c r="BJ41" s="128">
        <v>3783.3179090000003</v>
      </c>
      <c r="BK41" s="128">
        <v>576.8610000000001</v>
      </c>
      <c r="BL41" s="128">
        <f t="shared" si="33"/>
        <v>7131.4163630000003</v>
      </c>
      <c r="BM41" s="128">
        <f t="shared" si="33"/>
        <v>1020.3340000000001</v>
      </c>
      <c r="BN41" s="128">
        <v>4300.6887829999996</v>
      </c>
      <c r="BO41" s="128">
        <v>865.34799999999996</v>
      </c>
      <c r="BP41" s="128">
        <v>3474.0869459999994</v>
      </c>
      <c r="BQ41" s="128">
        <v>294.91799999999989</v>
      </c>
      <c r="BR41" s="128">
        <v>7127.4939439999998</v>
      </c>
      <c r="BS41" s="128">
        <v>523.75199999999995</v>
      </c>
      <c r="BT41" s="128">
        <v>5317.3610060000001</v>
      </c>
      <c r="BU41" s="128">
        <v>571.79</v>
      </c>
      <c r="BV41" s="128">
        <v>3458.044762</v>
      </c>
      <c r="BW41" s="128">
        <v>305.90800000000002</v>
      </c>
      <c r="BX41" s="128">
        <v>7918.2278130000004</v>
      </c>
      <c r="BY41" s="128">
        <v>244.541</v>
      </c>
      <c r="BZ41" s="128">
        <v>4268.0208039999998</v>
      </c>
      <c r="CA41" s="128">
        <v>515.42899999999997</v>
      </c>
      <c r="CB41" s="128">
        <v>7207.1095079999996</v>
      </c>
      <c r="CC41" s="128">
        <v>344.50700000000001</v>
      </c>
      <c r="CD41" s="128">
        <v>1692.4930429999999</v>
      </c>
      <c r="CE41" s="128">
        <v>194.251</v>
      </c>
      <c r="CF41" s="128">
        <v>8149.9744529999998</v>
      </c>
      <c r="CG41" s="128">
        <v>744.95600000000002</v>
      </c>
      <c r="CH41" s="128">
        <v>2991.1290570000001</v>
      </c>
      <c r="CI41" s="128">
        <v>312.99</v>
      </c>
      <c r="CJ41" s="128">
        <v>2617.8834980000001</v>
      </c>
      <c r="CK41" s="128">
        <v>181.55600000000001</v>
      </c>
      <c r="CL41" s="128">
        <v>3662.5412710000001</v>
      </c>
      <c r="CM41" s="128">
        <v>313.47000000000003</v>
      </c>
      <c r="CN41" s="128">
        <v>13032.819844</v>
      </c>
      <c r="CO41" s="128">
        <v>623.20500000000004</v>
      </c>
      <c r="CP41" s="128">
        <v>2618.662284</v>
      </c>
      <c r="CQ41" s="128">
        <v>170.42599999999999</v>
      </c>
      <c r="CR41" s="128">
        <v>4667.782346</v>
      </c>
      <c r="CS41" s="128">
        <v>345.94200000000001</v>
      </c>
      <c r="CT41" s="128">
        <v>2169.2034789999998</v>
      </c>
      <c r="CU41" s="128">
        <v>146.262</v>
      </c>
      <c r="CV41" s="128">
        <v>6028.5047279999999</v>
      </c>
      <c r="CW41" s="128">
        <v>313.84699999999998</v>
      </c>
      <c r="CX41" s="128">
        <v>993.69666800000005</v>
      </c>
      <c r="CY41" s="128">
        <v>131.64699999999999</v>
      </c>
      <c r="CZ41" s="128">
        <v>3826.5415309999998</v>
      </c>
      <c r="DA41" s="128">
        <v>505.52499999999998</v>
      </c>
      <c r="DB41" s="128">
        <v>2260.4456129999999</v>
      </c>
      <c r="DC41" s="128">
        <v>186.833</v>
      </c>
      <c r="DD41" s="128">
        <v>8001.0165500000003</v>
      </c>
      <c r="DE41" s="128">
        <v>289.25700000000001</v>
      </c>
      <c r="DF41" s="128">
        <f t="shared" si="34"/>
        <v>44869.210319000005</v>
      </c>
      <c r="DG41" s="128">
        <f t="shared" si="34"/>
        <v>3231.7030000000004</v>
      </c>
      <c r="DH41" s="128">
        <v>4478.6419960000003</v>
      </c>
      <c r="DI41" s="128">
        <v>290.42500000000001</v>
      </c>
      <c r="DJ41" s="128">
        <v>2277.0855350000002</v>
      </c>
      <c r="DK41" s="128">
        <v>212.40600000000001</v>
      </c>
      <c r="DL41" s="128">
        <v>2979.298863</v>
      </c>
      <c r="DM41" s="128">
        <v>222.36600000000001</v>
      </c>
      <c r="DN41" s="128">
        <v>6398.3611060000003</v>
      </c>
      <c r="DO41" s="128">
        <v>254.79300000000001</v>
      </c>
      <c r="DP41" s="128">
        <v>5789.4904354799983</v>
      </c>
      <c r="DQ41" s="128">
        <v>140.41499999999999</v>
      </c>
      <c r="DR41" s="128">
        <v>1116.3205755399999</v>
      </c>
      <c r="DS41" s="128">
        <v>166.25399999999999</v>
      </c>
      <c r="DT41" s="128">
        <v>2487.7789068685661</v>
      </c>
      <c r="DU41" s="128">
        <v>227.43899999999999</v>
      </c>
      <c r="DV41" s="128">
        <v>1993.4754211237823</v>
      </c>
      <c r="DW41" s="128">
        <v>198.869</v>
      </c>
      <c r="DX41" s="128">
        <v>3765.7035237639743</v>
      </c>
      <c r="DY41" s="128">
        <v>203.82499999999999</v>
      </c>
      <c r="DZ41" s="128">
        <v>16851.300051228089</v>
      </c>
      <c r="EA41" s="128">
        <v>325.57100000000003</v>
      </c>
      <c r="EB41" s="128">
        <v>6157.5104626256698</v>
      </c>
      <c r="EC41" s="128">
        <v>200.87100000000001</v>
      </c>
      <c r="ED41" s="128">
        <v>2280.926559828526</v>
      </c>
      <c r="EE41" s="128">
        <v>280.90699999999998</v>
      </c>
      <c r="EF41" s="128">
        <v>16390.846750949044</v>
      </c>
      <c r="EG41" s="128">
        <v>485.39499999999992</v>
      </c>
      <c r="EH41" s="128">
        <v>2735.8336911193155</v>
      </c>
      <c r="EI41" s="128">
        <v>347.83199999999999</v>
      </c>
      <c r="EJ41" s="128">
        <v>8885.2609520765691</v>
      </c>
      <c r="EK41" s="128">
        <v>528.46400000000006</v>
      </c>
      <c r="EL41" s="128">
        <v>1668.2764508999999</v>
      </c>
      <c r="EM41" s="128">
        <v>156.583</v>
      </c>
      <c r="EN41" s="128">
        <v>5805.7292220800009</v>
      </c>
      <c r="EO41" s="128">
        <v>362.10699999999991</v>
      </c>
      <c r="EP41" s="128">
        <v>10477.814062099997</v>
      </c>
      <c r="EQ41" s="128">
        <v>678.37199999999996</v>
      </c>
      <c r="ER41" s="128">
        <v>6284.2160520200014</v>
      </c>
      <c r="ES41" s="128">
        <v>465.02600000000012</v>
      </c>
      <c r="ET41" s="128">
        <v>5059.6844000899973</v>
      </c>
      <c r="EU41" s="128">
        <v>321.18300000000005</v>
      </c>
      <c r="EV41" s="128">
        <v>7991.1114360199999</v>
      </c>
      <c r="EW41" s="128">
        <v>850.18000000000018</v>
      </c>
      <c r="EX41" s="128">
        <v>3397.538829000001</v>
      </c>
      <c r="EY41" s="128">
        <v>437.57599999999996</v>
      </c>
      <c r="EZ41" s="128">
        <v>4126.5696250000001</v>
      </c>
      <c r="FA41" s="128">
        <v>630.00900000000001</v>
      </c>
      <c r="FB41" s="128">
        <v>20453.062888000008</v>
      </c>
      <c r="FC41" s="128">
        <v>941.51899999999978</v>
      </c>
      <c r="FD41" s="128">
        <f t="shared" si="35"/>
        <v>93275.944359354937</v>
      </c>
      <c r="FE41" s="128">
        <f t="shared" si="35"/>
        <v>6204.2459999999992</v>
      </c>
      <c r="FF41" s="128">
        <v>41225.940383999994</v>
      </c>
      <c r="FG41" s="128">
        <v>989.01899999999955</v>
      </c>
      <c r="FH41" s="128">
        <v>16711.699845999992</v>
      </c>
      <c r="FI41" s="128">
        <v>1343.0539999999996</v>
      </c>
      <c r="FJ41" s="128">
        <v>25761.315689999999</v>
      </c>
      <c r="FK41" s="128">
        <v>928.27300000000002</v>
      </c>
      <c r="FL41" s="128">
        <v>7967.6289230000002</v>
      </c>
      <c r="FM41" s="128">
        <v>522.66200000000003</v>
      </c>
      <c r="FN41" s="128">
        <v>3569.2179679999999</v>
      </c>
      <c r="FO41" s="128">
        <v>370.61</v>
      </c>
      <c r="FP41" s="128">
        <v>4548.7208350000001</v>
      </c>
      <c r="FQ41" s="128">
        <v>279.12400000000002</v>
      </c>
      <c r="FR41" s="128">
        <v>1683.9266640000001</v>
      </c>
      <c r="FS41" s="128">
        <v>323.315</v>
      </c>
      <c r="FT41" s="128">
        <v>2073.9691859999998</v>
      </c>
      <c r="FU41" s="128">
        <v>274.38799999999998</v>
      </c>
      <c r="FV41" s="128">
        <v>2724.7849551830791</v>
      </c>
      <c r="FW41" s="128">
        <v>337.70100000000002</v>
      </c>
      <c r="FX41" s="128">
        <v>4010.2317090000001</v>
      </c>
      <c r="FY41" s="128">
        <v>713.91200000000003</v>
      </c>
      <c r="FZ41" s="128">
        <v>13197.909718999999</v>
      </c>
      <c r="GA41" s="128">
        <v>431.81900000000002</v>
      </c>
      <c r="GB41" s="128">
        <v>2873.1409120000003</v>
      </c>
      <c r="GC41" s="128">
        <v>601.53600000000006</v>
      </c>
      <c r="GD41" s="128">
        <v>4700.2015580000007</v>
      </c>
      <c r="GE41" s="128">
        <v>285.49300000000011</v>
      </c>
      <c r="GF41" s="128">
        <v>3056.5224659999999</v>
      </c>
      <c r="GG41" s="128">
        <v>266.66499999999991</v>
      </c>
      <c r="GH41" s="128">
        <v>5001.7248329999966</v>
      </c>
      <c r="GI41" s="128">
        <v>543.39499999999998</v>
      </c>
      <c r="GJ41" s="128">
        <v>4965.9535359999991</v>
      </c>
      <c r="GK41" s="128">
        <v>341.02100000000002</v>
      </c>
      <c r="GL41" s="128">
        <v>3288.0722989999999</v>
      </c>
      <c r="GM41" s="128">
        <v>425.45</v>
      </c>
      <c r="GN41" s="128">
        <v>3374.6502850000002</v>
      </c>
      <c r="GO41" s="128">
        <v>1001.821</v>
      </c>
      <c r="GP41" s="128">
        <v>3938.81059</v>
      </c>
      <c r="GQ41" s="128">
        <v>393.43799999999976</v>
      </c>
      <c r="GR41" s="128">
        <v>17086.624814999999</v>
      </c>
      <c r="GS41" s="128">
        <v>649.19999999999993</v>
      </c>
      <c r="GT41" s="128">
        <v>5626.7530840000009</v>
      </c>
      <c r="GU41" s="128">
        <v>344.96699999999993</v>
      </c>
      <c r="GV41" s="128">
        <v>2323.515754</v>
      </c>
      <c r="GW41" s="128">
        <v>387.39999999999986</v>
      </c>
      <c r="GX41" s="128">
        <v>2219.5382140000002</v>
      </c>
      <c r="GY41" s="128">
        <v>282.57099999999997</v>
      </c>
      <c r="GZ41" s="128">
        <v>3819.0322250000008</v>
      </c>
      <c r="HA41" s="128">
        <v>307.60700000000003</v>
      </c>
      <c r="HB41" s="128">
        <v>3561.3157339999993</v>
      </c>
      <c r="HC41" s="128">
        <v>407.35099999999983</v>
      </c>
      <c r="HD41" s="128">
        <v>4578.7510080000011</v>
      </c>
      <c r="HE41" s="128">
        <v>517.08400000000006</v>
      </c>
      <c r="HF41" s="128">
        <v>3702.6292879999992</v>
      </c>
      <c r="HG41" s="128">
        <v>330.29900000000009</v>
      </c>
      <c r="HH41" s="128">
        <v>2633.1188809999999</v>
      </c>
      <c r="HI41" s="128">
        <v>170.60800000000006</v>
      </c>
      <c r="HJ41" s="128">
        <v>3633.9214639999991</v>
      </c>
      <c r="HK41" s="128">
        <v>315.41700000000003</v>
      </c>
      <c r="HL41" s="128">
        <v>5074.1971130000002</v>
      </c>
      <c r="HM41" s="128">
        <v>606.37699999999995</v>
      </c>
      <c r="HN41" s="128">
        <v>3294.0470249999998</v>
      </c>
      <c r="HO41" s="128">
        <v>520.29</v>
      </c>
      <c r="HP41" s="128">
        <v>5246.0283970000019</v>
      </c>
      <c r="HQ41" s="128">
        <v>490.07849999999991</v>
      </c>
      <c r="HR41" s="128">
        <v>6120.3282437499984</v>
      </c>
      <c r="HS41" s="128">
        <v>859.10844999999983</v>
      </c>
      <c r="HT41" s="128">
        <v>3553.4179700000009</v>
      </c>
      <c r="HU41" s="128">
        <v>491.93599999999975</v>
      </c>
      <c r="HV41" s="128">
        <v>6731.8961259999987</v>
      </c>
      <c r="HW41" s="129">
        <v>579.94199999999978</v>
      </c>
      <c r="HX41" s="128">
        <v>3802.0431999999992</v>
      </c>
      <c r="HY41" s="128">
        <v>592.34399999999994</v>
      </c>
      <c r="HZ41" s="128">
        <v>5489.7893519999971</v>
      </c>
      <c r="IA41" s="129">
        <v>485.99399999999986</v>
      </c>
      <c r="IB41" s="128">
        <v>4965.4184770000002</v>
      </c>
      <c r="IC41" s="129">
        <v>540.21900000000005</v>
      </c>
      <c r="ID41" s="128">
        <v>31416.075230999999</v>
      </c>
      <c r="IE41" s="129">
        <v>1407.4059999999999</v>
      </c>
      <c r="IF41" s="128">
        <v>4818.8444319999999</v>
      </c>
      <c r="IG41" s="129">
        <v>548.80899999999997</v>
      </c>
      <c r="IH41" s="128">
        <v>4500.6046580000002</v>
      </c>
      <c r="II41" s="129">
        <v>386.48950000000002</v>
      </c>
      <c r="IJ41" s="128">
        <v>2876.7342180000001</v>
      </c>
      <c r="IK41" s="129">
        <v>534.14700000000005</v>
      </c>
      <c r="IL41" s="128">
        <v>3531.2380069999999</v>
      </c>
      <c r="IM41" s="129">
        <v>628.42700000000002</v>
      </c>
      <c r="IN41" s="128">
        <v>4299.1122949999999</v>
      </c>
      <c r="IO41" s="129">
        <v>514.64300000000003</v>
      </c>
      <c r="IP41" s="128">
        <v>3222.804517</v>
      </c>
      <c r="IQ41" s="129">
        <v>381.745</v>
      </c>
      <c r="IR41" s="128">
        <v>4608.7347490000002</v>
      </c>
      <c r="IS41" s="129">
        <v>607.18600000000004</v>
      </c>
      <c r="IT41" s="128">
        <v>2686.9713810000007</v>
      </c>
      <c r="IU41" s="129">
        <v>342.27899999999988</v>
      </c>
      <c r="IV41" s="128">
        <v>3187.605759</v>
      </c>
      <c r="IW41" s="129">
        <v>579.74199999999996</v>
      </c>
      <c r="IX41" s="128">
        <v>5866.2951249999996</v>
      </c>
      <c r="IY41" s="145">
        <v>531.596</v>
      </c>
      <c r="IZ41" s="128">
        <v>4832.1466929999997</v>
      </c>
      <c r="JA41" s="145">
        <v>638.59500000000003</v>
      </c>
      <c r="JB41" s="128">
        <v>4024.2323740000002</v>
      </c>
      <c r="JC41" s="145">
        <v>420.89</v>
      </c>
      <c r="JD41" s="128">
        <v>5559.2149879999988</v>
      </c>
      <c r="JE41" s="145">
        <v>648.81700000000001</v>
      </c>
      <c r="JF41" s="128">
        <v>4083.2592959999993</v>
      </c>
      <c r="JG41" s="145">
        <v>382.34699999999998</v>
      </c>
      <c r="JH41" s="128">
        <v>6810.2278759999999</v>
      </c>
      <c r="JI41" s="145">
        <v>625.1160000000001</v>
      </c>
      <c r="JJ41" s="128">
        <v>6941.1142130000007</v>
      </c>
      <c r="JK41" s="145">
        <v>535.62159999999994</v>
      </c>
      <c r="JL41" s="128">
        <v>2943.3396819999994</v>
      </c>
      <c r="JM41" s="145">
        <v>303.36126999999993</v>
      </c>
      <c r="JN41" s="128">
        <v>2875.1694930000008</v>
      </c>
      <c r="JO41" s="145">
        <v>543.51663999999982</v>
      </c>
      <c r="JP41" s="203">
        <v>3526.6988710000001</v>
      </c>
      <c r="JQ41" s="232">
        <v>347.81547999999998</v>
      </c>
      <c r="JR41" s="128">
        <v>11835.792246000001</v>
      </c>
      <c r="JS41" s="129">
        <v>1783.2554299999999</v>
      </c>
      <c r="JT41" s="128">
        <v>3974.9380270000001</v>
      </c>
      <c r="JU41" s="196">
        <v>571.10388999999998</v>
      </c>
      <c r="JV41" s="211">
        <v>5356.1717869999993</v>
      </c>
      <c r="JW41" s="203">
        <v>607.03931000000011</v>
      </c>
      <c r="JX41" s="210">
        <v>4828.6315759999998</v>
      </c>
      <c r="JY41" s="203">
        <v>666.93135999999947</v>
      </c>
      <c r="JZ41" s="243">
        <v>3215.2798790000002</v>
      </c>
      <c r="KA41" s="196">
        <v>439.73500000000001</v>
      </c>
      <c r="KB41" s="243">
        <v>6310.0334079999975</v>
      </c>
      <c r="KC41" s="196">
        <v>734.80066999999985</v>
      </c>
      <c r="KD41" s="243">
        <v>8287.5172610000027</v>
      </c>
      <c r="KE41" s="196">
        <v>518.09797000000015</v>
      </c>
      <c r="KF41" s="243">
        <v>30483.927534000017</v>
      </c>
      <c r="KG41" s="196">
        <v>1172.4973</v>
      </c>
      <c r="KH41" s="243">
        <v>11191.668019999996</v>
      </c>
      <c r="KI41" s="196">
        <v>1615.3614899999998</v>
      </c>
      <c r="KJ41" s="243">
        <v>8047.9400189999997</v>
      </c>
      <c r="KK41" s="196">
        <v>985.90159000000028</v>
      </c>
      <c r="KL41" s="243">
        <v>7533.8464149999963</v>
      </c>
      <c r="KM41" s="196">
        <v>557.56140800000003</v>
      </c>
      <c r="KN41" s="243">
        <v>7817.4877380000007</v>
      </c>
      <c r="KO41" s="196">
        <v>884.28453000000013</v>
      </c>
      <c r="KP41" s="243">
        <v>5009.6160409999993</v>
      </c>
      <c r="KQ41" s="196">
        <v>471.45107199999978</v>
      </c>
      <c r="KR41" s="211">
        <v>7680.3343100000029</v>
      </c>
      <c r="KS41" s="203">
        <v>1021.3942000000002</v>
      </c>
      <c r="KT41" s="211">
        <v>4259.487752</v>
      </c>
      <c r="KU41" s="203">
        <v>668.22930000000008</v>
      </c>
      <c r="KV41" s="211">
        <v>4834.3457179999996</v>
      </c>
      <c r="KW41" s="203">
        <v>774.65800000000002</v>
      </c>
      <c r="KX41" s="211">
        <v>5207.9229269999996</v>
      </c>
      <c r="KY41" s="203">
        <v>768.06630699999994</v>
      </c>
      <c r="KZ41" s="203">
        <v>5267.5395639999997</v>
      </c>
      <c r="LA41" s="203">
        <v>443.51207999999986</v>
      </c>
      <c r="LB41" s="203">
        <v>5074.6583639999981</v>
      </c>
      <c r="LC41" s="203">
        <v>784.51555999999982</v>
      </c>
      <c r="LD41" s="203">
        <v>13039.687747000005</v>
      </c>
      <c r="LE41" s="203">
        <v>1017.5405299999996</v>
      </c>
      <c r="LF41" s="203">
        <v>8371.5720720000008</v>
      </c>
      <c r="LG41" s="203">
        <v>929.70928499999991</v>
      </c>
      <c r="LH41" s="203">
        <v>6120.5948349999999</v>
      </c>
      <c r="LI41" s="203">
        <v>494.65699999999998</v>
      </c>
      <c r="LJ41" s="203">
        <v>6545.4232249999995</v>
      </c>
      <c r="LK41" s="203">
        <v>1095.88904</v>
      </c>
      <c r="LL41" s="203">
        <v>7391.1443950000003</v>
      </c>
      <c r="LM41" s="203">
        <v>543.72095000000002</v>
      </c>
      <c r="LN41" s="203">
        <v>8905.4139360000008</v>
      </c>
      <c r="LO41" s="203">
        <v>481.56799999999998</v>
      </c>
      <c r="LP41" s="203">
        <v>8517.9627569999993</v>
      </c>
      <c r="LQ41" s="203">
        <v>818.20180000000005</v>
      </c>
      <c r="LR41" s="215">
        <f t="shared" si="10"/>
        <v>105762.45398800001</v>
      </c>
      <c r="LS41" s="216">
        <f t="shared" si="11"/>
        <v>9675.0558999999994</v>
      </c>
      <c r="LT41" s="215">
        <f t="shared" si="12"/>
        <v>83535.753292000009</v>
      </c>
      <c r="LU41" s="216">
        <f t="shared" si="13"/>
        <v>8820.267851999999</v>
      </c>
    </row>
    <row r="42" spans="1:333" ht="15.75">
      <c r="A42" s="141" t="s">
        <v>124</v>
      </c>
      <c r="B42" s="128">
        <v>13843.8</v>
      </c>
      <c r="C42" s="129">
        <v>4365</v>
      </c>
      <c r="D42" s="128">
        <v>13159.2</v>
      </c>
      <c r="E42" s="129">
        <v>3679</v>
      </c>
      <c r="F42" s="128">
        <v>29752.1</v>
      </c>
      <c r="G42" s="129">
        <v>6092.5</v>
      </c>
      <c r="H42" s="130">
        <v>64369.3</v>
      </c>
      <c r="I42" s="131">
        <v>11698</v>
      </c>
      <c r="J42" s="128">
        <v>43534.6</v>
      </c>
      <c r="K42" s="129">
        <v>8032</v>
      </c>
      <c r="L42" s="130">
        <v>34092.800000000003</v>
      </c>
      <c r="M42" s="131">
        <v>6818.1</v>
      </c>
      <c r="N42" s="130">
        <v>33792.699999999997</v>
      </c>
      <c r="O42" s="131">
        <v>8068.1</v>
      </c>
      <c r="P42" s="142">
        <v>53484.816450999999</v>
      </c>
      <c r="Q42" s="129">
        <v>12365.653</v>
      </c>
      <c r="R42" s="128">
        <v>45493.455957000013</v>
      </c>
      <c r="S42" s="129">
        <v>10115.463</v>
      </c>
      <c r="T42" s="128">
        <v>60922.024969999999</v>
      </c>
      <c r="U42" s="129">
        <v>8482.7380000000012</v>
      </c>
      <c r="V42" s="143">
        <v>106116.96663186762</v>
      </c>
      <c r="W42" s="128">
        <v>8600.1380000000008</v>
      </c>
      <c r="X42" s="128">
        <v>53807.407273058569</v>
      </c>
      <c r="Y42" s="129">
        <v>7830.0770000000011</v>
      </c>
      <c r="Z42" s="128">
        <v>49048.383015452215</v>
      </c>
      <c r="AA42" s="129">
        <v>6476.6659999999983</v>
      </c>
      <c r="AB42" s="128">
        <v>43393.370138999991</v>
      </c>
      <c r="AC42" s="129">
        <v>7387.6180000000013</v>
      </c>
      <c r="AD42" s="128">
        <v>90716.865459000008</v>
      </c>
      <c r="AE42" s="129">
        <v>8792.7520000000004</v>
      </c>
      <c r="AF42" s="128">
        <v>68878.877032999997</v>
      </c>
      <c r="AG42" s="129">
        <v>12227.636000000002</v>
      </c>
      <c r="AH42" s="200">
        <v>94714.33003100002</v>
      </c>
      <c r="AI42" s="202">
        <v>24358.359280000001</v>
      </c>
      <c r="AJ42" s="200">
        <f t="shared" si="36"/>
        <v>97571.89859099999</v>
      </c>
      <c r="AK42" s="202">
        <f t="shared" si="37"/>
        <v>17786.692357</v>
      </c>
      <c r="AL42" s="128">
        <v>7273.9801039999993</v>
      </c>
      <c r="AM42" s="128">
        <v>1593.2750000000001</v>
      </c>
      <c r="AN42" s="128">
        <v>14719.371316000001</v>
      </c>
      <c r="AO42" s="128">
        <v>2730.3929999999996</v>
      </c>
      <c r="AP42" s="128">
        <v>18185.225068</v>
      </c>
      <c r="AQ42" s="128">
        <v>3857.4079999999994</v>
      </c>
      <c r="AR42" s="128">
        <v>21458.879333000001</v>
      </c>
      <c r="AS42" s="128">
        <v>4614.6709999999994</v>
      </c>
      <c r="AT42" s="128">
        <v>25003.195868000003</v>
      </c>
      <c r="AU42" s="128">
        <v>5532.7379999999994</v>
      </c>
      <c r="AV42" s="128">
        <v>27817.336976000002</v>
      </c>
      <c r="AW42" s="128">
        <v>6383.8269999999993</v>
      </c>
      <c r="AX42" s="128">
        <v>33232.237792</v>
      </c>
      <c r="AY42" s="128">
        <v>7475.3549999999996</v>
      </c>
      <c r="AZ42" s="128">
        <v>37124.127042</v>
      </c>
      <c r="BA42" s="128">
        <v>8270.116</v>
      </c>
      <c r="BB42" s="128">
        <v>48123.044911999998</v>
      </c>
      <c r="BC42" s="128">
        <v>9523.4189999999999</v>
      </c>
      <c r="BD42" s="128">
        <v>50511.682049999996</v>
      </c>
      <c r="BE42" s="128">
        <v>11149.376</v>
      </c>
      <c r="BF42" s="128">
        <v>53484.816450999999</v>
      </c>
      <c r="BG42" s="128">
        <v>12365.653</v>
      </c>
      <c r="BH42" s="128">
        <v>3090.1099020000001</v>
      </c>
      <c r="BI42" s="128">
        <v>792.54</v>
      </c>
      <c r="BJ42" s="128">
        <v>4012.3662119999999</v>
      </c>
      <c r="BK42" s="128">
        <v>767.71500000000015</v>
      </c>
      <c r="BL42" s="128">
        <f t="shared" si="33"/>
        <v>7102.4761140000001</v>
      </c>
      <c r="BM42" s="128">
        <f t="shared" si="33"/>
        <v>1560.2550000000001</v>
      </c>
      <c r="BN42" s="128">
        <v>3039.702816</v>
      </c>
      <c r="BO42" s="128">
        <v>913.42200000000003</v>
      </c>
      <c r="BP42" s="128">
        <v>3240.7589320000006</v>
      </c>
      <c r="BQ42" s="128">
        <v>750.13400000000001</v>
      </c>
      <c r="BR42" s="128">
        <v>3728.8796339999999</v>
      </c>
      <c r="BS42" s="128">
        <v>850.23800000000006</v>
      </c>
      <c r="BT42" s="128">
        <v>4545.3814899999998</v>
      </c>
      <c r="BU42" s="128">
        <v>924.88699999999994</v>
      </c>
      <c r="BV42" s="128">
        <v>3464.7041340000001</v>
      </c>
      <c r="BW42" s="128">
        <v>869.89599999999996</v>
      </c>
      <c r="BX42" s="128">
        <v>3976.7265189999998</v>
      </c>
      <c r="BY42" s="128">
        <v>891.31299999999999</v>
      </c>
      <c r="BZ42" s="128">
        <v>4252.6755540000004</v>
      </c>
      <c r="CA42" s="128">
        <v>761.95899999999995</v>
      </c>
      <c r="CB42" s="128">
        <v>3479.517351</v>
      </c>
      <c r="CC42" s="128">
        <v>767.96699999999998</v>
      </c>
      <c r="CD42" s="128">
        <v>3844.1085410000001</v>
      </c>
      <c r="CE42" s="128">
        <v>875.49199999999996</v>
      </c>
      <c r="CF42" s="128">
        <v>4818.524872</v>
      </c>
      <c r="CG42" s="128">
        <v>949.9</v>
      </c>
      <c r="CH42" s="128">
        <v>4527.3483770000003</v>
      </c>
      <c r="CI42" s="128">
        <v>624.30600000000004</v>
      </c>
      <c r="CJ42" s="128">
        <v>5094.1725159999996</v>
      </c>
      <c r="CK42" s="128">
        <v>964.51900000000001</v>
      </c>
      <c r="CL42" s="128">
        <v>3485.9921469999999</v>
      </c>
      <c r="CM42" s="128">
        <v>1010.5839999999999</v>
      </c>
      <c r="CN42" s="128">
        <v>5250.5574839999999</v>
      </c>
      <c r="CO42" s="128">
        <v>959.08299999999997</v>
      </c>
      <c r="CP42" s="128">
        <v>5432.3165980000003</v>
      </c>
      <c r="CQ42" s="128">
        <v>666.13599999999997</v>
      </c>
      <c r="CR42" s="128">
        <v>4188.6000860000004</v>
      </c>
      <c r="CS42" s="128">
        <v>754.15500000000009</v>
      </c>
      <c r="CT42" s="128">
        <v>4119.0209869999999</v>
      </c>
      <c r="CU42" s="128">
        <v>615.28200000000004</v>
      </c>
      <c r="CV42" s="128">
        <v>5048.914976</v>
      </c>
      <c r="CW42" s="128">
        <v>656.928</v>
      </c>
      <c r="CX42" s="128">
        <v>2986.5758179999998</v>
      </c>
      <c r="CY42" s="128">
        <v>434.87400000000002</v>
      </c>
      <c r="CZ42" s="128">
        <v>3749.5928869999998</v>
      </c>
      <c r="DA42" s="128">
        <v>481.17200000000003</v>
      </c>
      <c r="DB42" s="128">
        <v>6508.2561230000001</v>
      </c>
      <c r="DC42" s="128">
        <v>609.93100000000004</v>
      </c>
      <c r="DD42" s="128">
        <v>10530.676971000001</v>
      </c>
      <c r="DE42" s="128">
        <v>705.76800000000003</v>
      </c>
      <c r="DF42" s="128">
        <f t="shared" si="34"/>
        <v>50391.347998999998</v>
      </c>
      <c r="DG42" s="128">
        <f t="shared" si="34"/>
        <v>7776.9700000000012</v>
      </c>
      <c r="DH42" s="128">
        <v>8512.6488009999994</v>
      </c>
      <c r="DI42" s="128">
        <v>767.30600000000004</v>
      </c>
      <c r="DJ42" s="128">
        <v>4474.8966840000003</v>
      </c>
      <c r="DK42" s="128">
        <v>510.10700000000003</v>
      </c>
      <c r="DL42" s="128">
        <v>39908.299445999997</v>
      </c>
      <c r="DM42" s="128">
        <v>1018.793</v>
      </c>
      <c r="DN42" s="128">
        <v>13033.80313</v>
      </c>
      <c r="DO42" s="128">
        <v>767.63</v>
      </c>
      <c r="DP42" s="128">
        <v>6370.0474651099994</v>
      </c>
      <c r="DQ42" s="128">
        <v>683.42499999999995</v>
      </c>
      <c r="DR42" s="128">
        <v>5330.2355437200013</v>
      </c>
      <c r="DS42" s="128">
        <v>683.90800000000002</v>
      </c>
      <c r="DT42" s="128">
        <v>4938.9310785639491</v>
      </c>
      <c r="DU42" s="128">
        <v>750.47700000000009</v>
      </c>
      <c r="DV42" s="128">
        <v>3813.7890158591354</v>
      </c>
      <c r="DW42" s="128">
        <v>608.24900000000002</v>
      </c>
      <c r="DX42" s="128">
        <v>3736.4224925417143</v>
      </c>
      <c r="DY42" s="128">
        <v>664.52300000000002</v>
      </c>
      <c r="DZ42" s="128">
        <v>8009.9327651507838</v>
      </c>
      <c r="EA42" s="128">
        <v>850.05499999999995</v>
      </c>
      <c r="EB42" s="128">
        <v>4091.7425961940794</v>
      </c>
      <c r="EC42" s="128">
        <v>730.57600000000002</v>
      </c>
      <c r="ED42" s="128">
        <v>3896.2176137279789</v>
      </c>
      <c r="EE42" s="128">
        <v>565.08900000000006</v>
      </c>
      <c r="EF42" s="128">
        <v>4020.1621874482212</v>
      </c>
      <c r="EG42" s="128">
        <v>630.15499999999997</v>
      </c>
      <c r="EH42" s="128">
        <v>2667.8379233580958</v>
      </c>
      <c r="EI42" s="128">
        <v>419.63900000000007</v>
      </c>
      <c r="EJ42" s="128">
        <v>6533.6345921022494</v>
      </c>
      <c r="EK42" s="128">
        <v>785.26199999999994</v>
      </c>
      <c r="EL42" s="128">
        <v>4175.8439128500004</v>
      </c>
      <c r="EM42" s="128">
        <v>716.20799999999997</v>
      </c>
      <c r="EN42" s="128">
        <v>3975.6406758899998</v>
      </c>
      <c r="EO42" s="128">
        <v>713.70899999999995</v>
      </c>
      <c r="EP42" s="128">
        <v>4682.3538761400014</v>
      </c>
      <c r="EQ42" s="128">
        <v>702.82</v>
      </c>
      <c r="ER42" s="128">
        <v>4492.5140768700003</v>
      </c>
      <c r="ES42" s="128">
        <v>733.09199999999998</v>
      </c>
      <c r="ET42" s="128">
        <v>3426.7677886700003</v>
      </c>
      <c r="EU42" s="128">
        <v>508.36399999999998</v>
      </c>
      <c r="EV42" s="128">
        <v>5293.158742730001</v>
      </c>
      <c r="EW42" s="128">
        <v>679.47100000000012</v>
      </c>
      <c r="EX42" s="128">
        <v>5192.3996639999987</v>
      </c>
      <c r="EY42" s="128">
        <v>676.55299999999988</v>
      </c>
      <c r="EZ42" s="128">
        <v>5367.9531849999976</v>
      </c>
      <c r="FA42" s="128">
        <v>654.6450000000001</v>
      </c>
      <c r="FB42" s="128">
        <v>3979.1406479999987</v>
      </c>
      <c r="FC42" s="128">
        <v>610.15900000000011</v>
      </c>
      <c r="FD42" s="128">
        <f t="shared" si="35"/>
        <v>53807.407273058569</v>
      </c>
      <c r="FE42" s="128">
        <f t="shared" si="35"/>
        <v>7830.0770000000011</v>
      </c>
      <c r="FF42" s="128">
        <v>9757.7358559999993</v>
      </c>
      <c r="FG42" s="128">
        <v>785.98299999999983</v>
      </c>
      <c r="FH42" s="128">
        <v>3831.806325</v>
      </c>
      <c r="FI42" s="128">
        <v>581.5809999999999</v>
      </c>
      <c r="FJ42" s="128">
        <v>4040.7073270000001</v>
      </c>
      <c r="FK42" s="128">
        <v>706.76</v>
      </c>
      <c r="FL42" s="128">
        <v>4672.4946639999998</v>
      </c>
      <c r="FM42" s="128">
        <v>659.63400000000001</v>
      </c>
      <c r="FN42" s="128">
        <v>2606.5706519999999</v>
      </c>
      <c r="FO42" s="128">
        <v>315.976</v>
      </c>
      <c r="FP42" s="128">
        <v>3855.5550739999999</v>
      </c>
      <c r="FQ42" s="128">
        <v>464.536</v>
      </c>
      <c r="FR42" s="128">
        <v>2362.3163479999998</v>
      </c>
      <c r="FS42" s="128">
        <v>331.12400000000002</v>
      </c>
      <c r="FT42" s="128">
        <v>2130.8467959999998</v>
      </c>
      <c r="FU42" s="128">
        <v>338.30799999999999</v>
      </c>
      <c r="FV42" s="128">
        <v>3480.4906727322</v>
      </c>
      <c r="FW42" s="128">
        <v>484.66600000000011</v>
      </c>
      <c r="FX42" s="128">
        <v>10469.537648</v>
      </c>
      <c r="FY42" s="128">
        <v>955.04499999999996</v>
      </c>
      <c r="FZ42" s="128">
        <v>3772.7576060000001</v>
      </c>
      <c r="GA42" s="128">
        <v>587.55100000000004</v>
      </c>
      <c r="GB42" s="128">
        <v>3532.7562960000005</v>
      </c>
      <c r="GC42" s="128">
        <v>652.82400000000007</v>
      </c>
      <c r="GD42" s="128">
        <v>3948.6867969999994</v>
      </c>
      <c r="GE42" s="128">
        <v>673.21800000000007</v>
      </c>
      <c r="GF42" s="128">
        <v>4183.3096679999999</v>
      </c>
      <c r="GG42" s="128">
        <v>612.48599999999999</v>
      </c>
      <c r="GH42" s="128">
        <v>5805.3845810000003</v>
      </c>
      <c r="GI42" s="128">
        <v>666.46299999999997</v>
      </c>
      <c r="GJ42" s="128">
        <v>2710.5862340000003</v>
      </c>
      <c r="GK42" s="128">
        <v>493.88699999999989</v>
      </c>
      <c r="GL42" s="128">
        <v>6994.9516389999999</v>
      </c>
      <c r="GM42" s="128">
        <v>646.46400000000006</v>
      </c>
      <c r="GN42" s="128">
        <v>2301.21621</v>
      </c>
      <c r="GO42" s="128">
        <v>399.858</v>
      </c>
      <c r="GP42" s="128">
        <v>2598.3802660000001</v>
      </c>
      <c r="GQ42" s="128">
        <v>495.59000000000015</v>
      </c>
      <c r="GR42" s="128">
        <v>2589.6522299999997</v>
      </c>
      <c r="GS42" s="128">
        <v>429.41399999999999</v>
      </c>
      <c r="GT42" s="128">
        <v>3293.0170839999996</v>
      </c>
      <c r="GU42" s="128">
        <v>1394.8410000000001</v>
      </c>
      <c r="GV42" s="128">
        <v>2720.3168299999998</v>
      </c>
      <c r="GW42" s="128">
        <v>423.53699999999998</v>
      </c>
      <c r="GX42" s="128">
        <v>2683.2451879999999</v>
      </c>
      <c r="GY42" s="128">
        <v>560.89400000000001</v>
      </c>
      <c r="GZ42" s="128">
        <v>3564.6234120000004</v>
      </c>
      <c r="HA42" s="128">
        <v>590.96600000000001</v>
      </c>
      <c r="HB42" s="128">
        <v>2451.0494079999999</v>
      </c>
      <c r="HC42" s="128">
        <v>491.70899999999989</v>
      </c>
      <c r="HD42" s="128">
        <v>18392.378933</v>
      </c>
      <c r="HE42" s="128">
        <v>821.87400000000014</v>
      </c>
      <c r="HF42" s="128">
        <v>20607.243463999999</v>
      </c>
      <c r="HG42" s="128">
        <v>697.04300000000012</v>
      </c>
      <c r="HH42" s="128">
        <v>2921.2266799999993</v>
      </c>
      <c r="HI42" s="128">
        <v>508.96699999999998</v>
      </c>
      <c r="HJ42" s="128">
        <v>3416.033202000001</v>
      </c>
      <c r="HK42" s="128">
        <v>510.2879999999999</v>
      </c>
      <c r="HL42" s="128">
        <v>8251.7083050000001</v>
      </c>
      <c r="HM42" s="128">
        <v>715.98400000000004</v>
      </c>
      <c r="HN42" s="128">
        <v>2948.1804080000002</v>
      </c>
      <c r="HO42" s="128">
        <v>418.27300000000014</v>
      </c>
      <c r="HP42" s="128">
        <v>5396.6900960000021</v>
      </c>
      <c r="HQ42" s="128">
        <v>747.62300000000005</v>
      </c>
      <c r="HR42" s="128">
        <v>13352.592927000002</v>
      </c>
      <c r="HS42" s="128">
        <v>1114.7350000000001</v>
      </c>
      <c r="HT42" s="128">
        <v>3159.4963729999999</v>
      </c>
      <c r="HU42" s="128">
        <v>656.79900000000032</v>
      </c>
      <c r="HV42" s="128">
        <v>3808.1526970000009</v>
      </c>
      <c r="HW42" s="129">
        <v>1037.432</v>
      </c>
      <c r="HX42" s="128">
        <v>6012.1129659999988</v>
      </c>
      <c r="HY42" s="128">
        <v>1072.0250000000001</v>
      </c>
      <c r="HZ42" s="128">
        <v>3817.4283029999992</v>
      </c>
      <c r="IA42" s="129">
        <v>818.43599999999992</v>
      </c>
      <c r="IB42" s="128">
        <v>4114.861911</v>
      </c>
      <c r="IC42" s="129">
        <v>842.30600000000004</v>
      </c>
      <c r="ID42" s="128">
        <v>5195.6621359999999</v>
      </c>
      <c r="IE42" s="129">
        <v>848.31799999999998</v>
      </c>
      <c r="IF42" s="128">
        <v>6403.3389989999996</v>
      </c>
      <c r="IG42" s="129">
        <v>1056.1020000000001</v>
      </c>
      <c r="IH42" s="128">
        <v>6445.4152560000002</v>
      </c>
      <c r="II42" s="129">
        <v>1300.211</v>
      </c>
      <c r="IJ42" s="128">
        <v>8394.4403380000003</v>
      </c>
      <c r="IK42" s="129">
        <v>1148.9729999999997</v>
      </c>
      <c r="IL42" s="128">
        <v>5811.9209840000003</v>
      </c>
      <c r="IM42" s="129">
        <v>1052.105</v>
      </c>
      <c r="IN42" s="128">
        <v>4579.5010599999996</v>
      </c>
      <c r="IO42" s="129">
        <v>902.827</v>
      </c>
      <c r="IP42" s="128">
        <v>5098.143787</v>
      </c>
      <c r="IQ42" s="129">
        <v>996.51599999999996</v>
      </c>
      <c r="IR42" s="128">
        <v>5245.1791780000003</v>
      </c>
      <c r="IS42" s="129">
        <v>1030.4010000000001</v>
      </c>
      <c r="IT42" s="128">
        <v>5970.9740089999977</v>
      </c>
      <c r="IU42" s="129">
        <v>1089.152</v>
      </c>
      <c r="IV42" s="128">
        <v>7802.0110720000002</v>
      </c>
      <c r="IW42" s="129">
        <v>1142.289</v>
      </c>
      <c r="IX42" s="128">
        <v>9161.4572079999998</v>
      </c>
      <c r="IY42" s="145">
        <v>1435.53</v>
      </c>
      <c r="IZ42" s="128">
        <v>4788.8647559999999</v>
      </c>
      <c r="JA42" s="145">
        <v>810.798</v>
      </c>
      <c r="JB42" s="128">
        <v>6697.7551999999996</v>
      </c>
      <c r="JC42" s="145">
        <v>1352.9870000000001</v>
      </c>
      <c r="JD42" s="128">
        <v>9611.3449599999985</v>
      </c>
      <c r="JE42" s="145">
        <v>1545.8670000000002</v>
      </c>
      <c r="JF42" s="128">
        <v>7078.3991389999983</v>
      </c>
      <c r="JG42" s="145">
        <v>1307.3300000000004</v>
      </c>
      <c r="JH42" s="128">
        <v>8538.3544999999995</v>
      </c>
      <c r="JI42" s="145">
        <v>1393.0949999999998</v>
      </c>
      <c r="JJ42" s="128">
        <v>10742.109100999998</v>
      </c>
      <c r="JK42" s="145">
        <v>1735.8766599999999</v>
      </c>
      <c r="JL42" s="128">
        <v>9638.692266</v>
      </c>
      <c r="JM42" s="145">
        <v>4395.1079</v>
      </c>
      <c r="JN42" s="128">
        <v>7319.4407060000012</v>
      </c>
      <c r="JO42" s="145">
        <v>6811.3904499999971</v>
      </c>
      <c r="JP42" s="203">
        <v>7841.946062</v>
      </c>
      <c r="JQ42" s="232">
        <v>1156.4244700000002</v>
      </c>
      <c r="JR42" s="128">
        <v>6397.6944279999998</v>
      </c>
      <c r="JS42" s="129">
        <v>1169.1205600000001</v>
      </c>
      <c r="JT42" s="128">
        <v>6898.2717050000001</v>
      </c>
      <c r="JU42" s="196">
        <v>1244.83224</v>
      </c>
      <c r="JV42" s="211">
        <v>6609.3685549999982</v>
      </c>
      <c r="JW42" s="203">
        <v>1096.8253999999999</v>
      </c>
      <c r="JX42" s="210">
        <v>8591.972012000002</v>
      </c>
      <c r="JY42" s="203">
        <v>1505.4092199999996</v>
      </c>
      <c r="JZ42" s="243">
        <v>8858.1641000000018</v>
      </c>
      <c r="KA42" s="196">
        <v>1307.7370899999999</v>
      </c>
      <c r="KB42" s="243">
        <v>7293.1431389999998</v>
      </c>
      <c r="KC42" s="196">
        <v>1319.9424600000002</v>
      </c>
      <c r="KD42" s="243">
        <v>7764.5939139999991</v>
      </c>
      <c r="KE42" s="196">
        <v>2247.6554100000003</v>
      </c>
      <c r="KF42" s="243">
        <v>7915.7037480000017</v>
      </c>
      <c r="KG42" s="196">
        <v>1243.846</v>
      </c>
      <c r="KH42" s="243">
        <v>7592.8779239999994</v>
      </c>
      <c r="KI42" s="196">
        <v>1330.8867400000001</v>
      </c>
      <c r="KJ42" s="243">
        <v>7162.9986309999977</v>
      </c>
      <c r="KK42" s="196">
        <v>1361.4473599999999</v>
      </c>
      <c r="KL42" s="243">
        <v>8090.0373409999993</v>
      </c>
      <c r="KM42" s="196">
        <v>1484.7886500000004</v>
      </c>
      <c r="KN42" s="243">
        <v>8624.7615009999972</v>
      </c>
      <c r="KO42" s="196">
        <v>1499.6016199999999</v>
      </c>
      <c r="KP42" s="243">
        <v>9305.7790039999982</v>
      </c>
      <c r="KQ42" s="196">
        <v>1696.1274169999997</v>
      </c>
      <c r="KR42" s="211">
        <v>9762.4987220000003</v>
      </c>
      <c r="KS42" s="203">
        <v>1692.4249900000002</v>
      </c>
      <c r="KT42" s="211">
        <v>8122.4575189999996</v>
      </c>
      <c r="KU42" s="203">
        <v>1291.9582700000001</v>
      </c>
      <c r="KV42" s="211">
        <v>5918.7715550000003</v>
      </c>
      <c r="KW42" s="203">
        <v>1876.962</v>
      </c>
      <c r="KX42" s="211">
        <v>10547.168173</v>
      </c>
      <c r="KY42" s="203">
        <v>1833.3728000000001</v>
      </c>
      <c r="KZ42" s="203">
        <v>8786.0080339999986</v>
      </c>
      <c r="LA42" s="203">
        <v>1565.1501199999998</v>
      </c>
      <c r="LB42" s="203">
        <v>9450.3792120000035</v>
      </c>
      <c r="LC42" s="203">
        <v>1653.2916999999995</v>
      </c>
      <c r="LD42" s="203">
        <v>8055.0656109999991</v>
      </c>
      <c r="LE42" s="203">
        <v>1334.3683299999998</v>
      </c>
      <c r="LF42" s="203">
        <v>7250.2408990000004</v>
      </c>
      <c r="LG42" s="203">
        <v>1573.0015600000002</v>
      </c>
      <c r="LH42" s="203">
        <v>11737.896548000001</v>
      </c>
      <c r="LI42" s="203">
        <v>1927.431</v>
      </c>
      <c r="LJ42" s="203">
        <v>7944.4527360000002</v>
      </c>
      <c r="LK42" s="203">
        <v>1438.4717879999998</v>
      </c>
      <c r="LL42" s="203">
        <v>8238.0885259999995</v>
      </c>
      <c r="LM42" s="203">
        <v>1501.7524200000003</v>
      </c>
      <c r="LN42" s="203">
        <v>10185.47265</v>
      </c>
      <c r="LO42" s="203">
        <v>1460.672</v>
      </c>
      <c r="LP42" s="203">
        <v>8753.2594399999998</v>
      </c>
      <c r="LQ42" s="203">
        <v>1288.9050609999999</v>
      </c>
      <c r="LR42" s="215">
        <f t="shared" si="10"/>
        <v>97571.89859099999</v>
      </c>
      <c r="LS42" s="216">
        <f t="shared" si="11"/>
        <v>17786.692357</v>
      </c>
      <c r="LT42" s="215">
        <f t="shared" si="12"/>
        <v>104989.260903</v>
      </c>
      <c r="LU42" s="216">
        <f t="shared" si="13"/>
        <v>18745.337049000002</v>
      </c>
    </row>
    <row r="43" spans="1:333" ht="15.75">
      <c r="A43" s="141" t="s">
        <v>125</v>
      </c>
      <c r="B43" s="128">
        <v>4429.6000000000004</v>
      </c>
      <c r="C43" s="129">
        <v>558</v>
      </c>
      <c r="D43" s="128">
        <v>6013.8</v>
      </c>
      <c r="E43" s="129">
        <v>650</v>
      </c>
      <c r="F43" s="128">
        <v>6419.9</v>
      </c>
      <c r="G43" s="129">
        <v>607.29999999999995</v>
      </c>
      <c r="H43" s="130">
        <v>31460.7</v>
      </c>
      <c r="I43" s="131">
        <v>780</v>
      </c>
      <c r="J43" s="128">
        <v>6814.7</v>
      </c>
      <c r="K43" s="129">
        <v>763</v>
      </c>
      <c r="L43" s="130">
        <v>9458.6</v>
      </c>
      <c r="M43" s="131">
        <v>698</v>
      </c>
      <c r="N43" s="130">
        <v>6445.9</v>
      </c>
      <c r="O43" s="131">
        <v>774</v>
      </c>
      <c r="P43" s="142">
        <v>13177.044609000002</v>
      </c>
      <c r="Q43" s="129">
        <v>2249.0619999999999</v>
      </c>
      <c r="R43" s="128">
        <v>18878.654779</v>
      </c>
      <c r="S43" s="129">
        <v>3499.5230000000006</v>
      </c>
      <c r="T43" s="128">
        <v>20110.896531000002</v>
      </c>
      <c r="U43" s="129">
        <v>1282.8120000000001</v>
      </c>
      <c r="V43" s="143">
        <v>20365.359255511459</v>
      </c>
      <c r="W43" s="128">
        <v>1023.4839999999998</v>
      </c>
      <c r="X43" s="128">
        <v>25116.863167781747</v>
      </c>
      <c r="Y43" s="129">
        <v>1896.175</v>
      </c>
      <c r="Z43" s="128">
        <v>24780.329759760796</v>
      </c>
      <c r="AA43" s="129">
        <v>1616.8300000000008</v>
      </c>
      <c r="AB43" s="128">
        <v>15214.362039</v>
      </c>
      <c r="AC43" s="129">
        <v>1017.7410000000001</v>
      </c>
      <c r="AD43" s="128">
        <v>21951.115564</v>
      </c>
      <c r="AE43" s="129">
        <v>1052.8780999999999</v>
      </c>
      <c r="AF43" s="128">
        <v>30667.143871300006</v>
      </c>
      <c r="AG43" s="129">
        <v>3574.785950999998</v>
      </c>
      <c r="AH43" s="200">
        <v>26903.819021000003</v>
      </c>
      <c r="AI43" s="202">
        <v>1209.7648510000001</v>
      </c>
      <c r="AJ43" s="200">
        <f t="shared" si="36"/>
        <v>33269.994488000004</v>
      </c>
      <c r="AK43" s="202">
        <f t="shared" si="37"/>
        <v>1783.094137</v>
      </c>
      <c r="AL43" s="128">
        <v>1512.5985089999999</v>
      </c>
      <c r="AM43" s="128">
        <v>131.25599999999997</v>
      </c>
      <c r="AN43" s="128">
        <v>2323.5597629999997</v>
      </c>
      <c r="AO43" s="128">
        <v>207.35499999999996</v>
      </c>
      <c r="AP43" s="128">
        <v>4158.5412530000003</v>
      </c>
      <c r="AQ43" s="128">
        <v>485.07100000000003</v>
      </c>
      <c r="AR43" s="128">
        <v>4475.2569860000003</v>
      </c>
      <c r="AS43" s="128">
        <v>517.93200000000002</v>
      </c>
      <c r="AT43" s="128">
        <v>5901.8601300000009</v>
      </c>
      <c r="AU43" s="128">
        <v>623.73599999999999</v>
      </c>
      <c r="AV43" s="128">
        <v>6512.7767680000006</v>
      </c>
      <c r="AW43" s="128">
        <v>671.53200000000004</v>
      </c>
      <c r="AX43" s="128">
        <v>7294.8174400000007</v>
      </c>
      <c r="AY43" s="128">
        <v>760.26800000000003</v>
      </c>
      <c r="AZ43" s="128">
        <v>9254.416290000001</v>
      </c>
      <c r="BA43" s="128">
        <v>824.80200000000002</v>
      </c>
      <c r="BB43" s="128">
        <v>12092.135862000001</v>
      </c>
      <c r="BC43" s="128">
        <v>949.86599999999999</v>
      </c>
      <c r="BD43" s="128">
        <v>12646.035693000002</v>
      </c>
      <c r="BE43" s="128">
        <v>1769.652</v>
      </c>
      <c r="BF43" s="128">
        <v>13177.044609000002</v>
      </c>
      <c r="BG43" s="128">
        <v>2249.0619999999999</v>
      </c>
      <c r="BH43" s="128">
        <v>1165.0054299999999</v>
      </c>
      <c r="BI43" s="128">
        <v>105.35899999999999</v>
      </c>
      <c r="BJ43" s="128">
        <v>1299.2909199999997</v>
      </c>
      <c r="BK43" s="128">
        <v>2071.2860000000001</v>
      </c>
      <c r="BL43" s="128">
        <f t="shared" si="33"/>
        <v>2464.2963499999996</v>
      </c>
      <c r="BM43" s="128">
        <f t="shared" si="33"/>
        <v>2176.645</v>
      </c>
      <c r="BN43" s="128">
        <v>589.62148200000001</v>
      </c>
      <c r="BO43" s="128">
        <v>37.021999999999935</v>
      </c>
      <c r="BP43" s="128">
        <v>440.55355099999997</v>
      </c>
      <c r="BQ43" s="128">
        <v>32.623000000000047</v>
      </c>
      <c r="BR43" s="128">
        <v>4902.7574020000002</v>
      </c>
      <c r="BS43" s="128">
        <v>80.510999999999996</v>
      </c>
      <c r="BT43" s="128">
        <v>1763.1153839999999</v>
      </c>
      <c r="BU43" s="128">
        <v>168.17099999999999</v>
      </c>
      <c r="BV43" s="128">
        <v>2208.028965</v>
      </c>
      <c r="BW43" s="128">
        <v>210.21700000000001</v>
      </c>
      <c r="BX43" s="128">
        <v>1201.872875</v>
      </c>
      <c r="BY43" s="128">
        <v>85.332999999999998</v>
      </c>
      <c r="BZ43" s="128">
        <v>794.24113699999998</v>
      </c>
      <c r="CA43" s="128">
        <v>68.209000000000003</v>
      </c>
      <c r="CB43" s="128">
        <v>1307.1662819999999</v>
      </c>
      <c r="CC43" s="128">
        <v>210.34700000000001</v>
      </c>
      <c r="CD43" s="128">
        <v>1736.273694</v>
      </c>
      <c r="CE43" s="128">
        <v>297.88900000000001</v>
      </c>
      <c r="CF43" s="128">
        <v>1470.7276569999999</v>
      </c>
      <c r="CG43" s="128">
        <v>132.55600000000001</v>
      </c>
      <c r="CH43" s="128">
        <v>1082.024934</v>
      </c>
      <c r="CI43" s="128">
        <v>183.20599999999999</v>
      </c>
      <c r="CJ43" s="128">
        <f>1463.239928+7.7</f>
        <v>1470.939928</v>
      </c>
      <c r="CK43" s="128">
        <v>285.67</v>
      </c>
      <c r="CL43" s="128">
        <v>636.58078599999999</v>
      </c>
      <c r="CM43" s="128">
        <v>35.384999999999998</v>
      </c>
      <c r="CN43" s="128">
        <v>905.09815700000001</v>
      </c>
      <c r="CO43" s="128">
        <v>64.381</v>
      </c>
      <c r="CP43" s="128">
        <v>1256.1840830000001</v>
      </c>
      <c r="CQ43" s="128">
        <v>109.905</v>
      </c>
      <c r="CR43" s="128">
        <v>3162.5491580000003</v>
      </c>
      <c r="CS43" s="128">
        <v>85.742000000000004</v>
      </c>
      <c r="CT43" s="128">
        <v>2210.9682440000001</v>
      </c>
      <c r="CU43" s="128">
        <v>114.902</v>
      </c>
      <c r="CV43" s="128">
        <v>1882.103488</v>
      </c>
      <c r="CW43" s="128">
        <v>117.297</v>
      </c>
      <c r="CX43" s="128">
        <v>3595.5366770000001</v>
      </c>
      <c r="CY43" s="128">
        <v>88.725999999999999</v>
      </c>
      <c r="CZ43" s="128">
        <v>2441.8831319999999</v>
      </c>
      <c r="DA43" s="128">
        <v>129.11000000000001</v>
      </c>
      <c r="DB43" s="128">
        <v>976.04987300000005</v>
      </c>
      <c r="DC43" s="128">
        <v>42.796999999999997</v>
      </c>
      <c r="DD43" s="128">
        <v>490.978071</v>
      </c>
      <c r="DE43" s="128">
        <v>25.690999999999999</v>
      </c>
      <c r="DF43" s="128">
        <f t="shared" si="34"/>
        <v>19619.918460000001</v>
      </c>
      <c r="DG43" s="128">
        <f t="shared" si="34"/>
        <v>1257.1210000000001</v>
      </c>
      <c r="DH43" s="128">
        <v>1664.261743</v>
      </c>
      <c r="DI43" s="128">
        <v>81.418999999999997</v>
      </c>
      <c r="DJ43" s="128">
        <v>2394.2522009999998</v>
      </c>
      <c r="DK43" s="128">
        <v>136.86500000000001</v>
      </c>
      <c r="DL43" s="128">
        <v>1359.308816</v>
      </c>
      <c r="DM43" s="128">
        <v>92.590999999999994</v>
      </c>
      <c r="DN43" s="128">
        <v>1147.81405</v>
      </c>
      <c r="DO43" s="128">
        <v>103.14700000000001</v>
      </c>
      <c r="DP43" s="128">
        <v>1502.5415272499997</v>
      </c>
      <c r="DQ43" s="128">
        <v>100.128</v>
      </c>
      <c r="DR43" s="128">
        <v>1842.4538842699992</v>
      </c>
      <c r="DS43" s="128">
        <v>67.516999999999996</v>
      </c>
      <c r="DT43" s="128">
        <v>1318.945714699171</v>
      </c>
      <c r="DU43" s="128">
        <v>86.582999999999998</v>
      </c>
      <c r="DV43" s="128">
        <v>1251.7205922267483</v>
      </c>
      <c r="DW43" s="128">
        <v>56.112000000000002</v>
      </c>
      <c r="DX43" s="128">
        <v>2001.4837589037306</v>
      </c>
      <c r="DY43" s="128">
        <v>60.774000000000001</v>
      </c>
      <c r="DZ43" s="128">
        <v>2115.2427479730832</v>
      </c>
      <c r="EA43" s="128">
        <v>90.668999999999997</v>
      </c>
      <c r="EB43" s="128">
        <v>1761.2060043273641</v>
      </c>
      <c r="EC43" s="128">
        <v>59.232999999999997</v>
      </c>
      <c r="ED43" s="128">
        <v>2006.1282158613658</v>
      </c>
      <c r="EE43" s="128">
        <v>88.445999999999998</v>
      </c>
      <c r="EF43" s="128">
        <v>1143.4420929801554</v>
      </c>
      <c r="EG43" s="128">
        <v>98.950999999999993</v>
      </c>
      <c r="EH43" s="128">
        <v>1119.4864736124091</v>
      </c>
      <c r="EI43" s="128">
        <v>110.31699999999999</v>
      </c>
      <c r="EJ43" s="128">
        <v>2222.362920489179</v>
      </c>
      <c r="EK43" s="128">
        <v>105.27</v>
      </c>
      <c r="EL43" s="128">
        <v>1199.5772217699998</v>
      </c>
      <c r="EM43" s="128">
        <v>94.113</v>
      </c>
      <c r="EN43" s="128">
        <v>6926.1039537499992</v>
      </c>
      <c r="EO43" s="128">
        <v>108.816</v>
      </c>
      <c r="EP43" s="128">
        <v>1080.5764026499996</v>
      </c>
      <c r="EQ43" s="128">
        <v>78.19</v>
      </c>
      <c r="ER43" s="128">
        <v>2009.4260590399999</v>
      </c>
      <c r="ES43" s="128">
        <v>86.823999999999984</v>
      </c>
      <c r="ET43" s="128">
        <v>1057.2340869900002</v>
      </c>
      <c r="EU43" s="128">
        <v>235.10300000000004</v>
      </c>
      <c r="EV43" s="128">
        <v>1283.8932995</v>
      </c>
      <c r="EW43" s="128">
        <v>110.47500000000002</v>
      </c>
      <c r="EX43" s="128">
        <v>1576.790084</v>
      </c>
      <c r="EY43" s="128">
        <v>58.082000000000008</v>
      </c>
      <c r="EZ43" s="128">
        <v>3398.7075329999998</v>
      </c>
      <c r="FA43" s="128">
        <v>490.62099999999992</v>
      </c>
      <c r="FB43" s="128">
        <v>2099.2630400000007</v>
      </c>
      <c r="FC43" s="128">
        <v>319.41300000000001</v>
      </c>
      <c r="FD43" s="128">
        <f t="shared" si="35"/>
        <v>25116.863167781747</v>
      </c>
      <c r="FE43" s="128">
        <f t="shared" si="35"/>
        <v>1896.175</v>
      </c>
      <c r="FF43" s="128">
        <v>2925.1334929999994</v>
      </c>
      <c r="FG43" s="128">
        <v>224.62900000000002</v>
      </c>
      <c r="FH43" s="128">
        <v>2663.2346420000003</v>
      </c>
      <c r="FI43" s="128">
        <v>200.22500000000002</v>
      </c>
      <c r="FJ43" s="128">
        <v>4686.7493610000001</v>
      </c>
      <c r="FK43" s="128">
        <v>135.51400000000001</v>
      </c>
      <c r="FL43" s="128">
        <v>1825.1698699999999</v>
      </c>
      <c r="FM43" s="128">
        <v>110.527</v>
      </c>
      <c r="FN43" s="128">
        <v>1615.513537</v>
      </c>
      <c r="FO43" s="128">
        <v>96.763000000000005</v>
      </c>
      <c r="FP43" s="128">
        <v>1992.828618</v>
      </c>
      <c r="FQ43" s="128">
        <v>180.476</v>
      </c>
      <c r="FR43" s="128">
        <v>1421.5612900000001</v>
      </c>
      <c r="FS43" s="128">
        <v>86.731999999999999</v>
      </c>
      <c r="FT43" s="128">
        <v>3095.5865100000001</v>
      </c>
      <c r="FU43" s="128">
        <v>91.363</v>
      </c>
      <c r="FV43" s="128">
        <v>1230.7392317308002</v>
      </c>
      <c r="FW43" s="128">
        <v>85.121999999999986</v>
      </c>
      <c r="FX43" s="128">
        <v>1875.3765880000001</v>
      </c>
      <c r="FY43" s="128">
        <v>98.826999999999998</v>
      </c>
      <c r="FZ43" s="128">
        <v>1250.7627219999999</v>
      </c>
      <c r="GA43" s="128">
        <v>103.52500000000001</v>
      </c>
      <c r="GB43" s="128">
        <v>2240.4491680000001</v>
      </c>
      <c r="GC43" s="128">
        <v>282.38999999999993</v>
      </c>
      <c r="GD43" s="128">
        <v>1584.965588</v>
      </c>
      <c r="GE43" s="128">
        <v>88.631999999999991</v>
      </c>
      <c r="GF43" s="128">
        <v>932.51120600000002</v>
      </c>
      <c r="GG43" s="128">
        <v>98.423000000000002</v>
      </c>
      <c r="GH43" s="128">
        <v>1463.6548250000001</v>
      </c>
      <c r="GI43" s="128">
        <v>127.05300000000004</v>
      </c>
      <c r="GJ43" s="128">
        <v>748.56901000000005</v>
      </c>
      <c r="GK43" s="128">
        <v>71.001999999999995</v>
      </c>
      <c r="GL43" s="128">
        <v>853.36497999999995</v>
      </c>
      <c r="GM43" s="128">
        <v>51.411000000000001</v>
      </c>
      <c r="GN43" s="128">
        <v>1200.025498</v>
      </c>
      <c r="GO43" s="128">
        <v>85.224999999999994</v>
      </c>
      <c r="GP43" s="128">
        <v>969.77203000000009</v>
      </c>
      <c r="GQ43" s="128">
        <v>88.269000000000005</v>
      </c>
      <c r="GR43" s="128">
        <v>1629.6361419999994</v>
      </c>
      <c r="GS43" s="128">
        <v>84.329000000000022</v>
      </c>
      <c r="GT43" s="128">
        <v>1364.2944449999998</v>
      </c>
      <c r="GU43" s="128">
        <v>92.429000000000002</v>
      </c>
      <c r="GV43" s="128">
        <v>901.54730899999993</v>
      </c>
      <c r="GW43" s="128">
        <v>118.47199999999998</v>
      </c>
      <c r="GX43" s="128">
        <v>1793.5433400000002</v>
      </c>
      <c r="GY43" s="128">
        <v>63.343999999999994</v>
      </c>
      <c r="GZ43" s="128">
        <v>1772.4776660000005</v>
      </c>
      <c r="HA43" s="128">
        <v>49.15199999999998</v>
      </c>
      <c r="HB43" s="128">
        <v>1483.2592340000003</v>
      </c>
      <c r="HC43" s="128">
        <v>102.46800000000002</v>
      </c>
      <c r="HD43" s="128">
        <v>2999.3275519999997</v>
      </c>
      <c r="HE43" s="128">
        <v>105.59300000000005</v>
      </c>
      <c r="HF43" s="128">
        <v>2291.1804419999985</v>
      </c>
      <c r="HG43" s="128">
        <v>121.19799999999999</v>
      </c>
      <c r="HH43" s="128">
        <v>1340.1136100000003</v>
      </c>
      <c r="HI43" s="128">
        <v>43.307000000000002</v>
      </c>
      <c r="HJ43" s="128">
        <v>799.58133800000007</v>
      </c>
      <c r="HK43" s="128">
        <v>69.623999999999981</v>
      </c>
      <c r="HL43" s="128">
        <v>2177.503518</v>
      </c>
      <c r="HM43" s="128">
        <v>107.843</v>
      </c>
      <c r="HN43" s="128">
        <v>2503.8829180000016</v>
      </c>
      <c r="HO43" s="128">
        <v>57.972000000000008</v>
      </c>
      <c r="HP43" s="128">
        <v>2258.4475420000003</v>
      </c>
      <c r="HQ43" s="128">
        <v>101.85699999999997</v>
      </c>
      <c r="HR43" s="128">
        <v>2616.1154279999996</v>
      </c>
      <c r="HS43" s="128">
        <v>89.786099999999976</v>
      </c>
      <c r="HT43" s="128">
        <v>1332.9090410000001</v>
      </c>
      <c r="HU43" s="128">
        <v>99.608999999999995</v>
      </c>
      <c r="HV43" s="128">
        <v>1161.4532000000004</v>
      </c>
      <c r="HW43" s="129">
        <v>81.811000000000007</v>
      </c>
      <c r="HX43" s="128">
        <v>987.34174099999996</v>
      </c>
      <c r="HY43" s="128">
        <v>71.81</v>
      </c>
      <c r="HZ43" s="128">
        <v>3209.639588</v>
      </c>
      <c r="IA43" s="129">
        <v>450.00760000000002</v>
      </c>
      <c r="IB43" s="128">
        <v>3488.3295232</v>
      </c>
      <c r="IC43" s="129">
        <v>328.75</v>
      </c>
      <c r="ID43" s="128">
        <v>3178.9812184000002</v>
      </c>
      <c r="IE43" s="129">
        <v>273.54252299999996</v>
      </c>
      <c r="IF43" s="128">
        <v>3950.7604521000017</v>
      </c>
      <c r="IG43" s="129">
        <v>150.0632000000011</v>
      </c>
      <c r="IH43" s="128">
        <v>1828.0804148</v>
      </c>
      <c r="II43" s="129">
        <v>254.79811999999998</v>
      </c>
      <c r="IJ43" s="128">
        <v>1872.161513</v>
      </c>
      <c r="IK43" s="129">
        <v>288.33479999999997</v>
      </c>
      <c r="IL43" s="128">
        <v>1589.2998679999989</v>
      </c>
      <c r="IM43" s="129">
        <v>169.17499999999791</v>
      </c>
      <c r="IN43" s="128">
        <v>2129.9142464000033</v>
      </c>
      <c r="IO43" s="129">
        <v>490.72339999999895</v>
      </c>
      <c r="IP43" s="128">
        <v>1510.0377657999957</v>
      </c>
      <c r="IQ43" s="129">
        <v>428.72664000000236</v>
      </c>
      <c r="IR43" s="128">
        <v>1531.632877</v>
      </c>
      <c r="IS43" s="129">
        <v>118.161</v>
      </c>
      <c r="IT43" s="128">
        <v>4732.9279322000029</v>
      </c>
      <c r="IU43" s="129">
        <v>429.25666799999874</v>
      </c>
      <c r="IV43" s="128">
        <v>1645.3784724000043</v>
      </c>
      <c r="IW43" s="129">
        <v>193.24699999999871</v>
      </c>
      <c r="IX43" s="128">
        <v>3770.172705</v>
      </c>
      <c r="IY43" s="145">
        <v>90.924000000000007</v>
      </c>
      <c r="IZ43" s="128">
        <v>1786.5435460000001</v>
      </c>
      <c r="JA43" s="145">
        <v>108.51300000000001</v>
      </c>
      <c r="JB43" s="128">
        <v>3079.5053050000001</v>
      </c>
      <c r="JC43" s="145">
        <v>85.988</v>
      </c>
      <c r="JD43" s="128">
        <v>2340.7282090000008</v>
      </c>
      <c r="JE43" s="145">
        <v>76.561000000000007</v>
      </c>
      <c r="JF43" s="128">
        <v>2843.8800420000002</v>
      </c>
      <c r="JG43" s="145">
        <v>85.358999999999995</v>
      </c>
      <c r="JH43" s="128">
        <v>2735.279860000001</v>
      </c>
      <c r="JI43" s="145">
        <v>125.83400000000003</v>
      </c>
      <c r="JJ43" s="128">
        <v>1701.9654800000005</v>
      </c>
      <c r="JK43" s="145">
        <v>141.3236</v>
      </c>
      <c r="JL43" s="128">
        <v>2832.3051269999992</v>
      </c>
      <c r="JM43" s="145">
        <v>92.831480000000042</v>
      </c>
      <c r="JN43" s="128">
        <v>1267.2820089999998</v>
      </c>
      <c r="JO43" s="145">
        <v>82.791619999999995</v>
      </c>
      <c r="JP43" s="203">
        <v>1726.9521870000001</v>
      </c>
      <c r="JQ43" s="232">
        <v>113.52908000000001</v>
      </c>
      <c r="JR43" s="128">
        <v>1241.288174</v>
      </c>
      <c r="JS43" s="129">
        <v>89.676070999999993</v>
      </c>
      <c r="JT43" s="128">
        <v>1577.916377</v>
      </c>
      <c r="JU43" s="196">
        <v>116.434</v>
      </c>
      <c r="JV43" s="211">
        <v>4410.2488240000002</v>
      </c>
      <c r="JW43" s="203">
        <v>325.08252999999996</v>
      </c>
      <c r="JX43" s="210">
        <v>2482.9655429999998</v>
      </c>
      <c r="JY43" s="203">
        <v>181.07362999999995</v>
      </c>
      <c r="JZ43" s="243">
        <v>3042.2817789999999</v>
      </c>
      <c r="KA43" s="196">
        <v>205.61870000000002</v>
      </c>
      <c r="KB43" s="243">
        <v>1160.6266279999998</v>
      </c>
      <c r="KC43" s="196">
        <v>63.114999999999995</v>
      </c>
      <c r="KD43" s="243">
        <v>1661.5039530000004</v>
      </c>
      <c r="KE43" s="196">
        <v>147.47918999999999</v>
      </c>
      <c r="KF43" s="243">
        <v>3119.640828000001</v>
      </c>
      <c r="KG43" s="196">
        <v>95.764989999999997</v>
      </c>
      <c r="KH43" s="243">
        <v>2270.220155</v>
      </c>
      <c r="KI43" s="196">
        <v>123.17590000000004</v>
      </c>
      <c r="KJ43" s="243">
        <v>1721.438799</v>
      </c>
      <c r="KK43" s="196">
        <v>87.371060000000028</v>
      </c>
      <c r="KL43" s="243">
        <v>3404.1428169999995</v>
      </c>
      <c r="KM43" s="196">
        <v>98.855900000000005</v>
      </c>
      <c r="KN43" s="243">
        <v>2297.7265320000001</v>
      </c>
      <c r="KO43" s="196">
        <v>105.22422000000002</v>
      </c>
      <c r="KP43" s="243">
        <v>2670.0699830000003</v>
      </c>
      <c r="KQ43" s="196">
        <v>116.02715700000002</v>
      </c>
      <c r="KR43" s="211">
        <v>5029.1286470000005</v>
      </c>
      <c r="KS43" s="203">
        <v>234.30586000000011</v>
      </c>
      <c r="KT43" s="211">
        <v>3069.6262969999998</v>
      </c>
      <c r="KU43" s="203">
        <v>85.146199999999993</v>
      </c>
      <c r="KV43" s="211">
        <v>2541.8256489999999</v>
      </c>
      <c r="KW43" s="203">
        <v>290.05500000000001</v>
      </c>
      <c r="KX43" s="211">
        <v>3022.9727790000002</v>
      </c>
      <c r="KY43" s="203">
        <v>99.457703999999993</v>
      </c>
      <c r="KZ43" s="203">
        <v>4056.7334889999997</v>
      </c>
      <c r="LA43" s="203">
        <v>119.819554</v>
      </c>
      <c r="LB43" s="203">
        <v>6313.7260990000032</v>
      </c>
      <c r="LC43" s="203">
        <v>150.79758999999996</v>
      </c>
      <c r="LD43" s="203">
        <v>2605.1603629999991</v>
      </c>
      <c r="LE43" s="203">
        <v>276.81924999999995</v>
      </c>
      <c r="LF43" s="203">
        <v>1622.879776</v>
      </c>
      <c r="LG43" s="203">
        <v>127.69618999999999</v>
      </c>
      <c r="LH43" s="203">
        <v>1979.9583680000001</v>
      </c>
      <c r="LI43" s="203">
        <v>62.222000000000001</v>
      </c>
      <c r="LJ43" s="203">
        <v>4417.3578530000004</v>
      </c>
      <c r="LK43" s="203">
        <v>89.607479999999995</v>
      </c>
      <c r="LL43" s="203">
        <v>2431.140253</v>
      </c>
      <c r="LM43" s="203">
        <v>65.757730000000009</v>
      </c>
      <c r="LN43" s="203">
        <v>3371.6111890000002</v>
      </c>
      <c r="LO43" s="203">
        <v>76.445999999999998</v>
      </c>
      <c r="LP43" s="203">
        <v>1370.35995</v>
      </c>
      <c r="LQ43" s="203">
        <v>86.552429999999987</v>
      </c>
      <c r="LR43" s="215">
        <f t="shared" si="10"/>
        <v>33269.994488000004</v>
      </c>
      <c r="LS43" s="216">
        <f t="shared" si="11"/>
        <v>1783.094137</v>
      </c>
      <c r="LT43" s="215">
        <f t="shared" si="12"/>
        <v>36803.352065000006</v>
      </c>
      <c r="LU43" s="216">
        <f t="shared" si="13"/>
        <v>1530.3771279999996</v>
      </c>
    </row>
    <row r="44" spans="1:333" ht="15.75">
      <c r="A44" s="122"/>
      <c r="B44" s="128"/>
      <c r="C44" s="129"/>
      <c r="D44" s="128"/>
      <c r="E44" s="129"/>
      <c r="F44" s="128"/>
      <c r="G44" s="129"/>
      <c r="H44" s="130"/>
      <c r="I44" s="131"/>
      <c r="J44" s="128"/>
      <c r="K44" s="129"/>
      <c r="L44" s="132"/>
      <c r="M44" s="131"/>
      <c r="N44" s="133"/>
      <c r="O44" s="131"/>
      <c r="P44" s="134"/>
      <c r="Q44" s="135"/>
      <c r="R44" s="136"/>
      <c r="S44" s="129"/>
      <c r="T44" s="137"/>
      <c r="U44" s="129"/>
      <c r="V44" s="138"/>
      <c r="W44" s="137"/>
      <c r="X44" s="137"/>
      <c r="Y44" s="139"/>
      <c r="Z44" s="137"/>
      <c r="AA44" s="139"/>
      <c r="AB44" s="137"/>
      <c r="AC44" s="139"/>
      <c r="AD44" s="137"/>
      <c r="AE44" s="139"/>
      <c r="AF44" s="140"/>
      <c r="AG44" s="139"/>
      <c r="AH44" s="123"/>
      <c r="AI44" s="124"/>
      <c r="AJ44" s="123"/>
      <c r="AK44" s="124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7"/>
      <c r="EZ44" s="137"/>
      <c r="FA44" s="137"/>
      <c r="FB44" s="137"/>
      <c r="FC44" s="137"/>
      <c r="FD44" s="137"/>
      <c r="FE44" s="137"/>
      <c r="FF44" s="137"/>
      <c r="FG44" s="137"/>
      <c r="FH44" s="137"/>
      <c r="FI44" s="137"/>
      <c r="FJ44" s="137"/>
      <c r="FK44" s="137"/>
      <c r="FL44" s="137"/>
      <c r="FM44" s="137"/>
      <c r="FN44" s="137"/>
      <c r="FO44" s="137"/>
      <c r="FP44" s="137"/>
      <c r="FQ44" s="137"/>
      <c r="FR44" s="137"/>
      <c r="FS44" s="137"/>
      <c r="FT44" s="137"/>
      <c r="FU44" s="137"/>
      <c r="FV44" s="137"/>
      <c r="FW44" s="137"/>
      <c r="FX44" s="137"/>
      <c r="FY44" s="137"/>
      <c r="FZ44" s="137"/>
      <c r="GA44" s="137"/>
      <c r="GB44" s="137"/>
      <c r="GC44" s="137"/>
      <c r="GD44" s="137"/>
      <c r="GE44" s="137"/>
      <c r="GF44" s="137"/>
      <c r="GG44" s="137"/>
      <c r="GH44" s="137"/>
      <c r="GI44" s="137"/>
      <c r="GJ44" s="137"/>
      <c r="GK44" s="137"/>
      <c r="GL44" s="137"/>
      <c r="GM44" s="137"/>
      <c r="GN44" s="137"/>
      <c r="GO44" s="137"/>
      <c r="GP44" s="137"/>
      <c r="GQ44" s="137"/>
      <c r="GR44" s="137"/>
      <c r="GS44" s="137"/>
      <c r="GT44" s="137"/>
      <c r="GU44" s="137"/>
      <c r="GV44" s="137"/>
      <c r="GW44" s="137"/>
      <c r="GX44" s="137"/>
      <c r="GY44" s="137"/>
      <c r="GZ44" s="137"/>
      <c r="HA44" s="137"/>
      <c r="HB44" s="137"/>
      <c r="HC44" s="137"/>
      <c r="HD44" s="137"/>
      <c r="HE44" s="137"/>
      <c r="HF44" s="137"/>
      <c r="HG44" s="137"/>
      <c r="HH44" s="137"/>
      <c r="HI44" s="137"/>
      <c r="HJ44" s="137"/>
      <c r="HK44" s="137"/>
      <c r="HL44" s="137"/>
      <c r="HM44" s="137"/>
      <c r="HN44" s="137"/>
      <c r="HO44" s="137"/>
      <c r="HP44" s="137"/>
      <c r="HQ44" s="137"/>
      <c r="HR44" s="137"/>
      <c r="HS44" s="137"/>
      <c r="HT44" s="137"/>
      <c r="HU44" s="137"/>
      <c r="HV44" s="137"/>
      <c r="HW44" s="139"/>
      <c r="HX44" s="137"/>
      <c r="HY44" s="137"/>
      <c r="HZ44" s="137"/>
      <c r="IA44" s="139"/>
      <c r="IB44" s="137"/>
      <c r="IC44" s="139"/>
      <c r="ID44" s="137"/>
      <c r="IE44" s="139"/>
      <c r="IF44" s="137"/>
      <c r="IG44" s="139"/>
      <c r="IH44" s="137"/>
      <c r="II44" s="139"/>
      <c r="IJ44" s="137"/>
      <c r="IK44" s="139"/>
      <c r="IL44" s="137"/>
      <c r="IM44" s="139"/>
      <c r="IN44" s="137"/>
      <c r="IO44" s="139"/>
      <c r="IP44" s="137"/>
      <c r="IQ44" s="139"/>
      <c r="IR44" s="137"/>
      <c r="IS44" s="139"/>
      <c r="IT44" s="137"/>
      <c r="IU44" s="139"/>
      <c r="IV44" s="137"/>
      <c r="IW44" s="139"/>
      <c r="IX44" s="137"/>
      <c r="IY44" s="227"/>
      <c r="IZ44" s="137"/>
      <c r="JA44" s="227"/>
      <c r="JB44" s="137"/>
      <c r="JC44" s="227"/>
      <c r="JD44" s="137"/>
      <c r="JE44" s="227"/>
      <c r="JF44" s="137"/>
      <c r="JG44" s="227"/>
      <c r="JH44" s="137"/>
      <c r="JI44" s="227"/>
      <c r="JJ44" s="137"/>
      <c r="JK44" s="227"/>
      <c r="JL44" s="137"/>
      <c r="JM44" s="227"/>
      <c r="JN44" s="137"/>
      <c r="JO44" s="227"/>
      <c r="JP44" s="203"/>
      <c r="JQ44" s="232"/>
      <c r="JR44" s="137"/>
      <c r="JS44" s="139"/>
      <c r="JT44" s="137"/>
      <c r="JU44" s="124"/>
      <c r="JV44" s="211"/>
      <c r="JW44" s="203"/>
      <c r="JX44" s="210"/>
      <c r="JY44" s="203"/>
      <c r="JZ44" s="123"/>
      <c r="KA44" s="124"/>
      <c r="KB44" s="123"/>
      <c r="KC44" s="124"/>
      <c r="KD44" s="123"/>
      <c r="KE44" s="124"/>
      <c r="KF44" s="123"/>
      <c r="KG44" s="124"/>
      <c r="KH44" s="123"/>
      <c r="KI44" s="124"/>
      <c r="KJ44" s="123"/>
      <c r="KK44" s="124"/>
      <c r="KL44" s="123"/>
      <c r="KM44" s="124"/>
      <c r="KN44" s="123"/>
      <c r="KO44" s="124"/>
      <c r="KP44" s="123"/>
      <c r="KQ44" s="124"/>
      <c r="KR44" s="211"/>
      <c r="KS44" s="203"/>
      <c r="KT44" s="211"/>
      <c r="KU44" s="203"/>
      <c r="KV44" s="211"/>
      <c r="KW44" s="203"/>
      <c r="KX44" s="211"/>
      <c r="KY44" s="203"/>
      <c r="KZ44" s="203"/>
      <c r="LA44" s="203"/>
      <c r="LB44" s="203"/>
      <c r="LC44" s="203"/>
      <c r="LD44" s="203"/>
      <c r="LE44" s="203"/>
      <c r="LF44" s="203"/>
      <c r="LG44" s="203"/>
      <c r="LH44" s="203"/>
      <c r="LI44" s="203"/>
      <c r="LJ44" s="203"/>
      <c r="LK44" s="203"/>
      <c r="LL44" s="203"/>
      <c r="LM44" s="203"/>
      <c r="LN44" s="203"/>
      <c r="LO44" s="203"/>
      <c r="LP44" s="203"/>
      <c r="LQ44" s="203"/>
      <c r="LR44" s="215"/>
      <c r="LS44" s="216"/>
      <c r="LT44" s="215"/>
      <c r="LU44" s="216"/>
    </row>
    <row r="45" spans="1:333" ht="15">
      <c r="A45" s="122" t="s">
        <v>126</v>
      </c>
      <c r="B45" s="123">
        <v>64529</v>
      </c>
      <c r="C45" s="124">
        <v>75798</v>
      </c>
      <c r="D45" s="123">
        <v>70409.8</v>
      </c>
      <c r="E45" s="124">
        <v>58772</v>
      </c>
      <c r="F45" s="123">
        <v>82755.600000000006</v>
      </c>
      <c r="G45" s="124">
        <v>148688.1</v>
      </c>
      <c r="H45" s="125">
        <v>137106</v>
      </c>
      <c r="I45" s="124">
        <v>77923</v>
      </c>
      <c r="J45" s="123">
        <v>99185.5</v>
      </c>
      <c r="K45" s="124">
        <v>65631</v>
      </c>
      <c r="L45" s="123">
        <f>SUM(L47,L53)</f>
        <v>135692.09999999998</v>
      </c>
      <c r="M45" s="149">
        <f>SUM(M47+M53)</f>
        <v>70865.8</v>
      </c>
      <c r="N45" s="123">
        <f>SUM(N47,N53)</f>
        <v>144143.79999999999</v>
      </c>
      <c r="O45" s="124">
        <f>SUM(O47+O53)</f>
        <v>69422.947597567632</v>
      </c>
      <c r="P45" s="123">
        <f>SUM(P47,P53)</f>
        <v>179188.973222</v>
      </c>
      <c r="Q45" s="149">
        <f>SUM(Q47+Q53)</f>
        <v>93477.745999999985</v>
      </c>
      <c r="R45" s="123">
        <f>SUM(R47,R53)</f>
        <v>267135.29524919001</v>
      </c>
      <c r="S45" s="124">
        <f t="shared" ref="S45:CJ45" si="38">SUM(S47,S53)</f>
        <v>162052.91499999998</v>
      </c>
      <c r="T45" s="123">
        <f t="shared" si="38"/>
        <v>342615.6829564526</v>
      </c>
      <c r="U45" s="124">
        <f t="shared" si="38"/>
        <v>190535.83</v>
      </c>
      <c r="V45" s="127">
        <f t="shared" si="38"/>
        <v>396646.11015638208</v>
      </c>
      <c r="W45" s="123">
        <f t="shared" si="38"/>
        <v>252600.59600000002</v>
      </c>
      <c r="X45" s="123">
        <f t="shared" si="38"/>
        <v>409472.79703627783</v>
      </c>
      <c r="Y45" s="124">
        <f t="shared" si="38"/>
        <v>238305.56400000001</v>
      </c>
      <c r="Z45" s="123">
        <f t="shared" si="38"/>
        <v>412135.18734617962</v>
      </c>
      <c r="AA45" s="124">
        <f t="shared" si="38"/>
        <v>166744.65900000001</v>
      </c>
      <c r="AB45" s="123">
        <f t="shared" si="38"/>
        <v>423893.76463053026</v>
      </c>
      <c r="AC45" s="124">
        <f t="shared" si="38"/>
        <v>178099.17700000003</v>
      </c>
      <c r="AD45" s="123">
        <f t="shared" si="38"/>
        <v>539609.47912750009</v>
      </c>
      <c r="AE45" s="124">
        <f t="shared" si="38"/>
        <v>239462.69441699999</v>
      </c>
      <c r="AF45" s="123">
        <f t="shared" si="38"/>
        <v>509218.87813960004</v>
      </c>
      <c r="AG45" s="123">
        <f t="shared" si="38"/>
        <v>249962.18360199998</v>
      </c>
      <c r="AH45" s="123">
        <f t="shared" si="38"/>
        <v>619938.86099182745</v>
      </c>
      <c r="AI45" s="123">
        <f t="shared" si="38"/>
        <v>239647.38945433337</v>
      </c>
      <c r="AJ45" s="123">
        <f t="shared" si="38"/>
        <v>626575.39959104022</v>
      </c>
      <c r="AK45" s="123">
        <f t="shared" si="38"/>
        <v>247526.22876714289</v>
      </c>
      <c r="AL45" s="123">
        <f t="shared" si="38"/>
        <v>23967.535741000003</v>
      </c>
      <c r="AM45" s="123">
        <f t="shared" si="38"/>
        <v>6826.2350000000006</v>
      </c>
      <c r="AN45" s="123">
        <f t="shared" si="38"/>
        <v>33238.411119000004</v>
      </c>
      <c r="AO45" s="123">
        <f t="shared" si="38"/>
        <v>11162.087999999998</v>
      </c>
      <c r="AP45" s="123">
        <f t="shared" si="38"/>
        <v>42206.834295000001</v>
      </c>
      <c r="AQ45" s="123">
        <f t="shared" si="38"/>
        <v>14908.781999999996</v>
      </c>
      <c r="AR45" s="123">
        <f t="shared" si="38"/>
        <v>53081.969193000012</v>
      </c>
      <c r="AS45" s="123">
        <f t="shared" si="38"/>
        <v>19685.863999999994</v>
      </c>
      <c r="AT45" s="123">
        <f t="shared" si="38"/>
        <v>62536.159918000005</v>
      </c>
      <c r="AU45" s="123">
        <f t="shared" si="38"/>
        <v>25393.202999999994</v>
      </c>
      <c r="AV45" s="123">
        <f t="shared" si="38"/>
        <v>72567.189049000008</v>
      </c>
      <c r="AW45" s="123">
        <f t="shared" si="38"/>
        <v>31590.725999999995</v>
      </c>
      <c r="AX45" s="123">
        <f t="shared" si="38"/>
        <v>93065.519190999999</v>
      </c>
      <c r="AY45" s="123">
        <f t="shared" si="38"/>
        <v>40971.598999999995</v>
      </c>
      <c r="AZ45" s="123">
        <f t="shared" si="38"/>
        <v>112077.93104600001</v>
      </c>
      <c r="BA45" s="123">
        <f t="shared" si="38"/>
        <v>50229.534999999996</v>
      </c>
      <c r="BB45" s="123">
        <f t="shared" si="38"/>
        <v>134932.45574700003</v>
      </c>
      <c r="BC45" s="123">
        <f t="shared" si="38"/>
        <v>59813.338000000003</v>
      </c>
      <c r="BD45" s="123">
        <f t="shared" si="38"/>
        <v>155315.84391700002</v>
      </c>
      <c r="BE45" s="123">
        <f t="shared" si="38"/>
        <v>73477.608000000007</v>
      </c>
      <c r="BF45" s="123">
        <f t="shared" si="38"/>
        <v>179188.973222</v>
      </c>
      <c r="BG45" s="123">
        <f t="shared" si="38"/>
        <v>93477.745999999985</v>
      </c>
      <c r="BH45" s="123">
        <f t="shared" si="38"/>
        <v>18605.381625999999</v>
      </c>
      <c r="BI45" s="123">
        <f t="shared" si="38"/>
        <v>12320.007</v>
      </c>
      <c r="BJ45" s="123">
        <f t="shared" si="38"/>
        <v>15790.922682</v>
      </c>
      <c r="BK45" s="123">
        <f t="shared" si="38"/>
        <v>13092.131000000001</v>
      </c>
      <c r="BL45" s="123">
        <f t="shared" si="38"/>
        <v>34396.304307999999</v>
      </c>
      <c r="BM45" s="123">
        <f t="shared" si="38"/>
        <v>25412.137999999999</v>
      </c>
      <c r="BN45" s="123">
        <f t="shared" si="38"/>
        <v>16782.389885000001</v>
      </c>
      <c r="BO45" s="123">
        <f t="shared" si="38"/>
        <v>14359.851000000001</v>
      </c>
      <c r="BP45" s="123">
        <f t="shared" si="38"/>
        <v>16100.319266999997</v>
      </c>
      <c r="BQ45" s="123">
        <f t="shared" si="38"/>
        <v>13212.437999999998</v>
      </c>
      <c r="BR45" s="123">
        <f t="shared" si="38"/>
        <v>17231.231843999998</v>
      </c>
      <c r="BS45" s="123">
        <f t="shared" si="38"/>
        <v>10497.036</v>
      </c>
      <c r="BT45" s="123">
        <f t="shared" si="38"/>
        <v>31851.419491000001</v>
      </c>
      <c r="BU45" s="123">
        <f t="shared" si="38"/>
        <v>14972.174999999999</v>
      </c>
      <c r="BV45" s="123">
        <f t="shared" si="38"/>
        <v>18279.955750000001</v>
      </c>
      <c r="BW45" s="123">
        <f t="shared" si="38"/>
        <v>12812.177</v>
      </c>
      <c r="BX45" s="123">
        <f t="shared" si="38"/>
        <v>26902.303326000001</v>
      </c>
      <c r="BY45" s="123">
        <f t="shared" si="38"/>
        <v>14768.177000000001</v>
      </c>
      <c r="BZ45" s="123">
        <f t="shared" si="38"/>
        <v>19870.559426</v>
      </c>
      <c r="CA45" s="123">
        <f t="shared" si="38"/>
        <v>11382.694</v>
      </c>
      <c r="CB45" s="123">
        <f t="shared" si="38"/>
        <v>32447.706420000002</v>
      </c>
      <c r="CC45" s="123">
        <f t="shared" si="38"/>
        <v>15256.971000000001</v>
      </c>
      <c r="CD45" s="123">
        <f t="shared" si="38"/>
        <v>22664.395248000001</v>
      </c>
      <c r="CE45" s="123">
        <f t="shared" si="38"/>
        <v>13031.098</v>
      </c>
      <c r="CF45" s="123">
        <f t="shared" si="38"/>
        <v>30608.710284189998</v>
      </c>
      <c r="CG45" s="123">
        <f t="shared" si="38"/>
        <v>16348.060000000001</v>
      </c>
      <c r="CH45" s="123">
        <f t="shared" si="38"/>
        <v>31909.882708452598</v>
      </c>
      <c r="CI45" s="123">
        <f t="shared" si="38"/>
        <v>12996.947</v>
      </c>
      <c r="CJ45" s="123">
        <f t="shared" si="38"/>
        <v>31709.382870000001</v>
      </c>
      <c r="CK45" s="123">
        <f t="shared" ref="CK45:EV45" si="39">SUM(CK47,CK53)</f>
        <v>12778.061999999998</v>
      </c>
      <c r="CL45" s="123">
        <f t="shared" si="39"/>
        <v>13978.774727</v>
      </c>
      <c r="CM45" s="123">
        <f t="shared" si="39"/>
        <v>12603.966000000002</v>
      </c>
      <c r="CN45" s="123">
        <f t="shared" si="39"/>
        <v>24262.751987999996</v>
      </c>
      <c r="CO45" s="123">
        <f t="shared" si="39"/>
        <v>10913.972</v>
      </c>
      <c r="CP45" s="123">
        <f t="shared" si="39"/>
        <v>24163.725663999998</v>
      </c>
      <c r="CQ45" s="123">
        <f t="shared" si="39"/>
        <v>14898.063999999998</v>
      </c>
      <c r="CR45" s="123">
        <f t="shared" si="39"/>
        <v>33079.975801999994</v>
      </c>
      <c r="CS45" s="123">
        <f t="shared" si="39"/>
        <v>16510.625999999997</v>
      </c>
      <c r="CT45" s="123">
        <f t="shared" si="39"/>
        <v>38675.557322000001</v>
      </c>
      <c r="CU45" s="123">
        <f t="shared" si="39"/>
        <v>16062.151999999998</v>
      </c>
      <c r="CV45" s="123">
        <f t="shared" si="39"/>
        <v>33358.971445999996</v>
      </c>
      <c r="CW45" s="123">
        <f t="shared" si="39"/>
        <v>18335.387999999999</v>
      </c>
      <c r="CX45" s="123">
        <f t="shared" si="39"/>
        <v>22682.162012000001</v>
      </c>
      <c r="CY45" s="123">
        <f t="shared" si="39"/>
        <v>13537.760999999999</v>
      </c>
      <c r="CZ45" s="123">
        <f t="shared" si="39"/>
        <v>29771.954007</v>
      </c>
      <c r="DA45" s="123">
        <f t="shared" si="39"/>
        <v>19109.748</v>
      </c>
      <c r="DB45" s="123">
        <f t="shared" si="39"/>
        <v>32637.222627999996</v>
      </c>
      <c r="DC45" s="123">
        <f t="shared" si="39"/>
        <v>22410.718000000001</v>
      </c>
      <c r="DD45" s="123">
        <f t="shared" si="39"/>
        <v>26385.321782000003</v>
      </c>
      <c r="DE45" s="123">
        <f t="shared" si="39"/>
        <v>20378.425999999999</v>
      </c>
      <c r="DF45" s="123">
        <f t="shared" si="39"/>
        <v>316230.36117445258</v>
      </c>
      <c r="DG45" s="123">
        <f t="shared" si="39"/>
        <v>170157.40399999998</v>
      </c>
      <c r="DH45" s="123">
        <f t="shared" si="39"/>
        <v>31192.526443999999</v>
      </c>
      <c r="DI45" s="123">
        <f t="shared" si="39"/>
        <v>16000.475999999999</v>
      </c>
      <c r="DJ45" s="123">
        <f t="shared" si="39"/>
        <v>27591.056168999999</v>
      </c>
      <c r="DK45" s="123">
        <f t="shared" si="39"/>
        <v>12957.752999999999</v>
      </c>
      <c r="DL45" s="123">
        <f t="shared" si="39"/>
        <v>29520.494371999997</v>
      </c>
      <c r="DM45" s="123">
        <f t="shared" si="39"/>
        <v>14968.164999999999</v>
      </c>
      <c r="DN45" s="123">
        <f t="shared" si="39"/>
        <v>39662.581235568039</v>
      </c>
      <c r="DO45" s="123">
        <f t="shared" si="39"/>
        <v>20659.84</v>
      </c>
      <c r="DP45" s="123">
        <f t="shared" si="39"/>
        <v>42816.045042810001</v>
      </c>
      <c r="DQ45" s="123">
        <f t="shared" si="39"/>
        <v>16153.883</v>
      </c>
      <c r="DR45" s="123">
        <f t="shared" si="39"/>
        <v>45508.397928360006</v>
      </c>
      <c r="DS45" s="123">
        <f t="shared" si="39"/>
        <v>15678.894</v>
      </c>
      <c r="DT45" s="123">
        <f t="shared" si="39"/>
        <v>25218.583283197117</v>
      </c>
      <c r="DU45" s="123">
        <f t="shared" si="39"/>
        <v>13605.274000000001</v>
      </c>
      <c r="DV45" s="123">
        <f t="shared" si="39"/>
        <v>26648.957687873641</v>
      </c>
      <c r="DW45" s="123">
        <f t="shared" si="39"/>
        <v>16086.725999999999</v>
      </c>
      <c r="DX45" s="123">
        <f t="shared" si="39"/>
        <v>28928.847792062606</v>
      </c>
      <c r="DY45" s="123">
        <f t="shared" si="39"/>
        <v>14023.627</v>
      </c>
      <c r="DZ45" s="123">
        <f t="shared" si="39"/>
        <v>25686.893090272359</v>
      </c>
      <c r="EA45" s="123">
        <f t="shared" si="39"/>
        <v>12994.517</v>
      </c>
      <c r="EB45" s="123">
        <f t="shared" si="39"/>
        <v>24970.465525037376</v>
      </c>
      <c r="EC45" s="123">
        <f t="shared" si="39"/>
        <v>15856.347999999998</v>
      </c>
      <c r="ED45" s="123">
        <f t="shared" si="39"/>
        <v>48901.261586200955</v>
      </c>
      <c r="EE45" s="123">
        <f t="shared" si="39"/>
        <v>83615.092999999993</v>
      </c>
      <c r="EF45" s="123">
        <f t="shared" si="39"/>
        <v>34129.384100201285</v>
      </c>
      <c r="EG45" s="123">
        <f t="shared" si="39"/>
        <v>33948.1</v>
      </c>
      <c r="EH45" s="123">
        <f t="shared" si="39"/>
        <v>39032.295979743554</v>
      </c>
      <c r="EI45" s="123">
        <f t="shared" si="39"/>
        <v>36634.988999999994</v>
      </c>
      <c r="EJ45" s="123">
        <f t="shared" si="39"/>
        <v>28330.528562452979</v>
      </c>
      <c r="EK45" s="123">
        <f t="shared" si="39"/>
        <v>33913.296999999999</v>
      </c>
      <c r="EL45" s="123">
        <f t="shared" si="39"/>
        <v>29294.919692069998</v>
      </c>
      <c r="EM45" s="123">
        <f t="shared" si="39"/>
        <v>13263.643999999998</v>
      </c>
      <c r="EN45" s="123">
        <f t="shared" si="39"/>
        <v>34080.904869589998</v>
      </c>
      <c r="EO45" s="123">
        <f t="shared" si="39"/>
        <v>12957.214000000002</v>
      </c>
      <c r="EP45" s="123">
        <f t="shared" si="39"/>
        <v>32953.858121960009</v>
      </c>
      <c r="EQ45" s="123">
        <f t="shared" si="39"/>
        <v>14706.237000000001</v>
      </c>
      <c r="ER45" s="123">
        <f t="shared" si="39"/>
        <v>38960.10434025</v>
      </c>
      <c r="ES45" s="123">
        <f t="shared" si="39"/>
        <v>15360.016999999996</v>
      </c>
      <c r="ET45" s="123">
        <f t="shared" si="39"/>
        <v>26654.644068920003</v>
      </c>
      <c r="EU45" s="123">
        <f t="shared" si="39"/>
        <v>12776.064000000002</v>
      </c>
      <c r="EV45" s="123">
        <f t="shared" si="39"/>
        <v>35018.492098090006</v>
      </c>
      <c r="EW45" s="123">
        <f t="shared" ref="EW45:HH45" si="40">SUM(EW47,EW53)</f>
        <v>14576.98000000001</v>
      </c>
      <c r="EX45" s="123">
        <f t="shared" si="40"/>
        <v>38917.613699000001</v>
      </c>
      <c r="EY45" s="123">
        <f t="shared" si="40"/>
        <v>15645.619999999999</v>
      </c>
      <c r="EZ45" s="123">
        <f t="shared" si="40"/>
        <v>33293.30870799999</v>
      </c>
      <c r="FA45" s="123">
        <f t="shared" si="40"/>
        <v>16306.518000000004</v>
      </c>
      <c r="FB45" s="123">
        <f t="shared" si="40"/>
        <v>38806.742795999991</v>
      </c>
      <c r="FC45" s="123">
        <f t="shared" si="40"/>
        <v>18216.884000000005</v>
      </c>
      <c r="FD45" s="123">
        <f t="shared" si="40"/>
        <v>409472.79703627783</v>
      </c>
      <c r="FE45" s="123">
        <f t="shared" si="40"/>
        <v>238305.56400000001</v>
      </c>
      <c r="FF45" s="123">
        <f t="shared" si="40"/>
        <v>31053.233665000003</v>
      </c>
      <c r="FG45" s="123">
        <f t="shared" si="40"/>
        <v>16370.698000000004</v>
      </c>
      <c r="FH45" s="123">
        <f t="shared" si="40"/>
        <v>32928.715365999989</v>
      </c>
      <c r="FI45" s="123">
        <f t="shared" si="40"/>
        <v>14489.184000000001</v>
      </c>
      <c r="FJ45" s="123">
        <f t="shared" si="40"/>
        <v>41769.230419</v>
      </c>
      <c r="FK45" s="123">
        <f t="shared" si="40"/>
        <v>14526.932000000001</v>
      </c>
      <c r="FL45" s="123">
        <f t="shared" si="40"/>
        <v>31112.336233000002</v>
      </c>
      <c r="FM45" s="123">
        <f t="shared" si="40"/>
        <v>14595.126</v>
      </c>
      <c r="FN45" s="123">
        <f t="shared" si="40"/>
        <v>27180.539790000003</v>
      </c>
      <c r="FO45" s="123">
        <f t="shared" si="40"/>
        <v>9550.6209999999992</v>
      </c>
      <c r="FP45" s="123">
        <f t="shared" si="40"/>
        <v>56691.895612</v>
      </c>
      <c r="FQ45" s="123">
        <f t="shared" si="40"/>
        <v>13257.518</v>
      </c>
      <c r="FR45" s="123">
        <f t="shared" si="40"/>
        <v>43121.999926999997</v>
      </c>
      <c r="FS45" s="123">
        <f t="shared" si="40"/>
        <v>11132.982</v>
      </c>
      <c r="FT45" s="123">
        <f t="shared" si="40"/>
        <v>43982.615458</v>
      </c>
      <c r="FU45" s="123">
        <f t="shared" si="40"/>
        <v>13478.867</v>
      </c>
      <c r="FV45" s="123">
        <f t="shared" si="40"/>
        <v>28054.187582831626</v>
      </c>
      <c r="FW45" s="123">
        <f t="shared" si="40"/>
        <v>15043.340999999999</v>
      </c>
      <c r="FX45" s="123">
        <f t="shared" si="40"/>
        <v>29478.638994000001</v>
      </c>
      <c r="FY45" s="123">
        <f t="shared" si="40"/>
        <v>14521.462000000001</v>
      </c>
      <c r="FZ45" s="123">
        <f t="shared" si="40"/>
        <v>35745.793853000003</v>
      </c>
      <c r="GA45" s="123">
        <f t="shared" si="40"/>
        <v>15663.464</v>
      </c>
      <c r="GB45" s="123">
        <f t="shared" si="40"/>
        <v>26762.060810999992</v>
      </c>
      <c r="GC45" s="123">
        <f t="shared" si="40"/>
        <v>18290.018000000004</v>
      </c>
      <c r="GD45" s="123">
        <f t="shared" si="40"/>
        <v>29810.772223</v>
      </c>
      <c r="GE45" s="123">
        <f t="shared" si="40"/>
        <v>13895.195</v>
      </c>
      <c r="GF45" s="123">
        <f t="shared" si="40"/>
        <v>27885.625967</v>
      </c>
      <c r="GG45" s="123">
        <f t="shared" si="40"/>
        <v>14351.110000000004</v>
      </c>
      <c r="GH45" s="123">
        <f t="shared" si="40"/>
        <v>25993.183328000006</v>
      </c>
      <c r="GI45" s="123">
        <f t="shared" si="40"/>
        <v>12689.319000000007</v>
      </c>
      <c r="GJ45" s="123">
        <f t="shared" si="40"/>
        <v>37468.619320000005</v>
      </c>
      <c r="GK45" s="123">
        <f t="shared" si="40"/>
        <v>14137.497000000001</v>
      </c>
      <c r="GL45" s="123">
        <f t="shared" si="40"/>
        <v>38468.172296000004</v>
      </c>
      <c r="GM45" s="123">
        <f t="shared" si="40"/>
        <v>15283.753000000001</v>
      </c>
      <c r="GN45" s="123">
        <f t="shared" si="40"/>
        <v>33378.673666530303</v>
      </c>
      <c r="GO45" s="123">
        <f t="shared" si="40"/>
        <v>17215.824000000001</v>
      </c>
      <c r="GP45" s="123">
        <f t="shared" si="40"/>
        <v>33372.293296999997</v>
      </c>
      <c r="GQ45" s="123">
        <f t="shared" si="40"/>
        <v>11984.758000000002</v>
      </c>
      <c r="GR45" s="123">
        <f t="shared" si="40"/>
        <v>55066.772528000016</v>
      </c>
      <c r="GS45" s="123">
        <f t="shared" si="40"/>
        <v>16928.111000000001</v>
      </c>
      <c r="GT45" s="123">
        <f t="shared" si="40"/>
        <v>48398.187160999994</v>
      </c>
      <c r="GU45" s="123">
        <f t="shared" si="40"/>
        <v>19744.492999999995</v>
      </c>
      <c r="GV45" s="123">
        <f t="shared" si="40"/>
        <v>32372.612031000004</v>
      </c>
      <c r="GW45" s="123">
        <f t="shared" si="40"/>
        <v>14946.080000000004</v>
      </c>
      <c r="GX45" s="123">
        <f t="shared" si="40"/>
        <v>35150.509013999981</v>
      </c>
      <c r="GY45" s="123">
        <f t="shared" si="40"/>
        <v>12849.321</v>
      </c>
      <c r="GZ45" s="123">
        <f t="shared" si="40"/>
        <v>26528.343798999995</v>
      </c>
      <c r="HA45" s="123">
        <f t="shared" si="40"/>
        <v>14073.716000000004</v>
      </c>
      <c r="HB45" s="123">
        <f t="shared" si="40"/>
        <v>31867.862545000018</v>
      </c>
      <c r="HC45" s="123">
        <f t="shared" si="40"/>
        <v>15050.527417000001</v>
      </c>
      <c r="HD45" s="123">
        <f t="shared" si="40"/>
        <v>29858.954580999991</v>
      </c>
      <c r="HE45" s="123">
        <f t="shared" si="40"/>
        <v>16454.438999999998</v>
      </c>
      <c r="HF45" s="123">
        <f t="shared" si="40"/>
        <v>53198.578158999997</v>
      </c>
      <c r="HG45" s="123">
        <f t="shared" si="40"/>
        <v>18078.542999999998</v>
      </c>
      <c r="HH45" s="123">
        <f t="shared" si="40"/>
        <v>40311.004699000005</v>
      </c>
      <c r="HI45" s="123">
        <f t="shared" ref="HI45:JT45" si="41">SUM(HI47,HI53)</f>
        <v>13368</v>
      </c>
      <c r="HJ45" s="123">
        <f t="shared" si="41"/>
        <v>51668.532426999991</v>
      </c>
      <c r="HK45" s="123">
        <f t="shared" si="41"/>
        <v>21345.800000000007</v>
      </c>
      <c r="HL45" s="123">
        <f t="shared" si="41"/>
        <v>53570.419760000004</v>
      </c>
      <c r="HM45" s="123">
        <f t="shared" si="41"/>
        <v>16299.063</v>
      </c>
      <c r="HN45" s="123">
        <f t="shared" si="41"/>
        <v>43947.837904999993</v>
      </c>
      <c r="HO45" s="123">
        <f t="shared" si="41"/>
        <v>18889.645749999996</v>
      </c>
      <c r="HP45" s="123">
        <f t="shared" si="41"/>
        <v>51590.957701000007</v>
      </c>
      <c r="HQ45" s="123">
        <f t="shared" si="41"/>
        <v>20668.8851</v>
      </c>
      <c r="HR45" s="123">
        <f t="shared" si="41"/>
        <v>59424.387080500004</v>
      </c>
      <c r="HS45" s="123">
        <f t="shared" si="41"/>
        <v>20964.674149999999</v>
      </c>
      <c r="HT45" s="123">
        <f t="shared" si="41"/>
        <v>47596.52823000004</v>
      </c>
      <c r="HU45" s="123">
        <f t="shared" si="41"/>
        <v>30144.495999999977</v>
      </c>
      <c r="HV45" s="123">
        <f t="shared" si="41"/>
        <v>35001.330603999995</v>
      </c>
      <c r="HW45" s="123">
        <f t="shared" si="41"/>
        <v>26114.896000000015</v>
      </c>
      <c r="HX45" s="123">
        <f t="shared" si="41"/>
        <v>41573.085436000001</v>
      </c>
      <c r="HY45" s="123">
        <f t="shared" si="41"/>
        <v>22182.645000000011</v>
      </c>
      <c r="HZ45" s="123">
        <f t="shared" si="41"/>
        <v>41401.824762000004</v>
      </c>
      <c r="IA45" s="123">
        <f t="shared" si="41"/>
        <v>21771.710199999994</v>
      </c>
      <c r="IB45" s="123">
        <f t="shared" si="41"/>
        <v>38729.155093399997</v>
      </c>
      <c r="IC45" s="123">
        <f t="shared" si="41"/>
        <v>24262.521999999997</v>
      </c>
      <c r="ID45" s="123">
        <f t="shared" si="41"/>
        <v>35415.305290799995</v>
      </c>
      <c r="IE45" s="123">
        <f t="shared" si="41"/>
        <v>21442.906046</v>
      </c>
      <c r="IF45" s="123">
        <f t="shared" si="41"/>
        <v>36126.796541200005</v>
      </c>
      <c r="IG45" s="123">
        <f t="shared" si="41"/>
        <v>14696.139400000002</v>
      </c>
      <c r="IH45" s="123">
        <f t="shared" si="41"/>
        <v>41331.206708600002</v>
      </c>
      <c r="II45" s="123">
        <f t="shared" si="41"/>
        <v>19199.51124</v>
      </c>
      <c r="IJ45" s="123">
        <f t="shared" si="41"/>
        <v>39381.201773000008</v>
      </c>
      <c r="IK45" s="123">
        <f t="shared" si="41"/>
        <v>17855.464599999999</v>
      </c>
      <c r="IL45" s="123">
        <f t="shared" si="41"/>
        <v>47423.987009999997</v>
      </c>
      <c r="IM45" s="123">
        <f t="shared" si="41"/>
        <v>22185.212999999996</v>
      </c>
      <c r="IN45" s="123">
        <f t="shared" si="41"/>
        <v>39206.607205800006</v>
      </c>
      <c r="IO45" s="123">
        <f t="shared" si="41"/>
        <v>19831.214799999998</v>
      </c>
      <c r="IP45" s="123">
        <f t="shared" si="41"/>
        <v>47279.51362659999</v>
      </c>
      <c r="IQ45" s="123">
        <f t="shared" si="41"/>
        <v>21923.425280000003</v>
      </c>
      <c r="IR45" s="123">
        <f t="shared" si="41"/>
        <v>71218.330600999994</v>
      </c>
      <c r="IS45" s="123">
        <f t="shared" si="41"/>
        <v>26526.284699999997</v>
      </c>
      <c r="IT45" s="123">
        <f t="shared" si="41"/>
        <v>38525.633788399995</v>
      </c>
      <c r="IU45" s="123">
        <f t="shared" si="41"/>
        <v>18881.097335999999</v>
      </c>
      <c r="IV45" s="123">
        <f t="shared" si="41"/>
        <v>33179.315738800011</v>
      </c>
      <c r="IW45" s="123">
        <f t="shared" si="41"/>
        <v>21386.694999999996</v>
      </c>
      <c r="IX45" s="123">
        <f t="shared" si="41"/>
        <v>54688.732438999999</v>
      </c>
      <c r="IY45" s="123">
        <f t="shared" si="41"/>
        <v>23128.02</v>
      </c>
      <c r="IZ45" s="123">
        <f t="shared" si="41"/>
        <v>41027.151509999996</v>
      </c>
      <c r="JA45" s="123">
        <f t="shared" si="41"/>
        <v>21465.928</v>
      </c>
      <c r="JB45" s="123">
        <f t="shared" si="41"/>
        <v>56080.870145976187</v>
      </c>
      <c r="JC45" s="123">
        <f t="shared" si="41"/>
        <v>19143.153183333332</v>
      </c>
      <c r="JD45" s="123">
        <f t="shared" si="41"/>
        <v>48701.603998999984</v>
      </c>
      <c r="JE45" s="123">
        <f t="shared" si="41"/>
        <v>18812.428000000004</v>
      </c>
      <c r="JF45" s="123">
        <f t="shared" si="41"/>
        <v>43903.378289000007</v>
      </c>
      <c r="JG45" s="123">
        <f t="shared" si="41"/>
        <v>21649.299000000003</v>
      </c>
      <c r="JH45" s="123">
        <f t="shared" si="41"/>
        <v>48742.920608292698</v>
      </c>
      <c r="JI45" s="123">
        <f t="shared" si="41"/>
        <v>17931.15500000001</v>
      </c>
      <c r="JJ45" s="123">
        <f t="shared" si="41"/>
        <v>70973.649631000008</v>
      </c>
      <c r="JK45" s="123">
        <f t="shared" si="41"/>
        <v>20238.647264000003</v>
      </c>
      <c r="JL45" s="123">
        <f t="shared" si="41"/>
        <v>45396.113003999999</v>
      </c>
      <c r="JM45" s="123">
        <f t="shared" si="41"/>
        <v>18051.935270000002</v>
      </c>
      <c r="JN45" s="123">
        <f t="shared" si="41"/>
        <v>48710.759739000001</v>
      </c>
      <c r="JO45" s="123">
        <f t="shared" si="41"/>
        <v>20732.148685000007</v>
      </c>
      <c r="JP45" s="123">
        <f t="shared" si="41"/>
        <v>56713.753566825297</v>
      </c>
      <c r="JQ45" s="123">
        <f t="shared" si="41"/>
        <v>19318.155103999998</v>
      </c>
      <c r="JR45" s="123">
        <f t="shared" si="41"/>
        <v>46277.000710733337</v>
      </c>
      <c r="JS45" s="123">
        <f t="shared" si="41"/>
        <v>20575.910489000002</v>
      </c>
      <c r="JT45" s="123">
        <f t="shared" si="41"/>
        <v>58722.927348999998</v>
      </c>
      <c r="JU45" s="123">
        <f t="shared" ref="JU45:LU45" si="42">SUM(JU47,JU53)</f>
        <v>18600.609458999999</v>
      </c>
      <c r="JV45" s="123">
        <f t="shared" si="42"/>
        <v>50172.577577999968</v>
      </c>
      <c r="JW45" s="123">
        <f t="shared" si="42"/>
        <v>15899.714143142864</v>
      </c>
      <c r="JX45" s="123">
        <f t="shared" si="42"/>
        <v>47629.546435999997</v>
      </c>
      <c r="JY45" s="123">
        <f t="shared" si="42"/>
        <v>21550.42788700002</v>
      </c>
      <c r="JZ45" s="123">
        <f t="shared" si="42"/>
        <v>47292.178980000012</v>
      </c>
      <c r="KA45" s="123">
        <f t="shared" si="42"/>
        <v>18534.995855000001</v>
      </c>
      <c r="KB45" s="123">
        <f t="shared" si="42"/>
        <v>39089.188834040266</v>
      </c>
      <c r="KC45" s="123">
        <f t="shared" si="42"/>
        <v>15504.924132</v>
      </c>
      <c r="KD45" s="123">
        <f t="shared" si="42"/>
        <v>41313.672064999992</v>
      </c>
      <c r="KE45" s="123">
        <f t="shared" si="42"/>
        <v>12793.236010000002</v>
      </c>
      <c r="KF45" s="123">
        <f t="shared" si="42"/>
        <v>53783.260086000009</v>
      </c>
      <c r="KG45" s="123">
        <f t="shared" si="42"/>
        <v>20298.529808000007</v>
      </c>
      <c r="KH45" s="123">
        <f t="shared" si="42"/>
        <v>56700.952040999997</v>
      </c>
      <c r="KI45" s="123">
        <f t="shared" si="42"/>
        <v>23570.470677999998</v>
      </c>
      <c r="KJ45" s="123">
        <f t="shared" si="42"/>
        <v>60700.223825999994</v>
      </c>
      <c r="KK45" s="123">
        <f t="shared" si="42"/>
        <v>25853.095200000007</v>
      </c>
      <c r="KL45" s="123">
        <f t="shared" si="42"/>
        <v>73727.249565000006</v>
      </c>
      <c r="KM45" s="123">
        <f t="shared" si="42"/>
        <v>19873.317869999999</v>
      </c>
      <c r="KN45" s="123">
        <f t="shared" si="42"/>
        <v>44853.515169999999</v>
      </c>
      <c r="KO45" s="123">
        <f t="shared" si="42"/>
        <v>17270.279677999999</v>
      </c>
      <c r="KP45" s="123">
        <f t="shared" si="42"/>
        <v>49321.252706999978</v>
      </c>
      <c r="KQ45" s="123">
        <f t="shared" si="42"/>
        <v>32527.548276000005</v>
      </c>
      <c r="KR45" s="123">
        <f t="shared" si="42"/>
        <v>61991.782303</v>
      </c>
      <c r="KS45" s="123">
        <f t="shared" si="42"/>
        <v>23849.689230000004</v>
      </c>
      <c r="KT45" s="123">
        <f t="shared" si="42"/>
        <v>60994.838732999997</v>
      </c>
      <c r="KU45" s="123">
        <f t="shared" si="42"/>
        <v>22539.154663999998</v>
      </c>
      <c r="KV45" s="123">
        <f t="shared" si="42"/>
        <v>47854.482873999994</v>
      </c>
      <c r="KW45" s="123">
        <f t="shared" si="42"/>
        <v>59556.529499999997</v>
      </c>
      <c r="KX45" s="123">
        <f t="shared" si="42"/>
        <v>61990.877498000002</v>
      </c>
      <c r="KY45" s="123">
        <f t="shared" si="42"/>
        <v>29363.752995862891</v>
      </c>
      <c r="KZ45" s="123">
        <f t="shared" si="42"/>
        <v>62323.162032999993</v>
      </c>
      <c r="LA45" s="123">
        <f t="shared" si="42"/>
        <v>21409.062851000006</v>
      </c>
      <c r="LB45" s="123">
        <f t="shared" si="42"/>
        <v>50682.451302999994</v>
      </c>
      <c r="LC45" s="123">
        <f t="shared" si="42"/>
        <v>17235.225668999996</v>
      </c>
      <c r="LD45" s="123">
        <f t="shared" si="42"/>
        <v>68732.057872000019</v>
      </c>
      <c r="LE45" s="123">
        <f t="shared" si="42"/>
        <v>22214.116651000011</v>
      </c>
      <c r="LF45" s="123">
        <f t="shared" si="42"/>
        <v>60256.175197999997</v>
      </c>
      <c r="LG45" s="123">
        <f t="shared" si="42"/>
        <v>25878.430941999999</v>
      </c>
      <c r="LH45" s="123">
        <f t="shared" si="42"/>
        <v>65169.007329</v>
      </c>
      <c r="LI45" s="123">
        <f t="shared" si="42"/>
        <v>27805.0815</v>
      </c>
      <c r="LJ45" s="123">
        <f t="shared" si="42"/>
        <v>59333.423670999997</v>
      </c>
      <c r="LK45" s="123">
        <f t="shared" si="42"/>
        <v>21064.262160999999</v>
      </c>
      <c r="LL45" s="123">
        <f t="shared" si="42"/>
        <v>64691.947610000003</v>
      </c>
      <c r="LM45" s="123">
        <f t="shared" si="42"/>
        <v>22553.003495999998</v>
      </c>
      <c r="LN45" s="123">
        <f t="shared" si="42"/>
        <v>48511.916639999996</v>
      </c>
      <c r="LO45" s="123">
        <f t="shared" si="42"/>
        <v>17859.567000000003</v>
      </c>
      <c r="LP45" s="123">
        <f t="shared" si="42"/>
        <v>64034.194208000001</v>
      </c>
      <c r="LQ45" s="123">
        <f t="shared" si="42"/>
        <v>21402.707803999998</v>
      </c>
      <c r="LR45" s="123">
        <f t="shared" si="42"/>
        <v>626575.39959104022</v>
      </c>
      <c r="LS45" s="123">
        <f t="shared" si="42"/>
        <v>247526.22876714289</v>
      </c>
      <c r="LT45" s="123">
        <f t="shared" si="42"/>
        <v>714574.53496900003</v>
      </c>
      <c r="LU45" s="123">
        <f t="shared" si="42"/>
        <v>308880.89523386292</v>
      </c>
    </row>
    <row r="46" spans="1:333" ht="15.75">
      <c r="A46" s="141"/>
      <c r="B46" s="128"/>
      <c r="C46" s="129"/>
      <c r="D46" s="128"/>
      <c r="E46" s="129"/>
      <c r="F46" s="128"/>
      <c r="G46" s="129"/>
      <c r="H46" s="142"/>
      <c r="I46" s="129"/>
      <c r="J46" s="128"/>
      <c r="K46" s="129"/>
      <c r="L46" s="148"/>
      <c r="M46" s="120"/>
      <c r="N46" s="148"/>
      <c r="O46" s="120"/>
      <c r="P46" s="113"/>
      <c r="Q46" s="144"/>
      <c r="R46" s="113"/>
      <c r="S46" s="144"/>
      <c r="T46" s="123"/>
      <c r="U46" s="144"/>
      <c r="V46" s="147"/>
      <c r="W46" s="137"/>
      <c r="X46" s="137"/>
      <c r="Y46" s="139"/>
      <c r="Z46" s="137"/>
      <c r="AA46" s="139"/>
      <c r="AB46" s="137"/>
      <c r="AC46" s="139"/>
      <c r="AD46" s="137"/>
      <c r="AE46" s="139"/>
      <c r="AF46" s="140"/>
      <c r="AG46" s="139"/>
      <c r="AH46" s="200"/>
      <c r="AI46" s="202"/>
      <c r="AJ46" s="200"/>
      <c r="AK46" s="202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137"/>
      <c r="EU46" s="137"/>
      <c r="EV46" s="137"/>
      <c r="EW46" s="137"/>
      <c r="EX46" s="137"/>
      <c r="EY46" s="137"/>
      <c r="EZ46" s="137"/>
      <c r="FA46" s="137"/>
      <c r="FB46" s="137"/>
      <c r="FC46" s="137"/>
      <c r="FD46" s="137"/>
      <c r="FE46" s="137"/>
      <c r="FF46" s="137"/>
      <c r="FG46" s="137"/>
      <c r="FH46" s="137"/>
      <c r="FI46" s="137"/>
      <c r="FJ46" s="137"/>
      <c r="FK46" s="137"/>
      <c r="FL46" s="137"/>
      <c r="FM46" s="137"/>
      <c r="FN46" s="137"/>
      <c r="FO46" s="137"/>
      <c r="FP46" s="137"/>
      <c r="FQ46" s="137"/>
      <c r="FR46" s="137"/>
      <c r="FS46" s="137"/>
      <c r="FT46" s="137"/>
      <c r="FU46" s="137"/>
      <c r="FV46" s="137"/>
      <c r="FW46" s="137"/>
      <c r="FX46" s="137"/>
      <c r="FY46" s="137"/>
      <c r="FZ46" s="137"/>
      <c r="GA46" s="137"/>
      <c r="GB46" s="137"/>
      <c r="GC46" s="137"/>
      <c r="GD46" s="137"/>
      <c r="GE46" s="137"/>
      <c r="GF46" s="137"/>
      <c r="GG46" s="137"/>
      <c r="GH46" s="137"/>
      <c r="GI46" s="137"/>
      <c r="GJ46" s="137"/>
      <c r="GK46" s="137"/>
      <c r="GL46" s="137"/>
      <c r="GM46" s="137"/>
      <c r="GN46" s="137"/>
      <c r="GO46" s="137"/>
      <c r="GP46" s="137"/>
      <c r="GQ46" s="137"/>
      <c r="GR46" s="137"/>
      <c r="GS46" s="137"/>
      <c r="GT46" s="137"/>
      <c r="GU46" s="137"/>
      <c r="GV46" s="137"/>
      <c r="GW46" s="137"/>
      <c r="GX46" s="137"/>
      <c r="GY46" s="137"/>
      <c r="GZ46" s="137"/>
      <c r="HA46" s="137"/>
      <c r="HB46" s="137"/>
      <c r="HC46" s="137"/>
      <c r="HD46" s="137"/>
      <c r="HE46" s="137"/>
      <c r="HF46" s="137"/>
      <c r="HG46" s="137"/>
      <c r="HH46" s="137"/>
      <c r="HI46" s="137"/>
      <c r="HJ46" s="137"/>
      <c r="HK46" s="137"/>
      <c r="HL46" s="137"/>
      <c r="HM46" s="137"/>
      <c r="HN46" s="137"/>
      <c r="HO46" s="137"/>
      <c r="HP46" s="137"/>
      <c r="HQ46" s="137"/>
      <c r="HR46" s="137"/>
      <c r="HS46" s="137"/>
      <c r="HT46" s="137"/>
      <c r="HU46" s="137"/>
      <c r="HV46" s="137"/>
      <c r="HW46" s="139"/>
      <c r="HX46" s="137"/>
      <c r="HY46" s="137"/>
      <c r="HZ46" s="137"/>
      <c r="IA46" s="139"/>
      <c r="IB46" s="137"/>
      <c r="IC46" s="139"/>
      <c r="ID46" s="137"/>
      <c r="IE46" s="139"/>
      <c r="IF46" s="137"/>
      <c r="IG46" s="139"/>
      <c r="IH46" s="137"/>
      <c r="II46" s="139"/>
      <c r="IJ46" s="137"/>
      <c r="IK46" s="139"/>
      <c r="IL46" s="137"/>
      <c r="IM46" s="139"/>
      <c r="IN46" s="137"/>
      <c r="IO46" s="139"/>
      <c r="IP46" s="137"/>
      <c r="IQ46" s="139"/>
      <c r="IR46" s="137"/>
      <c r="IS46" s="139"/>
      <c r="IT46" s="137"/>
      <c r="IU46" s="139"/>
      <c r="IV46" s="137"/>
      <c r="IW46" s="139"/>
      <c r="IX46" s="144"/>
      <c r="IY46" s="227"/>
      <c r="IZ46" s="144"/>
      <c r="JA46" s="227"/>
      <c r="JB46" s="144"/>
      <c r="JC46" s="227"/>
      <c r="JD46" s="144"/>
      <c r="JE46" s="227"/>
      <c r="JF46" s="144"/>
      <c r="JG46" s="227"/>
      <c r="JH46" s="144"/>
      <c r="JI46" s="227"/>
      <c r="JJ46" s="144"/>
      <c r="JK46" s="227"/>
      <c r="JL46" s="144"/>
      <c r="JM46" s="227"/>
      <c r="JN46" s="144"/>
      <c r="JO46" s="227"/>
      <c r="JP46" s="203"/>
      <c r="JQ46" s="232"/>
      <c r="JR46" s="144"/>
      <c r="JS46" s="139"/>
      <c r="JT46" s="144"/>
      <c r="JU46" s="124"/>
      <c r="JV46" s="211"/>
      <c r="JW46" s="203"/>
      <c r="JX46" s="210"/>
      <c r="JY46" s="203"/>
      <c r="JZ46" s="211"/>
      <c r="KA46" s="203"/>
      <c r="KB46" s="211"/>
      <c r="KC46" s="203"/>
      <c r="KD46" s="211"/>
      <c r="KE46" s="203"/>
      <c r="KF46" s="211"/>
      <c r="KG46" s="203"/>
      <c r="KH46" s="211"/>
      <c r="KI46" s="203"/>
      <c r="KJ46" s="211"/>
      <c r="KK46" s="203"/>
      <c r="KL46" s="211"/>
      <c r="KM46" s="203"/>
      <c r="KN46" s="211"/>
      <c r="KO46" s="203"/>
      <c r="KP46" s="211"/>
      <c r="KQ46" s="203"/>
      <c r="KR46" s="211"/>
      <c r="KS46" s="203"/>
      <c r="KT46" s="211"/>
      <c r="KU46" s="203"/>
      <c r="KV46" s="211"/>
      <c r="KW46" s="203"/>
      <c r="KX46" s="211"/>
      <c r="KY46" s="203"/>
      <c r="KZ46" s="203"/>
      <c r="LA46" s="203"/>
      <c r="LB46" s="203"/>
      <c r="LC46" s="203"/>
      <c r="LD46" s="203"/>
      <c r="LE46" s="203"/>
      <c r="LF46" s="203"/>
      <c r="LG46" s="203"/>
      <c r="LH46" s="203"/>
      <c r="LI46" s="203"/>
      <c r="LJ46" s="203"/>
      <c r="LK46" s="203"/>
      <c r="LL46" s="203"/>
      <c r="LM46" s="203"/>
      <c r="LN46" s="203"/>
      <c r="LO46" s="203"/>
      <c r="LP46" s="203"/>
      <c r="LQ46" s="203"/>
      <c r="LR46" s="215"/>
      <c r="LS46" s="216"/>
      <c r="LT46" s="215"/>
      <c r="LU46" s="216"/>
    </row>
    <row r="47" spans="1:333" ht="15">
      <c r="A47" s="122" t="s">
        <v>127</v>
      </c>
      <c r="B47" s="123">
        <v>23075.8</v>
      </c>
      <c r="C47" s="124">
        <v>13663</v>
      </c>
      <c r="D47" s="123">
        <v>31652.7</v>
      </c>
      <c r="E47" s="124">
        <v>15957</v>
      </c>
      <c r="F47" s="123">
        <v>40936.1</v>
      </c>
      <c r="G47" s="124">
        <v>108830</v>
      </c>
      <c r="H47" s="125">
        <v>70627.700000000012</v>
      </c>
      <c r="I47" s="124">
        <v>27790</v>
      </c>
      <c r="J47" s="123">
        <v>36028.5</v>
      </c>
      <c r="K47" s="124">
        <v>19000</v>
      </c>
      <c r="L47" s="123">
        <f t="shared" ref="L47:CC47" si="43">SUM(L49:L51)</f>
        <v>55130</v>
      </c>
      <c r="M47" s="149">
        <f>SUM(M49:M51)</f>
        <v>26305.899999999998</v>
      </c>
      <c r="N47" s="123">
        <f t="shared" si="43"/>
        <v>54489.599999999999</v>
      </c>
      <c r="O47" s="124">
        <f t="shared" si="43"/>
        <v>24338.3</v>
      </c>
      <c r="P47" s="123">
        <f t="shared" si="43"/>
        <v>87658.883668000024</v>
      </c>
      <c r="Q47" s="149">
        <f t="shared" si="43"/>
        <v>34658.335999999988</v>
      </c>
      <c r="R47" s="123">
        <f t="shared" si="43"/>
        <v>113714.39838873</v>
      </c>
      <c r="S47" s="124">
        <f t="shared" si="43"/>
        <v>45960.397999999994</v>
      </c>
      <c r="T47" s="123">
        <f t="shared" si="43"/>
        <v>135146.73053200002</v>
      </c>
      <c r="U47" s="124">
        <f t="shared" si="43"/>
        <v>38862.097999999998</v>
      </c>
      <c r="V47" s="127">
        <f t="shared" si="43"/>
        <v>140107.98810057133</v>
      </c>
      <c r="W47" s="123">
        <f t="shared" si="43"/>
        <v>99554.333000000013</v>
      </c>
      <c r="X47" s="123">
        <f t="shared" si="43"/>
        <v>190017.60496966774</v>
      </c>
      <c r="Y47" s="124">
        <f t="shared" si="43"/>
        <v>120464.68099999998</v>
      </c>
      <c r="Z47" s="123">
        <f t="shared" si="43"/>
        <v>188908.28737522365</v>
      </c>
      <c r="AA47" s="124">
        <f t="shared" si="43"/>
        <v>48162.087999999989</v>
      </c>
      <c r="AB47" s="123">
        <f t="shared" si="43"/>
        <v>192305.55277653027</v>
      </c>
      <c r="AC47" s="124">
        <f t="shared" si="43"/>
        <v>53189.411000000007</v>
      </c>
      <c r="AD47" s="123">
        <f t="shared" si="43"/>
        <v>245697.18687100004</v>
      </c>
      <c r="AE47" s="124">
        <f t="shared" si="43"/>
        <v>65257.155000000013</v>
      </c>
      <c r="AF47" s="123">
        <f t="shared" si="43"/>
        <v>211516.4454003</v>
      </c>
      <c r="AG47" s="123">
        <f t="shared" si="43"/>
        <v>65336.215950999991</v>
      </c>
      <c r="AH47" s="123">
        <f t="shared" si="43"/>
        <v>304369.30803533329</v>
      </c>
      <c r="AI47" s="123">
        <f t="shared" si="43"/>
        <v>78546.041892333364</v>
      </c>
      <c r="AJ47" s="123">
        <f t="shared" si="43"/>
        <v>282300.07478886994</v>
      </c>
      <c r="AK47" s="123">
        <f t="shared" si="43"/>
        <v>81420.493539142888</v>
      </c>
      <c r="AL47" s="123">
        <f t="shared" si="43"/>
        <v>10882.766063000003</v>
      </c>
      <c r="AM47" s="123">
        <f t="shared" si="43"/>
        <v>3159.0709999999995</v>
      </c>
      <c r="AN47" s="123">
        <f t="shared" si="43"/>
        <v>14999.837896000003</v>
      </c>
      <c r="AO47" s="123">
        <f t="shared" si="43"/>
        <v>5243.4939999999988</v>
      </c>
      <c r="AP47" s="123">
        <f t="shared" si="43"/>
        <v>18459.197388000001</v>
      </c>
      <c r="AQ47" s="123">
        <f t="shared" si="43"/>
        <v>6953.5679999999975</v>
      </c>
      <c r="AR47" s="123">
        <f t="shared" si="43"/>
        <v>24350.546474000006</v>
      </c>
      <c r="AS47" s="123">
        <f t="shared" si="43"/>
        <v>8710.8329999999969</v>
      </c>
      <c r="AT47" s="123">
        <f t="shared" si="43"/>
        <v>28551.387484000006</v>
      </c>
      <c r="AU47" s="123">
        <f t="shared" si="43"/>
        <v>10603.195999999996</v>
      </c>
      <c r="AV47" s="123">
        <f t="shared" si="43"/>
        <v>32480.191122000007</v>
      </c>
      <c r="AW47" s="123">
        <f t="shared" si="43"/>
        <v>12627.598999999995</v>
      </c>
      <c r="AX47" s="123">
        <f t="shared" si="43"/>
        <v>39711.37283700001</v>
      </c>
      <c r="AY47" s="123">
        <f t="shared" si="43"/>
        <v>15080.219999999994</v>
      </c>
      <c r="AZ47" s="123">
        <f t="shared" si="43"/>
        <v>48912.044850000013</v>
      </c>
      <c r="BA47" s="123">
        <f t="shared" si="43"/>
        <v>17830.230999999992</v>
      </c>
      <c r="BB47" s="123">
        <f t="shared" si="43"/>
        <v>56363.892718000017</v>
      </c>
      <c r="BC47" s="123">
        <f t="shared" si="43"/>
        <v>20807.140999999992</v>
      </c>
      <c r="BD47" s="123">
        <f t="shared" si="43"/>
        <v>70181.886776000014</v>
      </c>
      <c r="BE47" s="123">
        <f t="shared" si="43"/>
        <v>26627.983999999989</v>
      </c>
      <c r="BF47" s="123">
        <f t="shared" si="43"/>
        <v>87658.883668000024</v>
      </c>
      <c r="BG47" s="123">
        <f t="shared" si="43"/>
        <v>34658.335999999988</v>
      </c>
      <c r="BH47" s="123">
        <f t="shared" si="43"/>
        <v>7203.2252529999996</v>
      </c>
      <c r="BI47" s="123">
        <f t="shared" si="43"/>
        <v>4232.8029999999999</v>
      </c>
      <c r="BJ47" s="123">
        <f t="shared" si="43"/>
        <v>6377.3953600000004</v>
      </c>
      <c r="BK47" s="123">
        <f t="shared" si="43"/>
        <v>3699.2060000000001</v>
      </c>
      <c r="BL47" s="123">
        <f t="shared" si="43"/>
        <v>13580.620612999999</v>
      </c>
      <c r="BM47" s="123">
        <f t="shared" si="43"/>
        <v>7932.009</v>
      </c>
      <c r="BN47" s="123">
        <f t="shared" si="43"/>
        <v>6496.2605720000001</v>
      </c>
      <c r="BO47" s="123">
        <f t="shared" si="43"/>
        <v>4560.7950000000001</v>
      </c>
      <c r="BP47" s="123">
        <f t="shared" si="43"/>
        <v>4649.4289939999999</v>
      </c>
      <c r="BQ47" s="123">
        <f t="shared" si="43"/>
        <v>2595.7059999999988</v>
      </c>
      <c r="BR47" s="123">
        <f t="shared" si="43"/>
        <v>7713.78575</v>
      </c>
      <c r="BS47" s="123">
        <f t="shared" si="43"/>
        <v>3147.3719999999998</v>
      </c>
      <c r="BT47" s="123">
        <f t="shared" si="43"/>
        <v>19456.445991000001</v>
      </c>
      <c r="BU47" s="123">
        <f t="shared" si="43"/>
        <v>6733.2179999999989</v>
      </c>
      <c r="BV47" s="123">
        <f t="shared" si="43"/>
        <v>6344.5711590000001</v>
      </c>
      <c r="BW47" s="123">
        <f t="shared" si="43"/>
        <v>2627.6219999999998</v>
      </c>
      <c r="BX47" s="123">
        <f t="shared" si="43"/>
        <v>8550.6760450000002</v>
      </c>
      <c r="BY47" s="123">
        <f t="shared" si="43"/>
        <v>3522.788</v>
      </c>
      <c r="BZ47" s="123">
        <f t="shared" si="43"/>
        <v>8046.9813410000006</v>
      </c>
      <c r="CA47" s="123">
        <f t="shared" si="43"/>
        <v>2710.5309999999999</v>
      </c>
      <c r="CB47" s="123">
        <f t="shared" si="43"/>
        <v>14910.237407000001</v>
      </c>
      <c r="CC47" s="123">
        <f t="shared" si="43"/>
        <v>4203.0749999999998</v>
      </c>
      <c r="CD47" s="123">
        <f t="shared" ref="CD47:EO47" si="44">SUM(CD49:CD51)</f>
        <v>9821.7360009999993</v>
      </c>
      <c r="CE47" s="123">
        <f t="shared" si="44"/>
        <v>3070.8490000000002</v>
      </c>
      <c r="CF47" s="123">
        <f t="shared" si="44"/>
        <v>14143.654515730001</v>
      </c>
      <c r="CG47" s="123">
        <f t="shared" si="44"/>
        <v>4856.433</v>
      </c>
      <c r="CH47" s="123">
        <f t="shared" si="44"/>
        <v>14486.362627</v>
      </c>
      <c r="CI47" s="123">
        <f t="shared" si="44"/>
        <v>3080.1000000000004</v>
      </c>
      <c r="CJ47" s="123">
        <f t="shared" si="44"/>
        <v>11600.194138999999</v>
      </c>
      <c r="CK47" s="123">
        <f t="shared" si="44"/>
        <v>2903.0249999999996</v>
      </c>
      <c r="CL47" s="123">
        <f t="shared" si="44"/>
        <v>4923.8263960000004</v>
      </c>
      <c r="CM47" s="123">
        <f t="shared" si="44"/>
        <v>2879.6090000000004</v>
      </c>
      <c r="CN47" s="123">
        <f t="shared" si="44"/>
        <v>7522.9051889999992</v>
      </c>
      <c r="CO47" s="123">
        <f t="shared" si="44"/>
        <v>2656.01</v>
      </c>
      <c r="CP47" s="123">
        <f t="shared" si="44"/>
        <v>9731.0516529999986</v>
      </c>
      <c r="CQ47" s="123">
        <f t="shared" si="44"/>
        <v>3071.8180000000002</v>
      </c>
      <c r="CR47" s="123">
        <f t="shared" si="44"/>
        <v>15360.978450999995</v>
      </c>
      <c r="CS47" s="123">
        <f t="shared" si="44"/>
        <v>3347.8769999999977</v>
      </c>
      <c r="CT47" s="123">
        <f t="shared" si="44"/>
        <v>15922.483211999999</v>
      </c>
      <c r="CU47" s="123">
        <f t="shared" si="44"/>
        <v>3870.5129999999999</v>
      </c>
      <c r="CV47" s="123">
        <f t="shared" si="44"/>
        <v>11737.895009</v>
      </c>
      <c r="CW47" s="123">
        <f t="shared" si="44"/>
        <v>3509.0309999999999</v>
      </c>
      <c r="CX47" s="123">
        <f t="shared" si="44"/>
        <v>10182.208881</v>
      </c>
      <c r="CY47" s="123">
        <f t="shared" si="44"/>
        <v>3262.56</v>
      </c>
      <c r="CZ47" s="123">
        <f t="shared" si="44"/>
        <v>10896.394452</v>
      </c>
      <c r="DA47" s="123">
        <f t="shared" si="44"/>
        <v>3819.125</v>
      </c>
      <c r="DB47" s="123">
        <f t="shared" si="44"/>
        <v>13097.329685999999</v>
      </c>
      <c r="DC47" s="123">
        <f t="shared" si="44"/>
        <v>3483.652</v>
      </c>
      <c r="DD47" s="123">
        <f t="shared" si="44"/>
        <v>9685.1008370000018</v>
      </c>
      <c r="DE47" s="123">
        <f t="shared" si="44"/>
        <v>2978.7780000000002</v>
      </c>
      <c r="DF47" s="123">
        <f t="shared" si="44"/>
        <v>125461.62969500001</v>
      </c>
      <c r="DG47" s="123">
        <f t="shared" si="44"/>
        <v>35883.319999999992</v>
      </c>
      <c r="DH47" s="123">
        <f t="shared" si="44"/>
        <v>12291.718751</v>
      </c>
      <c r="DI47" s="123">
        <f t="shared" si="44"/>
        <v>3089.5889999999999</v>
      </c>
      <c r="DJ47" s="123">
        <f t="shared" si="44"/>
        <v>11699.723722999999</v>
      </c>
      <c r="DK47" s="123">
        <f t="shared" si="44"/>
        <v>2270.527</v>
      </c>
      <c r="DL47" s="123">
        <f t="shared" si="44"/>
        <v>12694.512311999999</v>
      </c>
      <c r="DM47" s="123">
        <f t="shared" si="44"/>
        <v>2933.922</v>
      </c>
      <c r="DN47" s="123">
        <f t="shared" si="44"/>
        <v>16591.915313733152</v>
      </c>
      <c r="DO47" s="123">
        <f t="shared" si="44"/>
        <v>3210.4430000000002</v>
      </c>
      <c r="DP47" s="123">
        <f t="shared" si="44"/>
        <v>9334.5066250999917</v>
      </c>
      <c r="DQ47" s="123">
        <f t="shared" si="44"/>
        <v>2767.6880000000001</v>
      </c>
      <c r="DR47" s="123">
        <f t="shared" si="44"/>
        <v>14170.087777029999</v>
      </c>
      <c r="DS47" s="123">
        <f t="shared" si="44"/>
        <v>3167.3959999999997</v>
      </c>
      <c r="DT47" s="123">
        <f t="shared" si="44"/>
        <v>9190.7614738593475</v>
      </c>
      <c r="DU47" s="123">
        <f t="shared" si="44"/>
        <v>3379.0009999999993</v>
      </c>
      <c r="DV47" s="123">
        <f t="shared" si="44"/>
        <v>11015.010578520902</v>
      </c>
      <c r="DW47" s="123">
        <f t="shared" si="44"/>
        <v>3467.5389999999998</v>
      </c>
      <c r="DX47" s="123">
        <f t="shared" si="44"/>
        <v>8311.9166893296933</v>
      </c>
      <c r="DY47" s="123">
        <f t="shared" si="44"/>
        <v>3533.2709999999997</v>
      </c>
      <c r="DZ47" s="123">
        <f t="shared" si="44"/>
        <v>7975.3248423921195</v>
      </c>
      <c r="EA47" s="123">
        <f t="shared" si="44"/>
        <v>3000.7370000000001</v>
      </c>
      <c r="EB47" s="123">
        <f t="shared" si="44"/>
        <v>7808.2972178828804</v>
      </c>
      <c r="EC47" s="123">
        <f t="shared" si="44"/>
        <v>3023.1189999999997</v>
      </c>
      <c r="ED47" s="123">
        <f t="shared" si="44"/>
        <v>19024.212796723255</v>
      </c>
      <c r="EE47" s="123">
        <f t="shared" si="44"/>
        <v>65711.100999999995</v>
      </c>
      <c r="EF47" s="123">
        <f t="shared" si="44"/>
        <v>18555.50046880656</v>
      </c>
      <c r="EG47" s="123">
        <f t="shared" si="44"/>
        <v>25345.488999999998</v>
      </c>
      <c r="EH47" s="123">
        <f t="shared" si="44"/>
        <v>22051.93399974038</v>
      </c>
      <c r="EI47" s="123">
        <f t="shared" si="44"/>
        <v>29355.93399999999</v>
      </c>
      <c r="EJ47" s="123">
        <f t="shared" si="44"/>
        <v>14826.974099620813</v>
      </c>
      <c r="EK47" s="123">
        <f t="shared" si="44"/>
        <v>22620.589</v>
      </c>
      <c r="EL47" s="123">
        <f t="shared" si="44"/>
        <v>13811.349664810003</v>
      </c>
      <c r="EM47" s="123">
        <f t="shared" si="44"/>
        <v>3332.6859999999997</v>
      </c>
      <c r="EN47" s="123">
        <f t="shared" si="44"/>
        <v>16211.955417010002</v>
      </c>
      <c r="EO47" s="123">
        <f t="shared" si="44"/>
        <v>4226.7199999999993</v>
      </c>
      <c r="EP47" s="123">
        <f t="shared" ref="EP47:HA47" si="45">SUM(EP49:EP51)</f>
        <v>17542.441790550009</v>
      </c>
      <c r="EQ47" s="123">
        <f t="shared" si="45"/>
        <v>4403.3829999999998</v>
      </c>
      <c r="ER47" s="123">
        <f t="shared" si="45"/>
        <v>15819.351298510002</v>
      </c>
      <c r="ES47" s="123">
        <f t="shared" si="45"/>
        <v>6274.7009999999964</v>
      </c>
      <c r="ET47" s="123">
        <f t="shared" si="45"/>
        <v>11395.765771080003</v>
      </c>
      <c r="EU47" s="123">
        <f t="shared" si="45"/>
        <v>4605.0230000000001</v>
      </c>
      <c r="EV47" s="123">
        <f t="shared" si="45"/>
        <v>15038.841922540003</v>
      </c>
      <c r="EW47" s="123">
        <f t="shared" si="45"/>
        <v>5469.364000000005</v>
      </c>
      <c r="EX47" s="123">
        <f t="shared" si="45"/>
        <v>12225.988645999998</v>
      </c>
      <c r="EY47" s="123">
        <f t="shared" si="45"/>
        <v>4866.0459999999994</v>
      </c>
      <c r="EZ47" s="123">
        <f t="shared" si="45"/>
        <v>17452.090207999991</v>
      </c>
      <c r="FA47" s="123">
        <f t="shared" si="45"/>
        <v>4966.3490000000029</v>
      </c>
      <c r="FB47" s="123">
        <f t="shared" si="45"/>
        <v>15085.411682999991</v>
      </c>
      <c r="FC47" s="123">
        <f t="shared" si="45"/>
        <v>4998.3970000000008</v>
      </c>
      <c r="FD47" s="123">
        <f t="shared" si="45"/>
        <v>190017.60496966774</v>
      </c>
      <c r="FE47" s="123">
        <f t="shared" si="45"/>
        <v>120464.68099999998</v>
      </c>
      <c r="FF47" s="123">
        <f t="shared" si="45"/>
        <v>13986.509730000002</v>
      </c>
      <c r="FG47" s="123">
        <f t="shared" si="45"/>
        <v>4866.1510000000007</v>
      </c>
      <c r="FH47" s="123">
        <f t="shared" si="45"/>
        <v>15724.942911999997</v>
      </c>
      <c r="FI47" s="123">
        <f t="shared" si="45"/>
        <v>4913.8420000000006</v>
      </c>
      <c r="FJ47" s="123">
        <f t="shared" si="45"/>
        <v>19721.000953000002</v>
      </c>
      <c r="FK47" s="123">
        <f t="shared" si="45"/>
        <v>4738.9660000000003</v>
      </c>
      <c r="FL47" s="123">
        <f t="shared" si="45"/>
        <v>13344.498819</v>
      </c>
      <c r="FM47" s="123">
        <f t="shared" si="45"/>
        <v>3781.1350000000002</v>
      </c>
      <c r="FN47" s="123">
        <f t="shared" si="45"/>
        <v>12423.195189000002</v>
      </c>
      <c r="FO47" s="123">
        <f t="shared" si="45"/>
        <v>2565.373</v>
      </c>
      <c r="FP47" s="123">
        <f t="shared" si="45"/>
        <v>33260.787381000002</v>
      </c>
      <c r="FQ47" s="123">
        <f t="shared" si="45"/>
        <v>3510.7979999999998</v>
      </c>
      <c r="FR47" s="123">
        <f t="shared" si="45"/>
        <v>23838.027738999997</v>
      </c>
      <c r="FS47" s="123">
        <f t="shared" si="45"/>
        <v>3965.34</v>
      </c>
      <c r="FT47" s="123">
        <f t="shared" si="45"/>
        <v>14632.210425000001</v>
      </c>
      <c r="FU47" s="123">
        <f t="shared" si="45"/>
        <v>3885.34</v>
      </c>
      <c r="FV47" s="123">
        <f t="shared" si="45"/>
        <v>12891.115642121655</v>
      </c>
      <c r="FW47" s="123">
        <f t="shared" si="45"/>
        <v>4540.1949999999997</v>
      </c>
      <c r="FX47" s="123">
        <f t="shared" si="45"/>
        <v>15112.157091000001</v>
      </c>
      <c r="FY47" s="123">
        <f t="shared" si="45"/>
        <v>5583.2240000000002</v>
      </c>
      <c r="FZ47" s="123">
        <f t="shared" si="45"/>
        <v>14984.890878</v>
      </c>
      <c r="GA47" s="123">
        <f t="shared" si="45"/>
        <v>4426.0259999999998</v>
      </c>
      <c r="GB47" s="123">
        <f t="shared" si="45"/>
        <v>10644.865333999991</v>
      </c>
      <c r="GC47" s="123">
        <f t="shared" si="45"/>
        <v>4153.6580000000004</v>
      </c>
      <c r="GD47" s="123">
        <f t="shared" si="45"/>
        <v>11062.235367000001</v>
      </c>
      <c r="GE47" s="123">
        <f t="shared" si="45"/>
        <v>3935.576</v>
      </c>
      <c r="GF47" s="123">
        <f t="shared" si="45"/>
        <v>13202.403252</v>
      </c>
      <c r="GG47" s="123">
        <f t="shared" si="45"/>
        <v>3934.7809999999986</v>
      </c>
      <c r="GH47" s="123">
        <f t="shared" si="45"/>
        <v>13078.436468000007</v>
      </c>
      <c r="GI47" s="123">
        <f t="shared" si="45"/>
        <v>4388.229000000003</v>
      </c>
      <c r="GJ47" s="123">
        <f t="shared" si="45"/>
        <v>19555.925596000001</v>
      </c>
      <c r="GK47" s="123">
        <f t="shared" si="45"/>
        <v>3422.5570000000002</v>
      </c>
      <c r="GL47" s="123">
        <f t="shared" si="45"/>
        <v>12907.227986</v>
      </c>
      <c r="GM47" s="123">
        <f t="shared" si="45"/>
        <v>4261.8339999999998</v>
      </c>
      <c r="GN47" s="123">
        <f t="shared" si="45"/>
        <v>13122.532551530301</v>
      </c>
      <c r="GO47" s="123">
        <f t="shared" si="45"/>
        <v>4614.4139999999998</v>
      </c>
      <c r="GP47" s="123">
        <f t="shared" si="45"/>
        <v>15020.185965000001</v>
      </c>
      <c r="GQ47" s="123">
        <f t="shared" si="45"/>
        <v>4107.9860000000026</v>
      </c>
      <c r="GR47" s="123">
        <f t="shared" si="45"/>
        <v>32148.535310000007</v>
      </c>
      <c r="GS47" s="123">
        <f t="shared" si="45"/>
        <v>5311.6780000000017</v>
      </c>
      <c r="GT47" s="123">
        <f t="shared" si="45"/>
        <v>15478.283272999997</v>
      </c>
      <c r="GU47" s="123">
        <f t="shared" si="45"/>
        <v>4774.1419999999971</v>
      </c>
      <c r="GV47" s="123">
        <f t="shared" si="45"/>
        <v>14453.970987999999</v>
      </c>
      <c r="GW47" s="123">
        <f t="shared" si="45"/>
        <v>5312.1480000000029</v>
      </c>
      <c r="GX47" s="123">
        <f t="shared" si="45"/>
        <v>19460.656898999987</v>
      </c>
      <c r="GY47" s="123">
        <f t="shared" si="45"/>
        <v>4534.793999999999</v>
      </c>
      <c r="GZ47" s="123">
        <f t="shared" si="45"/>
        <v>12815.159120999997</v>
      </c>
      <c r="HA47" s="123">
        <f t="shared" si="45"/>
        <v>4591.2719999999999</v>
      </c>
      <c r="HB47" s="123">
        <f t="shared" ref="HB47:JM47" si="46">SUM(HB49:HB51)</f>
        <v>15179.650247</v>
      </c>
      <c r="HC47" s="123">
        <f t="shared" si="46"/>
        <v>4501.9419999999982</v>
      </c>
      <c r="HD47" s="123">
        <f t="shared" si="46"/>
        <v>14031.745732999991</v>
      </c>
      <c r="HE47" s="123">
        <f t="shared" si="46"/>
        <v>4533.8620000000019</v>
      </c>
      <c r="HF47" s="123">
        <f t="shared" si="46"/>
        <v>24322.976847999998</v>
      </c>
      <c r="HG47" s="123">
        <f t="shared" si="46"/>
        <v>3977.6590000000028</v>
      </c>
      <c r="HH47" s="123">
        <f t="shared" si="46"/>
        <v>13832.175709000001</v>
      </c>
      <c r="HI47" s="123">
        <f t="shared" si="46"/>
        <v>3747.6730000000007</v>
      </c>
      <c r="HJ47" s="123">
        <f t="shared" si="46"/>
        <v>17841.710472999992</v>
      </c>
      <c r="HK47" s="123">
        <f t="shared" si="46"/>
        <v>5707.3370000000041</v>
      </c>
      <c r="HL47" s="123">
        <f t="shared" si="46"/>
        <v>31728.442048000001</v>
      </c>
      <c r="HM47" s="123">
        <f t="shared" si="46"/>
        <v>7587.7690000000002</v>
      </c>
      <c r="HN47" s="123">
        <f t="shared" si="46"/>
        <v>28348.88146099999</v>
      </c>
      <c r="HO47" s="123">
        <f t="shared" si="46"/>
        <v>6943.8987500000003</v>
      </c>
      <c r="HP47" s="123">
        <f t="shared" si="46"/>
        <v>28495.319648000008</v>
      </c>
      <c r="HQ47" s="123">
        <f t="shared" si="46"/>
        <v>7689.0981000000029</v>
      </c>
      <c r="HR47" s="123">
        <f t="shared" si="46"/>
        <v>19585.737308000011</v>
      </c>
      <c r="HS47" s="123">
        <f t="shared" si="46"/>
        <v>6123.1741500000007</v>
      </c>
      <c r="HT47" s="123">
        <f t="shared" si="46"/>
        <v>18725.056955000018</v>
      </c>
      <c r="HU47" s="123">
        <f t="shared" si="46"/>
        <v>5494.0599999999995</v>
      </c>
      <c r="HV47" s="123">
        <f t="shared" si="46"/>
        <v>14152.388502</v>
      </c>
      <c r="HW47" s="123">
        <f t="shared" si="46"/>
        <v>4284.0400000000027</v>
      </c>
      <c r="HX47" s="123">
        <f t="shared" si="46"/>
        <v>19453.101939000004</v>
      </c>
      <c r="HY47" s="123">
        <f t="shared" si="46"/>
        <v>4666.6420000000016</v>
      </c>
      <c r="HZ47" s="123">
        <f t="shared" si="46"/>
        <v>15500.770344000002</v>
      </c>
      <c r="IA47" s="123">
        <f t="shared" si="46"/>
        <v>4860.7415999999994</v>
      </c>
      <c r="IB47" s="123">
        <f t="shared" si="46"/>
        <v>14485.5264262</v>
      </c>
      <c r="IC47" s="123">
        <f t="shared" si="46"/>
        <v>4993.902</v>
      </c>
      <c r="ID47" s="123">
        <f t="shared" si="46"/>
        <v>13790.163650400002</v>
      </c>
      <c r="IE47" s="123">
        <f t="shared" si="46"/>
        <v>4736.3585229999999</v>
      </c>
      <c r="IF47" s="123">
        <f t="shared" si="46"/>
        <v>15968.1796101</v>
      </c>
      <c r="IG47" s="123">
        <f t="shared" si="46"/>
        <v>4166.6172000000006</v>
      </c>
      <c r="IH47" s="123">
        <f t="shared" si="46"/>
        <v>15736.724913800001</v>
      </c>
      <c r="II47" s="123">
        <f t="shared" si="46"/>
        <v>5103.8971199999996</v>
      </c>
      <c r="IJ47" s="123">
        <f t="shared" si="46"/>
        <v>20639.038837</v>
      </c>
      <c r="IK47" s="123">
        <f t="shared" si="46"/>
        <v>6415.8948</v>
      </c>
      <c r="IL47" s="123">
        <f t="shared" si="46"/>
        <v>18039.760285999997</v>
      </c>
      <c r="IM47" s="123">
        <f t="shared" si="46"/>
        <v>5729.3319999999985</v>
      </c>
      <c r="IN47" s="123">
        <f t="shared" si="46"/>
        <v>20006.608244400006</v>
      </c>
      <c r="IO47" s="123">
        <f t="shared" si="46"/>
        <v>7443.9633999999987</v>
      </c>
      <c r="IP47" s="123">
        <f t="shared" si="46"/>
        <v>16927.467509799997</v>
      </c>
      <c r="IQ47" s="123">
        <f t="shared" si="46"/>
        <v>6099.6016400000026</v>
      </c>
      <c r="IR47" s="123">
        <f t="shared" si="46"/>
        <v>31045.240428000001</v>
      </c>
      <c r="IS47" s="123">
        <f t="shared" si="46"/>
        <v>5633.6</v>
      </c>
      <c r="IT47" s="123">
        <f t="shared" si="46"/>
        <v>13926.907336199993</v>
      </c>
      <c r="IU47" s="123">
        <f t="shared" si="46"/>
        <v>4920.7656679999982</v>
      </c>
      <c r="IV47" s="123">
        <f t="shared" si="46"/>
        <v>15450.057814400003</v>
      </c>
      <c r="IW47" s="123">
        <f t="shared" si="46"/>
        <v>5231.5419999999986</v>
      </c>
      <c r="IX47" s="123">
        <f t="shared" si="46"/>
        <v>23257.435767999999</v>
      </c>
      <c r="IY47" s="123">
        <f t="shared" si="46"/>
        <v>7112.4889999999996</v>
      </c>
      <c r="IZ47" s="123">
        <f t="shared" si="46"/>
        <v>16838.870308999998</v>
      </c>
      <c r="JA47" s="123">
        <f t="shared" si="46"/>
        <v>6015.3269999999993</v>
      </c>
      <c r="JB47" s="123">
        <f t="shared" si="46"/>
        <v>17270.179197333331</v>
      </c>
      <c r="JC47" s="123">
        <f t="shared" si="46"/>
        <v>4844.8655833333332</v>
      </c>
      <c r="JD47" s="123">
        <f t="shared" si="46"/>
        <v>26504.357412999987</v>
      </c>
      <c r="JE47" s="123">
        <f t="shared" si="46"/>
        <v>5500.3240000000023</v>
      </c>
      <c r="JF47" s="123">
        <f t="shared" si="46"/>
        <v>20644.810476000002</v>
      </c>
      <c r="JG47" s="123">
        <f t="shared" si="46"/>
        <v>5300.2620000000015</v>
      </c>
      <c r="JH47" s="123">
        <f t="shared" si="46"/>
        <v>21664.245417000006</v>
      </c>
      <c r="JI47" s="123">
        <f t="shared" si="46"/>
        <v>6499.279000000005</v>
      </c>
      <c r="JJ47" s="123">
        <f t="shared" si="46"/>
        <v>38920.750445000012</v>
      </c>
      <c r="JK47" s="123">
        <f t="shared" si="46"/>
        <v>7933.4323000000049</v>
      </c>
      <c r="JL47" s="123">
        <f t="shared" si="46"/>
        <v>21521.049455</v>
      </c>
      <c r="JM47" s="123">
        <f t="shared" si="46"/>
        <v>6214.6839900000041</v>
      </c>
      <c r="JN47" s="123">
        <f t="shared" ref="JN47:LU47" si="47">SUM(JN49:JN51)</f>
        <v>29685.515880999999</v>
      </c>
      <c r="JO47" s="123">
        <f t="shared" si="47"/>
        <v>7980.7931300000073</v>
      </c>
      <c r="JP47" s="123">
        <f t="shared" si="47"/>
        <v>29606.870890000002</v>
      </c>
      <c r="JQ47" s="123">
        <f t="shared" si="47"/>
        <v>8001.1584199999998</v>
      </c>
      <c r="JR47" s="123">
        <f t="shared" si="47"/>
        <v>22876.617323999999</v>
      </c>
      <c r="JS47" s="123">
        <f t="shared" si="47"/>
        <v>6845.7137290000001</v>
      </c>
      <c r="JT47" s="123">
        <f t="shared" si="47"/>
        <v>35578.605459999999</v>
      </c>
      <c r="JU47" s="123">
        <f t="shared" si="47"/>
        <v>6297.7137400000001</v>
      </c>
      <c r="JV47" s="123">
        <f t="shared" si="47"/>
        <v>31896.436441999969</v>
      </c>
      <c r="JW47" s="123">
        <f t="shared" si="47"/>
        <v>8052.2761051428661</v>
      </c>
      <c r="JX47" s="123">
        <f t="shared" si="47"/>
        <v>23454.167699999998</v>
      </c>
      <c r="JY47" s="123">
        <f t="shared" si="47"/>
        <v>7656.8354400000117</v>
      </c>
      <c r="JZ47" s="123">
        <f t="shared" si="47"/>
        <v>22046.484741000004</v>
      </c>
      <c r="KA47" s="123">
        <f t="shared" si="47"/>
        <v>5329.843705000003</v>
      </c>
      <c r="KB47" s="123">
        <f t="shared" si="47"/>
        <v>15586.057089870003</v>
      </c>
      <c r="KC47" s="123">
        <f t="shared" si="47"/>
        <v>4724.8415830000031</v>
      </c>
      <c r="KD47" s="123">
        <f t="shared" si="47"/>
        <v>16127.127303999994</v>
      </c>
      <c r="KE47" s="123">
        <f t="shared" si="47"/>
        <v>4017.3172700000014</v>
      </c>
      <c r="KF47" s="123">
        <f t="shared" si="47"/>
        <v>25401.764135000005</v>
      </c>
      <c r="KG47" s="123">
        <f t="shared" si="47"/>
        <v>5733.1227400000043</v>
      </c>
      <c r="KH47" s="123">
        <f t="shared" si="47"/>
        <v>23288.137559999996</v>
      </c>
      <c r="KI47" s="123">
        <f t="shared" si="47"/>
        <v>9506.6539079999966</v>
      </c>
      <c r="KJ47" s="123">
        <f t="shared" si="47"/>
        <v>25390.880465000002</v>
      </c>
      <c r="KK47" s="123">
        <f t="shared" si="47"/>
        <v>7557.9599350000017</v>
      </c>
      <c r="KL47" s="123">
        <f t="shared" si="47"/>
        <v>27937.363040000004</v>
      </c>
      <c r="KM47" s="123">
        <f t="shared" si="47"/>
        <v>6903.9007539999993</v>
      </c>
      <c r="KN47" s="123">
        <f t="shared" si="47"/>
        <v>24297.960875999997</v>
      </c>
      <c r="KO47" s="123">
        <f t="shared" si="47"/>
        <v>6379.9593960000002</v>
      </c>
      <c r="KP47" s="123">
        <f t="shared" si="47"/>
        <v>23295.292672999989</v>
      </c>
      <c r="KQ47" s="123">
        <f t="shared" si="47"/>
        <v>9349.8151730000027</v>
      </c>
      <c r="KR47" s="123">
        <f t="shared" si="47"/>
        <v>23578.402763000006</v>
      </c>
      <c r="KS47" s="123">
        <f t="shared" si="47"/>
        <v>6207.9675299999999</v>
      </c>
      <c r="KT47" s="123">
        <f t="shared" si="47"/>
        <v>18666.700171</v>
      </c>
      <c r="KU47" s="123">
        <f t="shared" si="47"/>
        <v>5535.6364100000001</v>
      </c>
      <c r="KV47" s="123">
        <f t="shared" si="47"/>
        <v>20705.730936</v>
      </c>
      <c r="KW47" s="123">
        <f t="shared" si="47"/>
        <v>20260.247499999998</v>
      </c>
      <c r="KX47" s="123">
        <f t="shared" si="47"/>
        <v>29203.045683999997</v>
      </c>
      <c r="KY47" s="123">
        <f t="shared" si="47"/>
        <v>6839.374577999999</v>
      </c>
      <c r="KZ47" s="123">
        <f t="shared" si="47"/>
        <v>31647.071790999991</v>
      </c>
      <c r="LA47" s="123">
        <f t="shared" si="47"/>
        <v>6603.2293579999996</v>
      </c>
      <c r="LB47" s="123">
        <f t="shared" si="47"/>
        <v>26194.123792999995</v>
      </c>
      <c r="LC47" s="123">
        <f t="shared" si="47"/>
        <v>7055.5580689999979</v>
      </c>
      <c r="LD47" s="123">
        <f t="shared" si="47"/>
        <v>26583.179724000009</v>
      </c>
      <c r="LE47" s="123">
        <f t="shared" si="47"/>
        <v>7574.1607130000048</v>
      </c>
      <c r="LF47" s="123">
        <f t="shared" si="47"/>
        <v>28801.344076000001</v>
      </c>
      <c r="LG47" s="123">
        <f t="shared" si="47"/>
        <v>9431.4589869999982</v>
      </c>
      <c r="LH47" s="123">
        <f t="shared" si="47"/>
        <v>31122.420684000001</v>
      </c>
      <c r="LI47" s="123">
        <f t="shared" si="47"/>
        <v>9001.2674999999999</v>
      </c>
      <c r="LJ47" s="123">
        <f t="shared" si="47"/>
        <v>27231.614748</v>
      </c>
      <c r="LK47" s="123">
        <f t="shared" si="47"/>
        <v>6862.8210290000006</v>
      </c>
      <c r="LL47" s="123">
        <f t="shared" si="47"/>
        <v>24609.051853000001</v>
      </c>
      <c r="LM47" s="123">
        <f t="shared" si="47"/>
        <v>6228.9251829999994</v>
      </c>
      <c r="LN47" s="123">
        <f t="shared" si="47"/>
        <v>28970.889639000001</v>
      </c>
      <c r="LO47" s="123">
        <f t="shared" si="47"/>
        <v>6574.6949999999997</v>
      </c>
      <c r="LP47" s="123">
        <f t="shared" si="47"/>
        <v>33468.828710000002</v>
      </c>
      <c r="LQ47" s="123">
        <f t="shared" si="47"/>
        <v>7907.063666</v>
      </c>
      <c r="LR47" s="123">
        <f t="shared" si="47"/>
        <v>282300.07478886994</v>
      </c>
      <c r="LS47" s="123">
        <f t="shared" si="47"/>
        <v>81420.493539142888</v>
      </c>
      <c r="LT47" s="123">
        <f t="shared" si="47"/>
        <v>327204.00180899998</v>
      </c>
      <c r="LU47" s="123">
        <f t="shared" si="47"/>
        <v>99874.437993</v>
      </c>
    </row>
    <row r="48" spans="1:333" ht="15.75">
      <c r="A48" s="122"/>
      <c r="B48" s="128"/>
      <c r="C48" s="129"/>
      <c r="D48" s="128"/>
      <c r="E48" s="129"/>
      <c r="F48" s="128"/>
      <c r="G48" s="129"/>
      <c r="H48" s="130"/>
      <c r="I48" s="131"/>
      <c r="J48" s="128"/>
      <c r="K48" s="129"/>
      <c r="L48" s="132"/>
      <c r="M48" s="131"/>
      <c r="N48" s="133"/>
      <c r="O48" s="131"/>
      <c r="P48" s="134"/>
      <c r="Q48" s="135"/>
      <c r="R48" s="136"/>
      <c r="S48" s="129"/>
      <c r="T48" s="137"/>
      <c r="U48" s="129"/>
      <c r="V48" s="138"/>
      <c r="W48" s="137"/>
      <c r="X48" s="137"/>
      <c r="Y48" s="139"/>
      <c r="Z48" s="137"/>
      <c r="AA48" s="139"/>
      <c r="AB48" s="137"/>
      <c r="AC48" s="139"/>
      <c r="AD48" s="137"/>
      <c r="AE48" s="139"/>
      <c r="AF48" s="140"/>
      <c r="AG48" s="139"/>
      <c r="AH48" s="123"/>
      <c r="AI48" s="124"/>
      <c r="AJ48" s="123"/>
      <c r="AK48" s="124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137"/>
      <c r="EF48" s="137"/>
      <c r="EG48" s="137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7"/>
      <c r="ES48" s="137"/>
      <c r="ET48" s="137"/>
      <c r="EU48" s="137"/>
      <c r="EV48" s="137"/>
      <c r="EW48" s="137"/>
      <c r="EX48" s="137"/>
      <c r="EY48" s="137"/>
      <c r="EZ48" s="137"/>
      <c r="FA48" s="137"/>
      <c r="FB48" s="137"/>
      <c r="FC48" s="137"/>
      <c r="FD48" s="137"/>
      <c r="FE48" s="137"/>
      <c r="FF48" s="137"/>
      <c r="FG48" s="137"/>
      <c r="FH48" s="137"/>
      <c r="FI48" s="137"/>
      <c r="FJ48" s="137"/>
      <c r="FK48" s="137"/>
      <c r="FL48" s="137"/>
      <c r="FM48" s="137"/>
      <c r="FN48" s="137"/>
      <c r="FO48" s="137"/>
      <c r="FP48" s="137"/>
      <c r="FQ48" s="137"/>
      <c r="FR48" s="137"/>
      <c r="FS48" s="137"/>
      <c r="FT48" s="137"/>
      <c r="FU48" s="137"/>
      <c r="FV48" s="137"/>
      <c r="FW48" s="137"/>
      <c r="FX48" s="137"/>
      <c r="FY48" s="137"/>
      <c r="FZ48" s="137"/>
      <c r="GA48" s="137"/>
      <c r="GB48" s="137"/>
      <c r="GC48" s="137"/>
      <c r="GD48" s="137"/>
      <c r="GE48" s="137"/>
      <c r="GF48" s="137"/>
      <c r="GG48" s="137"/>
      <c r="GH48" s="137"/>
      <c r="GI48" s="137"/>
      <c r="GJ48" s="137"/>
      <c r="GK48" s="137"/>
      <c r="GL48" s="137"/>
      <c r="GM48" s="137"/>
      <c r="GN48" s="137"/>
      <c r="GO48" s="137"/>
      <c r="GP48" s="137"/>
      <c r="GQ48" s="137"/>
      <c r="GR48" s="137"/>
      <c r="GS48" s="137"/>
      <c r="GT48" s="137"/>
      <c r="GU48" s="137"/>
      <c r="GV48" s="137"/>
      <c r="GW48" s="137"/>
      <c r="GX48" s="137"/>
      <c r="GY48" s="137"/>
      <c r="GZ48" s="137"/>
      <c r="HA48" s="137"/>
      <c r="HB48" s="137"/>
      <c r="HC48" s="137"/>
      <c r="HD48" s="137"/>
      <c r="HE48" s="137"/>
      <c r="HF48" s="137"/>
      <c r="HG48" s="137"/>
      <c r="HH48" s="137"/>
      <c r="HI48" s="137"/>
      <c r="HJ48" s="137"/>
      <c r="HK48" s="137"/>
      <c r="HL48" s="137"/>
      <c r="HM48" s="137"/>
      <c r="HN48" s="137"/>
      <c r="HO48" s="137"/>
      <c r="HP48" s="137"/>
      <c r="HQ48" s="137"/>
      <c r="HR48" s="137"/>
      <c r="HS48" s="137"/>
      <c r="HT48" s="137"/>
      <c r="HU48" s="137"/>
      <c r="HV48" s="137"/>
      <c r="HW48" s="139"/>
      <c r="HX48" s="137"/>
      <c r="HY48" s="137"/>
      <c r="HZ48" s="137"/>
      <c r="IA48" s="139"/>
      <c r="IB48" s="137"/>
      <c r="IC48" s="139"/>
      <c r="ID48" s="137"/>
      <c r="IE48" s="139"/>
      <c r="IF48" s="137"/>
      <c r="IG48" s="139"/>
      <c r="IH48" s="137"/>
      <c r="II48" s="139"/>
      <c r="IJ48" s="137"/>
      <c r="IK48" s="139"/>
      <c r="IL48" s="137"/>
      <c r="IM48" s="139"/>
      <c r="IN48" s="137"/>
      <c r="IO48" s="139"/>
      <c r="IP48" s="137"/>
      <c r="IQ48" s="139"/>
      <c r="IR48" s="137"/>
      <c r="IS48" s="139"/>
      <c r="IT48" s="137"/>
      <c r="IU48" s="139"/>
      <c r="IV48" s="137"/>
      <c r="IW48" s="139"/>
      <c r="IX48" s="137"/>
      <c r="IY48" s="227"/>
      <c r="IZ48" s="137"/>
      <c r="JA48" s="227"/>
      <c r="JB48" s="137"/>
      <c r="JC48" s="227"/>
      <c r="JD48" s="137"/>
      <c r="JE48" s="227"/>
      <c r="JF48" s="137"/>
      <c r="JG48" s="227"/>
      <c r="JH48" s="137"/>
      <c r="JI48" s="227"/>
      <c r="JJ48" s="137"/>
      <c r="JK48" s="227"/>
      <c r="JL48" s="137"/>
      <c r="JM48" s="227"/>
      <c r="JN48" s="137"/>
      <c r="JO48" s="227"/>
      <c r="JP48" s="203"/>
      <c r="JQ48" s="232"/>
      <c r="JR48" s="137"/>
      <c r="JS48" s="139"/>
      <c r="JT48" s="137"/>
      <c r="JU48" s="124"/>
      <c r="JV48" s="211"/>
      <c r="JW48" s="203"/>
      <c r="JX48" s="210"/>
      <c r="JY48" s="203"/>
      <c r="JZ48" s="123"/>
      <c r="KA48" s="124"/>
      <c r="KB48" s="123"/>
      <c r="KC48" s="124"/>
      <c r="KD48" s="123"/>
      <c r="KE48" s="124"/>
      <c r="KF48" s="123"/>
      <c r="KG48" s="124"/>
      <c r="KH48" s="123"/>
      <c r="KI48" s="124"/>
      <c r="KJ48" s="123"/>
      <c r="KK48" s="124"/>
      <c r="KL48" s="123"/>
      <c r="KM48" s="124"/>
      <c r="KN48" s="123"/>
      <c r="KO48" s="124"/>
      <c r="KP48" s="123"/>
      <c r="KQ48" s="124"/>
      <c r="KR48" s="211"/>
      <c r="KS48" s="203"/>
      <c r="KT48" s="211"/>
      <c r="KU48" s="203"/>
      <c r="KV48" s="211"/>
      <c r="KW48" s="203"/>
      <c r="KX48" s="211"/>
      <c r="KY48" s="203"/>
      <c r="KZ48" s="203"/>
      <c r="LA48" s="203"/>
      <c r="LB48" s="203"/>
      <c r="LC48" s="203"/>
      <c r="LD48" s="203"/>
      <c r="LE48" s="203"/>
      <c r="LF48" s="203"/>
      <c r="LG48" s="203"/>
      <c r="LH48" s="203"/>
      <c r="LI48" s="203"/>
      <c r="LJ48" s="203"/>
      <c r="LK48" s="203"/>
      <c r="LL48" s="203"/>
      <c r="LM48" s="203"/>
      <c r="LN48" s="203"/>
      <c r="LO48" s="203"/>
      <c r="LP48" s="203"/>
      <c r="LQ48" s="203"/>
      <c r="LR48" s="215"/>
      <c r="LS48" s="216"/>
      <c r="LT48" s="215"/>
      <c r="LU48" s="216"/>
    </row>
    <row r="49" spans="1:333" ht="15.75">
      <c r="A49" s="141" t="s">
        <v>128</v>
      </c>
      <c r="B49" s="128">
        <v>6161.1</v>
      </c>
      <c r="C49" s="129">
        <v>5091</v>
      </c>
      <c r="D49" s="128">
        <v>6380.8</v>
      </c>
      <c r="E49" s="129">
        <v>4811</v>
      </c>
      <c r="F49" s="128">
        <v>8295.7000000000007</v>
      </c>
      <c r="G49" s="129">
        <v>6640.3</v>
      </c>
      <c r="H49" s="130">
        <v>12662.2</v>
      </c>
      <c r="I49" s="131">
        <v>6584</v>
      </c>
      <c r="J49" s="128">
        <v>11026.9</v>
      </c>
      <c r="K49" s="129">
        <v>4592</v>
      </c>
      <c r="L49" s="130">
        <v>14346.6</v>
      </c>
      <c r="M49" s="131">
        <v>7633.3</v>
      </c>
      <c r="N49" s="130">
        <v>17716.8</v>
      </c>
      <c r="O49" s="131">
        <v>5375.3</v>
      </c>
      <c r="P49" s="142">
        <v>29581.239579000008</v>
      </c>
      <c r="Q49" s="129">
        <v>16077.338</v>
      </c>
      <c r="R49" s="128">
        <v>32486.868344999999</v>
      </c>
      <c r="S49" s="129">
        <v>15398.056999999999</v>
      </c>
      <c r="T49" s="128">
        <v>35937.715444999994</v>
      </c>
      <c r="U49" s="129">
        <v>13430.504999999997</v>
      </c>
      <c r="V49" s="143">
        <v>51470.319818237054</v>
      </c>
      <c r="W49" s="128">
        <v>75964.841</v>
      </c>
      <c r="X49" s="128">
        <v>52457.774857205652</v>
      </c>
      <c r="Y49" s="129">
        <v>82386.788999999975</v>
      </c>
      <c r="Z49" s="128">
        <v>47115.201320473177</v>
      </c>
      <c r="AA49" s="129">
        <v>15695.034000000001</v>
      </c>
      <c r="AB49" s="128">
        <v>41272.514906530298</v>
      </c>
      <c r="AC49" s="129">
        <v>15989.699999999997</v>
      </c>
      <c r="AD49" s="128">
        <v>78759.077419000008</v>
      </c>
      <c r="AE49" s="129">
        <v>24737.589</v>
      </c>
      <c r="AF49" s="128">
        <v>55788.953623000009</v>
      </c>
      <c r="AG49" s="129">
        <v>18398.465999999997</v>
      </c>
      <c r="AH49" s="200">
        <v>87898.219062000004</v>
      </c>
      <c r="AI49" s="202">
        <v>18273.340189999999</v>
      </c>
      <c r="AJ49" s="200">
        <f t="shared" ref="AJ49" si="48">JV49+JX49+JZ49+KB49+KD49+KF49+KH49+KJ49+KL49+KN49+KP49+KR49</f>
        <v>60222.173593999993</v>
      </c>
      <c r="AK49" s="202">
        <f t="shared" ref="AK49" si="49">+JW49+JY49+KA49+KC49+KE49+KG49+KI49+KK49+KM49+KO49+KQ49+KS49</f>
        <v>14633.573048999997</v>
      </c>
      <c r="AL49" s="128">
        <v>5760.165688000001</v>
      </c>
      <c r="AM49" s="128">
        <v>1165.2089999999998</v>
      </c>
      <c r="AN49" s="128">
        <v>6328.4465080000009</v>
      </c>
      <c r="AO49" s="128">
        <v>1765.8959999999997</v>
      </c>
      <c r="AP49" s="128">
        <v>7007.0203640000009</v>
      </c>
      <c r="AQ49" s="128">
        <v>2231.5069999999996</v>
      </c>
      <c r="AR49" s="128">
        <v>8313.9390250000015</v>
      </c>
      <c r="AS49" s="128">
        <v>2742.8799999999997</v>
      </c>
      <c r="AT49" s="128">
        <v>9183.6941520000018</v>
      </c>
      <c r="AU49" s="128">
        <v>3400.3339999999998</v>
      </c>
      <c r="AV49" s="128">
        <v>10323.593843000002</v>
      </c>
      <c r="AW49" s="128">
        <v>4178.5649999999996</v>
      </c>
      <c r="AX49" s="128">
        <v>12743.207596000004</v>
      </c>
      <c r="AY49" s="128">
        <v>5014.0029999999997</v>
      </c>
      <c r="AZ49" s="128">
        <v>18224.894648000005</v>
      </c>
      <c r="BA49" s="128">
        <v>6039.9069999999992</v>
      </c>
      <c r="BB49" s="128">
        <v>20404.144148000007</v>
      </c>
      <c r="BC49" s="128">
        <v>7151.1539999999995</v>
      </c>
      <c r="BD49" s="128">
        <v>25421.161848000007</v>
      </c>
      <c r="BE49" s="128">
        <v>11776.106</v>
      </c>
      <c r="BF49" s="128">
        <v>29581.239579000008</v>
      </c>
      <c r="BG49" s="128">
        <v>16077.338</v>
      </c>
      <c r="BH49" s="128">
        <v>1968.4271659999999</v>
      </c>
      <c r="BI49" s="128">
        <v>668.351</v>
      </c>
      <c r="BJ49" s="128">
        <v>1120.0371709999999</v>
      </c>
      <c r="BK49" s="128">
        <v>872.75699999999995</v>
      </c>
      <c r="BL49" s="128">
        <f t="shared" ref="BL49:BM51" si="50">+BJ49+BH49</f>
        <v>3088.4643369999999</v>
      </c>
      <c r="BM49" s="128">
        <f t="shared" si="50"/>
        <v>1541.1079999999999</v>
      </c>
      <c r="BN49" s="128">
        <v>1185.2865830000005</v>
      </c>
      <c r="BO49" s="128">
        <v>966.70399999999995</v>
      </c>
      <c r="BP49" s="128">
        <v>1078.1319469999999</v>
      </c>
      <c r="BQ49" s="128">
        <v>761.83399999999983</v>
      </c>
      <c r="BR49" s="128">
        <v>1305.284273</v>
      </c>
      <c r="BS49" s="128">
        <v>850.23299999999995</v>
      </c>
      <c r="BT49" s="128">
        <v>14156.351033000001</v>
      </c>
      <c r="BU49" s="128">
        <v>4788.8689999999997</v>
      </c>
      <c r="BV49" s="128">
        <v>1422.041156</v>
      </c>
      <c r="BW49" s="128">
        <v>1019.799</v>
      </c>
      <c r="BX49" s="128">
        <v>2596.724616</v>
      </c>
      <c r="BY49" s="128">
        <v>1203.4259999999999</v>
      </c>
      <c r="BZ49" s="128">
        <v>1361.6810860000001</v>
      </c>
      <c r="CA49" s="128">
        <v>797.39599999999996</v>
      </c>
      <c r="CB49" s="128">
        <v>2356.264788</v>
      </c>
      <c r="CC49" s="128">
        <v>1263.5260000000001</v>
      </c>
      <c r="CD49" s="128">
        <v>1471.3269829999999</v>
      </c>
      <c r="CE49" s="128">
        <v>1006.623</v>
      </c>
      <c r="CF49" s="128">
        <v>2465.3115429999998</v>
      </c>
      <c r="CG49" s="128">
        <v>1198.539</v>
      </c>
      <c r="CH49" s="128">
        <v>6417.0117190000001</v>
      </c>
      <c r="CI49" s="128">
        <v>899.01499999999999</v>
      </c>
      <c r="CJ49" s="128">
        <v>3161.5210729999999</v>
      </c>
      <c r="CK49" s="128">
        <v>850.32600000000002</v>
      </c>
      <c r="CL49" s="128">
        <v>1200.5654919999999</v>
      </c>
      <c r="CM49" s="128">
        <v>972.11900000000003</v>
      </c>
      <c r="CN49" s="128">
        <v>1749.865716</v>
      </c>
      <c r="CO49" s="128">
        <v>970.55399999999997</v>
      </c>
      <c r="CP49" s="128">
        <v>1546.209625</v>
      </c>
      <c r="CQ49" s="128">
        <v>1182.2619999999999</v>
      </c>
      <c r="CR49" s="128">
        <v>6525.4734129999952</v>
      </c>
      <c r="CS49" s="128">
        <v>1030.9819999999995</v>
      </c>
      <c r="CT49" s="128">
        <v>2579.2317600000001</v>
      </c>
      <c r="CU49" s="128">
        <v>1486.8219999999999</v>
      </c>
      <c r="CV49" s="128">
        <v>2541.3889450000001</v>
      </c>
      <c r="CW49" s="128">
        <v>1317.0260000000001</v>
      </c>
      <c r="CX49" s="128">
        <v>2567.7579380000002</v>
      </c>
      <c r="CY49" s="128">
        <v>1141.442</v>
      </c>
      <c r="CZ49" s="128">
        <v>2413.3557820000001</v>
      </c>
      <c r="DA49" s="128">
        <v>1296.175</v>
      </c>
      <c r="DB49" s="128">
        <v>3080.4578799999999</v>
      </c>
      <c r="DC49" s="128">
        <v>1197.1590000000001</v>
      </c>
      <c r="DD49" s="128">
        <v>2154.8761020000002</v>
      </c>
      <c r="DE49" s="128">
        <v>1086.623</v>
      </c>
      <c r="DF49" s="128">
        <f t="shared" ref="DF49:DG51" si="51">+CH49+CJ49+CL49+CN49+CP49+CR49+CT49+CV49+CX49+CZ49+DB49</f>
        <v>33782.839342999992</v>
      </c>
      <c r="DG49" s="128">
        <f t="shared" si="51"/>
        <v>12343.881999999998</v>
      </c>
      <c r="DH49" s="128">
        <v>2921.0678280000002</v>
      </c>
      <c r="DI49" s="128">
        <v>943.779</v>
      </c>
      <c r="DJ49" s="128">
        <v>3869.2686389999999</v>
      </c>
      <c r="DK49" s="128">
        <v>636.80100000000004</v>
      </c>
      <c r="DL49" s="128">
        <v>4887.9762920000003</v>
      </c>
      <c r="DM49" s="128">
        <v>1087.22</v>
      </c>
      <c r="DN49" s="128">
        <v>6183.1095277331524</v>
      </c>
      <c r="DO49" s="128">
        <v>1044.95</v>
      </c>
      <c r="DP49" s="128">
        <v>1687.1220180999999</v>
      </c>
      <c r="DQ49" s="128">
        <v>982.36900000000003</v>
      </c>
      <c r="DR49" s="128">
        <v>5403.6463353599984</v>
      </c>
      <c r="DS49" s="128">
        <v>1053.338</v>
      </c>
      <c r="DT49" s="128">
        <v>2679.001690696115</v>
      </c>
      <c r="DU49" s="128">
        <v>1407.36</v>
      </c>
      <c r="DV49" s="128">
        <v>4509.4218312301309</v>
      </c>
      <c r="DW49" s="128">
        <v>1138.7249999999999</v>
      </c>
      <c r="DX49" s="128">
        <v>2451.4927822618856</v>
      </c>
      <c r="DY49" s="128">
        <v>1475.3989999999999</v>
      </c>
      <c r="DZ49" s="128">
        <v>1575.9267914161549</v>
      </c>
      <c r="EA49" s="128">
        <v>907.91</v>
      </c>
      <c r="EB49" s="128">
        <v>2054.3703799503119</v>
      </c>
      <c r="EC49" s="128">
        <v>1376.4870000000001</v>
      </c>
      <c r="ED49" s="128">
        <v>13247.915702489303</v>
      </c>
      <c r="EE49" s="128">
        <v>63910.502999999997</v>
      </c>
      <c r="EF49" s="128">
        <v>9785.3752908361803</v>
      </c>
      <c r="EG49" s="128">
        <v>23308.398000000001</v>
      </c>
      <c r="EH49" s="128">
        <v>10798.790880280076</v>
      </c>
      <c r="EI49" s="128">
        <v>26945.794999999991</v>
      </c>
      <c r="EJ49" s="128">
        <v>5336.5799328093917</v>
      </c>
      <c r="EK49" s="128">
        <v>20318.495999999999</v>
      </c>
      <c r="EL49" s="128">
        <v>1977.3805917900004</v>
      </c>
      <c r="EM49" s="128">
        <v>1115.8620000000001</v>
      </c>
      <c r="EN49" s="128">
        <v>5729.7929078499983</v>
      </c>
      <c r="EO49" s="128">
        <v>1383.454</v>
      </c>
      <c r="EP49" s="128">
        <v>4502.8227847200014</v>
      </c>
      <c r="EQ49" s="128">
        <v>1405.1379999999999</v>
      </c>
      <c r="ER49" s="128">
        <v>2225.47655588</v>
      </c>
      <c r="ES49" s="128">
        <v>1470.1630000000002</v>
      </c>
      <c r="ET49" s="128">
        <v>2323.7696447499998</v>
      </c>
      <c r="EU49" s="128">
        <v>1294.174</v>
      </c>
      <c r="EV49" s="128">
        <v>2380.6275572899999</v>
      </c>
      <c r="EW49" s="128">
        <v>1285.385</v>
      </c>
      <c r="EX49" s="128">
        <v>2199.3023190000004</v>
      </c>
      <c r="EY49" s="128">
        <v>1153.4569999999997</v>
      </c>
      <c r="EZ49" s="128">
        <v>2949.7124320000003</v>
      </c>
      <c r="FA49" s="128">
        <v>1249.617</v>
      </c>
      <c r="FB49" s="128">
        <v>2248.1439600000003</v>
      </c>
      <c r="FC49" s="128">
        <v>1456.8500000000001</v>
      </c>
      <c r="FD49" s="128">
        <f t="shared" ref="FD49:FE51" si="52">+EF49+EH49+EJ49+EL49+EN49+EP49+ER49+ET49+EV49+EX49+EZ49+FB49</f>
        <v>52457.774857205652</v>
      </c>
      <c r="FE49" s="128">
        <f t="shared" si="52"/>
        <v>82386.788999999975</v>
      </c>
      <c r="FF49" s="128">
        <v>2342.3574279999998</v>
      </c>
      <c r="FG49" s="128">
        <v>1515.4580000000001</v>
      </c>
      <c r="FH49" s="128">
        <v>3275.1069279999992</v>
      </c>
      <c r="FI49" s="128">
        <v>1452.2549999999999</v>
      </c>
      <c r="FJ49" s="128">
        <v>8222.4089440000007</v>
      </c>
      <c r="FK49" s="128">
        <v>1518.7719999999999</v>
      </c>
      <c r="FL49" s="128">
        <v>2137.6892899999998</v>
      </c>
      <c r="FM49" s="128">
        <v>1151.2170000000001</v>
      </c>
      <c r="FN49" s="128">
        <v>1646.459302</v>
      </c>
      <c r="FO49" s="128">
        <v>965.21</v>
      </c>
      <c r="FP49" s="128">
        <v>13588.554285</v>
      </c>
      <c r="FQ49" s="128">
        <v>1386.346</v>
      </c>
      <c r="FR49" s="128">
        <v>4988.8253459999996</v>
      </c>
      <c r="FS49" s="128">
        <v>1539.011</v>
      </c>
      <c r="FT49" s="128">
        <v>2094.9112490000002</v>
      </c>
      <c r="FU49" s="128">
        <v>904.16200000000003</v>
      </c>
      <c r="FV49" s="128">
        <v>2468.4636583591596</v>
      </c>
      <c r="FW49" s="128">
        <v>1400.7150000000001</v>
      </c>
      <c r="FX49" s="128">
        <v>3094.8781300000001</v>
      </c>
      <c r="FY49" s="128">
        <v>1908.143</v>
      </c>
      <c r="FZ49" s="128">
        <v>2250.8786789999999</v>
      </c>
      <c r="GA49" s="128">
        <v>1534.588</v>
      </c>
      <c r="GB49" s="128">
        <v>2589.9899099999998</v>
      </c>
      <c r="GC49" s="128">
        <v>1570.9390000000001</v>
      </c>
      <c r="GD49" s="128">
        <v>1869.1368779999998</v>
      </c>
      <c r="GE49" s="128">
        <v>1231.855</v>
      </c>
      <c r="GF49" s="128">
        <v>2020.7632629999998</v>
      </c>
      <c r="GG49" s="128">
        <v>1169.8720000000001</v>
      </c>
      <c r="GH49" s="128">
        <v>2101.842337999999</v>
      </c>
      <c r="GI49" s="128">
        <v>1068.0279999999998</v>
      </c>
      <c r="GJ49" s="128">
        <v>4074.2844690000011</v>
      </c>
      <c r="GK49" s="128">
        <v>990.52100000000019</v>
      </c>
      <c r="GL49" s="128">
        <v>2417.2698439999999</v>
      </c>
      <c r="GM49" s="128">
        <v>1220.3009999999999</v>
      </c>
      <c r="GN49" s="128">
        <v>2192.8048925303001</v>
      </c>
      <c r="GO49" s="128">
        <v>1323.7529999999999</v>
      </c>
      <c r="GP49" s="128">
        <v>2895.0920850000002</v>
      </c>
      <c r="GQ49" s="128">
        <v>1270.825</v>
      </c>
      <c r="GR49" s="128">
        <v>11031.168939000001</v>
      </c>
      <c r="GS49" s="128">
        <v>1753.0539999999994</v>
      </c>
      <c r="GT49" s="128">
        <v>2587.595714</v>
      </c>
      <c r="GU49" s="128">
        <v>1250.471</v>
      </c>
      <c r="GV49" s="128">
        <v>3883.8685369999998</v>
      </c>
      <c r="GW49" s="128">
        <v>1694.654</v>
      </c>
      <c r="GX49" s="128">
        <v>2756.8509789999998</v>
      </c>
      <c r="GY49" s="128">
        <v>1371.4769999999999</v>
      </c>
      <c r="GZ49" s="128">
        <v>3441.8369679999996</v>
      </c>
      <c r="HA49" s="128">
        <v>1644.8889999999999</v>
      </c>
      <c r="HB49" s="128">
        <v>4331.721139000002</v>
      </c>
      <c r="HC49" s="128">
        <v>1539.9270000000004</v>
      </c>
      <c r="HD49" s="128">
        <v>3404.7839049999998</v>
      </c>
      <c r="HE49" s="128">
        <v>1457.002</v>
      </c>
      <c r="HF49" s="128">
        <v>4724.5806120000007</v>
      </c>
      <c r="HG49" s="128">
        <v>1233.3189999999997</v>
      </c>
      <c r="HH49" s="128">
        <v>2163.1060500000003</v>
      </c>
      <c r="HI49" s="128">
        <v>1113.3319999999999</v>
      </c>
      <c r="HJ49" s="128">
        <v>7695.1279939999986</v>
      </c>
      <c r="HK49" s="128">
        <v>2608.1130000000003</v>
      </c>
      <c r="HL49" s="128">
        <v>14684.339289</v>
      </c>
      <c r="HM49" s="128">
        <v>3370.1570000000002</v>
      </c>
      <c r="HN49" s="128">
        <v>13116.905720999999</v>
      </c>
      <c r="HO49" s="128">
        <v>3049.7829999999994</v>
      </c>
      <c r="HP49" s="128">
        <v>9411.0214780000006</v>
      </c>
      <c r="HQ49" s="128">
        <v>3021.0950000000007</v>
      </c>
      <c r="HR49" s="128">
        <v>4490.2309050000003</v>
      </c>
      <c r="HS49" s="128">
        <v>2161.8739999999998</v>
      </c>
      <c r="HT49" s="128">
        <v>6335.0967679999994</v>
      </c>
      <c r="HU49" s="128">
        <v>2238.6469999999995</v>
      </c>
      <c r="HV49" s="128">
        <v>3042.2492350000002</v>
      </c>
      <c r="HW49" s="129">
        <v>1314.4520000000002</v>
      </c>
      <c r="HX49" s="128">
        <v>5359.914323</v>
      </c>
      <c r="HY49" s="128">
        <v>1629.8879999999997</v>
      </c>
      <c r="HZ49" s="128">
        <v>4405.255946000002</v>
      </c>
      <c r="IA49" s="129">
        <v>1696.9949999999999</v>
      </c>
      <c r="IB49" s="128">
        <v>3170.6735659999999</v>
      </c>
      <c r="IC49" s="129">
        <v>1414.8</v>
      </c>
      <c r="ID49" s="128">
        <v>3228.0993739999999</v>
      </c>
      <c r="IE49" s="129">
        <v>1573.92</v>
      </c>
      <c r="IF49" s="128">
        <v>3315.7569210000001</v>
      </c>
      <c r="IG49" s="129">
        <v>1361.4390000000001</v>
      </c>
      <c r="IH49" s="128">
        <v>4350.1219289999999</v>
      </c>
      <c r="II49" s="129">
        <v>1911.67</v>
      </c>
      <c r="IJ49" s="128">
        <v>7497.5239979999997</v>
      </c>
      <c r="IK49" s="129">
        <v>1950.5910000000003</v>
      </c>
      <c r="IL49" s="128">
        <v>4600.6362520000002</v>
      </c>
      <c r="IM49" s="129">
        <v>2232.1770000000001</v>
      </c>
      <c r="IN49" s="128">
        <v>4805.8058410000003</v>
      </c>
      <c r="IO49" s="129">
        <v>2510.3429999999998</v>
      </c>
      <c r="IP49" s="128">
        <v>2906.7378020000001</v>
      </c>
      <c r="IQ49" s="129">
        <v>1068.1479999999999</v>
      </c>
      <c r="IR49" s="128">
        <v>12545.898475</v>
      </c>
      <c r="IS49" s="129">
        <v>1000.162</v>
      </c>
      <c r="IT49" s="128">
        <v>1989.4815719999997</v>
      </c>
      <c r="IU49" s="129">
        <v>702.44299999999964</v>
      </c>
      <c r="IV49" s="128">
        <v>2972.9619469999998</v>
      </c>
      <c r="IW49" s="129">
        <v>975.77800000000002</v>
      </c>
      <c r="IX49" s="128">
        <v>5372.9219800000001</v>
      </c>
      <c r="IY49" s="145">
        <v>1828.9190000000001</v>
      </c>
      <c r="IZ49" s="128">
        <v>3843.0498849999999</v>
      </c>
      <c r="JA49" s="145">
        <v>1500.021</v>
      </c>
      <c r="JB49" s="128">
        <v>3104.4351700000002</v>
      </c>
      <c r="JC49" s="145">
        <v>982.06799999999998</v>
      </c>
      <c r="JD49" s="128">
        <v>2336.4966060000006</v>
      </c>
      <c r="JE49" s="145">
        <v>960.53399999999976</v>
      </c>
      <c r="JF49" s="128">
        <v>5804.6778930000019</v>
      </c>
      <c r="JG49" s="145">
        <v>1257.4449999999997</v>
      </c>
      <c r="JH49" s="128">
        <v>2306.534791999999</v>
      </c>
      <c r="JI49" s="145">
        <v>1034.0159999999996</v>
      </c>
      <c r="JJ49" s="128">
        <v>15846.322402999996</v>
      </c>
      <c r="JK49" s="145">
        <v>1311.6947199999997</v>
      </c>
      <c r="JL49" s="128">
        <v>3905.8392669999998</v>
      </c>
      <c r="JM49" s="145">
        <v>1295.93821</v>
      </c>
      <c r="JN49" s="128">
        <v>11438.293603999997</v>
      </c>
      <c r="JO49" s="145">
        <v>2355.1440500000003</v>
      </c>
      <c r="JP49" s="203">
        <v>13172.404479999999</v>
      </c>
      <c r="JQ49" s="232">
        <v>2553.9629699999996</v>
      </c>
      <c r="JR49" s="128">
        <v>5627.2327699999996</v>
      </c>
      <c r="JS49" s="129">
        <v>1636.0742000000002</v>
      </c>
      <c r="JT49" s="128">
        <v>15140.010211999999</v>
      </c>
      <c r="JU49" s="196">
        <v>1557.52304</v>
      </c>
      <c r="JV49" s="211">
        <v>8131.0299619999996</v>
      </c>
      <c r="JW49" s="203">
        <v>1326.3108300000004</v>
      </c>
      <c r="JX49" s="210">
        <v>2898.7860109999997</v>
      </c>
      <c r="JY49" s="203">
        <v>1019.0366399999999</v>
      </c>
      <c r="JZ49" s="243">
        <v>3136.6533729999992</v>
      </c>
      <c r="KA49" s="196">
        <v>996.16104999999982</v>
      </c>
      <c r="KB49" s="243">
        <v>2110.2504770000005</v>
      </c>
      <c r="KC49" s="196">
        <v>579.4693030000002</v>
      </c>
      <c r="KD49" s="243">
        <v>3320.7067160000001</v>
      </c>
      <c r="KE49" s="196">
        <v>665.02019999999993</v>
      </c>
      <c r="KF49" s="243">
        <v>6866.5856750000012</v>
      </c>
      <c r="KG49" s="196">
        <v>1197.0263099999997</v>
      </c>
      <c r="KH49" s="243">
        <v>4341.5015789999998</v>
      </c>
      <c r="KI49" s="196">
        <v>1120.7873500000003</v>
      </c>
      <c r="KJ49" s="243">
        <v>6832.5023369999963</v>
      </c>
      <c r="KK49" s="196">
        <v>1457.5309050000001</v>
      </c>
      <c r="KL49" s="243">
        <v>7042.9315480000023</v>
      </c>
      <c r="KM49" s="196">
        <v>1676.5828999999999</v>
      </c>
      <c r="KN49" s="243">
        <v>5076.4826049999992</v>
      </c>
      <c r="KO49" s="196">
        <v>1568.813149999999</v>
      </c>
      <c r="KP49" s="243">
        <v>5199.6928089999992</v>
      </c>
      <c r="KQ49" s="196">
        <v>1435.4790409999994</v>
      </c>
      <c r="KR49" s="211">
        <v>5265.0505019999991</v>
      </c>
      <c r="KS49" s="203">
        <v>1591.3553699999998</v>
      </c>
      <c r="KT49" s="211">
        <v>4213.5627379999996</v>
      </c>
      <c r="KU49" s="203">
        <v>1023.9333</v>
      </c>
      <c r="KV49" s="211">
        <v>3373.3368730000002</v>
      </c>
      <c r="KW49" s="203">
        <v>4466.0569999999998</v>
      </c>
      <c r="KX49" s="211">
        <v>7388.507321</v>
      </c>
      <c r="KY49" s="203">
        <v>1309.0701980000001</v>
      </c>
      <c r="KZ49" s="203">
        <v>9732.5895140000011</v>
      </c>
      <c r="LA49" s="203">
        <v>1830.5048299999992</v>
      </c>
      <c r="LB49" s="203">
        <v>7509.468127000001</v>
      </c>
      <c r="LC49" s="203">
        <v>1712.9978999999998</v>
      </c>
      <c r="LD49" s="203">
        <v>7284.197309000001</v>
      </c>
      <c r="LE49" s="203">
        <v>2349.8883799999999</v>
      </c>
      <c r="LF49" s="203">
        <v>7158.6528349999999</v>
      </c>
      <c r="LG49" s="203">
        <v>2278.7688499999999</v>
      </c>
      <c r="LH49" s="203">
        <v>8942.3292569999994</v>
      </c>
      <c r="LI49" s="203">
        <v>1865.0319999999999</v>
      </c>
      <c r="LJ49" s="203">
        <v>4374.3101930000003</v>
      </c>
      <c r="LK49" s="203">
        <v>1243.5949599999999</v>
      </c>
      <c r="LL49" s="203">
        <v>4050.51017</v>
      </c>
      <c r="LM49" s="203">
        <v>1250.5886800000001</v>
      </c>
      <c r="LN49" s="203">
        <v>5595.5339709999998</v>
      </c>
      <c r="LO49" s="203">
        <v>1361.068</v>
      </c>
      <c r="LP49" s="203">
        <v>9312.5416920000007</v>
      </c>
      <c r="LQ49" s="203">
        <v>2012.7953499999999</v>
      </c>
      <c r="LR49" s="215">
        <f t="shared" si="10"/>
        <v>60222.173593999993</v>
      </c>
      <c r="LS49" s="216">
        <f t="shared" si="11"/>
        <v>14633.573048999997</v>
      </c>
      <c r="LT49" s="215">
        <f t="shared" si="12"/>
        <v>78935.539999999994</v>
      </c>
      <c r="LU49" s="216">
        <f t="shared" si="13"/>
        <v>22704.299447999998</v>
      </c>
    </row>
    <row r="50" spans="1:333" ht="15.75">
      <c r="A50" s="141" t="s">
        <v>129</v>
      </c>
      <c r="B50" s="128">
        <v>2775.2</v>
      </c>
      <c r="C50" s="129">
        <v>1114</v>
      </c>
      <c r="D50" s="128">
        <v>5606.9</v>
      </c>
      <c r="E50" s="129">
        <v>1501</v>
      </c>
      <c r="F50" s="128">
        <v>5117.3</v>
      </c>
      <c r="G50" s="129">
        <v>88880.8</v>
      </c>
      <c r="H50" s="130">
        <v>5080.2</v>
      </c>
      <c r="I50" s="131">
        <v>1659</v>
      </c>
      <c r="J50" s="128">
        <v>4442.6000000000004</v>
      </c>
      <c r="K50" s="129">
        <v>1508</v>
      </c>
      <c r="L50" s="130">
        <v>7464.2</v>
      </c>
      <c r="M50" s="131">
        <v>1831.5</v>
      </c>
      <c r="N50" s="130">
        <v>6030.4</v>
      </c>
      <c r="O50" s="131">
        <v>1715.7</v>
      </c>
      <c r="P50" s="142">
        <v>12843.331546999998</v>
      </c>
      <c r="Q50" s="129">
        <v>4150.4769999999999</v>
      </c>
      <c r="R50" s="128">
        <v>8216.1541880000004</v>
      </c>
      <c r="S50" s="129">
        <v>2475.7339999999999</v>
      </c>
      <c r="T50" s="128">
        <v>10104.284739999999</v>
      </c>
      <c r="U50" s="129">
        <v>2614.8349999999996</v>
      </c>
      <c r="V50" s="143">
        <v>10317.100233386365</v>
      </c>
      <c r="W50" s="128">
        <v>2565.9300000000003</v>
      </c>
      <c r="X50" s="128">
        <v>29718.631054035664</v>
      </c>
      <c r="Y50" s="129">
        <v>4695.5049999999992</v>
      </c>
      <c r="Z50" s="128">
        <v>37338.861661863193</v>
      </c>
      <c r="AA50" s="129">
        <v>5702.9850000000015</v>
      </c>
      <c r="AB50" s="128">
        <v>32964.087207999997</v>
      </c>
      <c r="AC50" s="129">
        <v>5151.1759999999995</v>
      </c>
      <c r="AD50" s="128">
        <v>39958.013439000002</v>
      </c>
      <c r="AE50" s="129">
        <v>5361.125</v>
      </c>
      <c r="AF50" s="128">
        <v>42344.294695999997</v>
      </c>
      <c r="AG50" s="129">
        <v>7274.5549999999994</v>
      </c>
      <c r="AH50" s="200">
        <v>66286.964926999994</v>
      </c>
      <c r="AI50" s="202">
        <v>9759.8260099999989</v>
      </c>
      <c r="AJ50" s="200">
        <f t="shared" ref="AJ50:AJ51" si="53">JV50+JX50+JZ50+KB50+KD50+KF50+KH50+KJ50+KL50+KN50+KP50+KR50</f>
        <v>80604.418579999998</v>
      </c>
      <c r="AK50" s="202">
        <f t="shared" ref="AK50:AK51" si="54">+JW50+JY50+KA50+KC50+KE50+KG50+KI50+KK50+KM50+KO50+KQ50+KS50</f>
        <v>13328.034154999998</v>
      </c>
      <c r="AL50" s="128">
        <v>1022.6668909999999</v>
      </c>
      <c r="AM50" s="128">
        <v>302.08500000000004</v>
      </c>
      <c r="AN50" s="128">
        <v>1823.5635259999999</v>
      </c>
      <c r="AO50" s="128">
        <v>553.10500000000002</v>
      </c>
      <c r="AP50" s="128">
        <v>2921.0561219999995</v>
      </c>
      <c r="AQ50" s="128">
        <v>723.87699999999995</v>
      </c>
      <c r="AR50" s="128">
        <v>3509.7248799999998</v>
      </c>
      <c r="AS50" s="128">
        <v>912.86199999999997</v>
      </c>
      <c r="AT50" s="128">
        <v>4223.364407</v>
      </c>
      <c r="AU50" s="128">
        <v>1040.6789999999999</v>
      </c>
      <c r="AV50" s="128">
        <v>4855.4898739999999</v>
      </c>
      <c r="AW50" s="128">
        <v>1203.5059999999999</v>
      </c>
      <c r="AX50" s="128">
        <v>5543.7898329999998</v>
      </c>
      <c r="AY50" s="128">
        <v>1360.9789999999998</v>
      </c>
      <c r="AZ50" s="128">
        <v>6119.1766119999993</v>
      </c>
      <c r="BA50" s="128">
        <v>1535.5339999999999</v>
      </c>
      <c r="BB50" s="128">
        <v>6777.926696999999</v>
      </c>
      <c r="BC50" s="128">
        <v>1717.7919999999999</v>
      </c>
      <c r="BD50" s="128">
        <v>7017.4716789999993</v>
      </c>
      <c r="BE50" s="128">
        <v>1853.05</v>
      </c>
      <c r="BF50" s="128">
        <v>12843.331546999998</v>
      </c>
      <c r="BG50" s="128">
        <v>4150.4769999999999</v>
      </c>
      <c r="BH50" s="128">
        <v>568.26977699999998</v>
      </c>
      <c r="BI50" s="128">
        <v>144.51300000000001</v>
      </c>
      <c r="BJ50" s="128">
        <v>400.59768400000007</v>
      </c>
      <c r="BK50" s="128">
        <v>142.87000000000003</v>
      </c>
      <c r="BL50" s="128">
        <f t="shared" si="50"/>
        <v>968.86746100000005</v>
      </c>
      <c r="BM50" s="128">
        <f t="shared" si="50"/>
        <v>287.38300000000004</v>
      </c>
      <c r="BN50" s="128">
        <v>664.48000200000001</v>
      </c>
      <c r="BO50" s="128">
        <v>204.226</v>
      </c>
      <c r="BP50" s="128">
        <v>378.61333400000012</v>
      </c>
      <c r="BQ50" s="128">
        <v>169.67099999999994</v>
      </c>
      <c r="BR50" s="128">
        <v>784.98389399999996</v>
      </c>
      <c r="BS50" s="128">
        <v>217.649</v>
      </c>
      <c r="BT50" s="128">
        <v>960.95658800000001</v>
      </c>
      <c r="BU50" s="128">
        <v>246.905</v>
      </c>
      <c r="BV50" s="128">
        <v>702.19570399999998</v>
      </c>
      <c r="BW50" s="128">
        <v>235.61699999999999</v>
      </c>
      <c r="BX50" s="128">
        <v>908.98025199999995</v>
      </c>
      <c r="BY50" s="128">
        <v>217.28299999999999</v>
      </c>
      <c r="BZ50" s="128">
        <v>516.04967199999999</v>
      </c>
      <c r="CA50" s="128">
        <v>126.764</v>
      </c>
      <c r="CB50" s="128">
        <v>697.28619200000003</v>
      </c>
      <c r="CC50" s="128">
        <v>229.14099999999999</v>
      </c>
      <c r="CD50" s="128">
        <v>1097.4082129999999</v>
      </c>
      <c r="CE50" s="128">
        <v>230.15799999999999</v>
      </c>
      <c r="CF50" s="128">
        <v>536.33287600000006</v>
      </c>
      <c r="CG50" s="128">
        <v>310.93700000000001</v>
      </c>
      <c r="CH50" s="128">
        <v>1200.892566</v>
      </c>
      <c r="CI50" s="128">
        <v>344.11700000000002</v>
      </c>
      <c r="CJ50" s="128">
        <v>593.331997</v>
      </c>
      <c r="CK50" s="128">
        <v>145.75200000000001</v>
      </c>
      <c r="CL50" s="128">
        <v>617.34870999999998</v>
      </c>
      <c r="CM50" s="128">
        <v>203.828</v>
      </c>
      <c r="CN50" s="128">
        <v>684.09629199999995</v>
      </c>
      <c r="CO50" s="128">
        <v>188.60400000000001</v>
      </c>
      <c r="CP50" s="128">
        <v>844.00343399999997</v>
      </c>
      <c r="CQ50" s="128">
        <v>199.96799999999999</v>
      </c>
      <c r="CR50" s="128">
        <v>868.42045300000007</v>
      </c>
      <c r="CS50" s="128">
        <v>240.87600000000003</v>
      </c>
      <c r="CT50" s="128">
        <v>892.98578499999996</v>
      </c>
      <c r="CU50" s="128">
        <v>227.55</v>
      </c>
      <c r="CV50" s="128">
        <v>1054.5862010000001</v>
      </c>
      <c r="CW50" s="128">
        <v>290.02600000000001</v>
      </c>
      <c r="CX50" s="128">
        <v>1179.936236</v>
      </c>
      <c r="CY50" s="128">
        <v>195.16399999999999</v>
      </c>
      <c r="CZ50" s="128">
        <v>963.94827999999995</v>
      </c>
      <c r="DA50" s="128">
        <v>255.02500000000001</v>
      </c>
      <c r="DB50" s="128">
        <v>525.15865099999996</v>
      </c>
      <c r="DC50" s="128">
        <v>139.49</v>
      </c>
      <c r="DD50" s="128">
        <v>679.57613500000002</v>
      </c>
      <c r="DE50" s="128">
        <v>184.435</v>
      </c>
      <c r="DF50" s="128">
        <f t="shared" si="51"/>
        <v>9424.7086049999998</v>
      </c>
      <c r="DG50" s="128">
        <f t="shared" si="51"/>
        <v>2430.3999999999996</v>
      </c>
      <c r="DH50" s="128">
        <v>1570.9847649999999</v>
      </c>
      <c r="DI50" s="128">
        <v>281.73</v>
      </c>
      <c r="DJ50" s="128">
        <v>784.08055899999999</v>
      </c>
      <c r="DK50" s="128">
        <v>190.38800000000001</v>
      </c>
      <c r="DL50" s="128">
        <v>1316.6073080000001</v>
      </c>
      <c r="DM50" s="128">
        <v>267.77199999999999</v>
      </c>
      <c r="DN50" s="128">
        <v>488.67555599999997</v>
      </c>
      <c r="DO50" s="128">
        <v>162.29400000000001</v>
      </c>
      <c r="DP50" s="128">
        <v>845.55344252999998</v>
      </c>
      <c r="DQ50" s="128">
        <v>228.29</v>
      </c>
      <c r="DR50" s="128">
        <v>889.76282710999976</v>
      </c>
      <c r="DS50" s="128">
        <v>255.273</v>
      </c>
      <c r="DT50" s="128">
        <v>805.01859866128598</v>
      </c>
      <c r="DU50" s="128">
        <v>208.26599999999999</v>
      </c>
      <c r="DV50" s="128">
        <v>685.69149019316683</v>
      </c>
      <c r="DW50" s="128">
        <v>201.23</v>
      </c>
      <c r="DX50" s="128">
        <v>671.876358642323</v>
      </c>
      <c r="DY50" s="128">
        <v>174.327</v>
      </c>
      <c r="DZ50" s="128">
        <v>724.84818187792678</v>
      </c>
      <c r="EA50" s="128">
        <v>235.536</v>
      </c>
      <c r="EB50" s="128">
        <v>998.19646579137293</v>
      </c>
      <c r="EC50" s="128">
        <v>245.08099999999999</v>
      </c>
      <c r="ED50" s="128">
        <v>535.80468058029203</v>
      </c>
      <c r="EE50" s="128">
        <v>115.74299999999999</v>
      </c>
      <c r="EF50" s="128">
        <v>1975.8048661592304</v>
      </c>
      <c r="EG50" s="128">
        <v>341.58100000000002</v>
      </c>
      <c r="EH50" s="128">
        <v>1208.7380656002799</v>
      </c>
      <c r="EI50" s="128">
        <v>189.06300000000002</v>
      </c>
      <c r="EJ50" s="128">
        <v>2561.1736114661562</v>
      </c>
      <c r="EK50" s="128">
        <v>338.93400000000003</v>
      </c>
      <c r="EL50" s="128">
        <v>2763.8171470799994</v>
      </c>
      <c r="EM50" s="128">
        <v>248.09</v>
      </c>
      <c r="EN50" s="128">
        <v>1804.74393747</v>
      </c>
      <c r="EO50" s="128">
        <v>285.8</v>
      </c>
      <c r="EP50" s="128">
        <v>2072.8640259199997</v>
      </c>
      <c r="EQ50" s="128">
        <v>353.02699999999999</v>
      </c>
      <c r="ER50" s="128">
        <v>1741.7454560299996</v>
      </c>
      <c r="ES50" s="128">
        <v>310.36799999999999</v>
      </c>
      <c r="ET50" s="128">
        <v>2195.6915825600004</v>
      </c>
      <c r="EU50" s="128">
        <v>394.64399999999995</v>
      </c>
      <c r="EV50" s="128">
        <v>2691.1968407499999</v>
      </c>
      <c r="EW50" s="128">
        <v>512.65899999999988</v>
      </c>
      <c r="EX50" s="128">
        <v>2607.7473440000003</v>
      </c>
      <c r="EY50" s="128">
        <v>636.80799999999999</v>
      </c>
      <c r="EZ50" s="128">
        <v>4350.2574799999993</v>
      </c>
      <c r="FA50" s="128">
        <v>566.42600000000004</v>
      </c>
      <c r="FB50" s="128">
        <v>3744.8506969999999</v>
      </c>
      <c r="FC50" s="128">
        <v>518.10500000000002</v>
      </c>
      <c r="FD50" s="128">
        <f t="shared" si="52"/>
        <v>29718.631054035664</v>
      </c>
      <c r="FE50" s="128">
        <f t="shared" si="52"/>
        <v>4695.5049999999992</v>
      </c>
      <c r="FF50" s="128">
        <v>3989.3355089999995</v>
      </c>
      <c r="FG50" s="128">
        <v>593.38700000000017</v>
      </c>
      <c r="FH50" s="128">
        <v>3793.5048420000007</v>
      </c>
      <c r="FI50" s="128">
        <v>817.23900000000003</v>
      </c>
      <c r="FJ50" s="128">
        <v>4082.3735900000001</v>
      </c>
      <c r="FK50" s="128">
        <v>776.85900000000004</v>
      </c>
      <c r="FL50" s="128">
        <v>4026.723829</v>
      </c>
      <c r="FM50" s="128">
        <v>619.56500000000005</v>
      </c>
      <c r="FN50" s="128">
        <v>2484.1112389999998</v>
      </c>
      <c r="FO50" s="128">
        <v>299.53300000000002</v>
      </c>
      <c r="FP50" s="128">
        <v>2975.6812920000002</v>
      </c>
      <c r="FQ50" s="128">
        <v>425.68599999999998</v>
      </c>
      <c r="FR50" s="128">
        <v>5380.8229840000004</v>
      </c>
      <c r="FS50" s="128">
        <v>409.983</v>
      </c>
      <c r="FT50" s="128">
        <v>2039.9104150000001</v>
      </c>
      <c r="FU50" s="128">
        <v>296.00400000000002</v>
      </c>
      <c r="FV50" s="128">
        <v>3324.9643322432003</v>
      </c>
      <c r="FW50" s="128">
        <v>421.69199999999995</v>
      </c>
      <c r="FX50" s="128">
        <v>4470.5798189999996</v>
      </c>
      <c r="FY50" s="128">
        <v>615.30999999999995</v>
      </c>
      <c r="FZ50" s="128">
        <v>4345.2355479999997</v>
      </c>
      <c r="GA50" s="128">
        <v>482.22899999999998</v>
      </c>
      <c r="GB50" s="128">
        <v>2100.1568669999997</v>
      </c>
      <c r="GC50" s="128">
        <v>401.76000000000016</v>
      </c>
      <c r="GD50" s="128">
        <v>2455.2011789999997</v>
      </c>
      <c r="GE50" s="128">
        <v>494.95800000000003</v>
      </c>
      <c r="GF50" s="128">
        <v>4281.565110999999</v>
      </c>
      <c r="GG50" s="128">
        <v>584.11099999999999</v>
      </c>
      <c r="GH50" s="128">
        <v>3704.6561659999998</v>
      </c>
      <c r="GI50" s="128">
        <v>482.21</v>
      </c>
      <c r="GJ50" s="128">
        <v>1701.0286150000002</v>
      </c>
      <c r="GK50" s="128">
        <v>325.803</v>
      </c>
      <c r="GL50" s="128">
        <v>2562.2271689999998</v>
      </c>
      <c r="GM50" s="128">
        <v>414.22899999999998</v>
      </c>
      <c r="GN50" s="128">
        <v>2025.200619</v>
      </c>
      <c r="GO50" s="128">
        <v>380.59800000000001</v>
      </c>
      <c r="GP50" s="128">
        <v>5972.4978060000003</v>
      </c>
      <c r="GQ50" s="128">
        <v>566.16399999999999</v>
      </c>
      <c r="GR50" s="128">
        <v>2874.4650079999992</v>
      </c>
      <c r="GS50" s="128">
        <v>507.29599999999999</v>
      </c>
      <c r="GT50" s="128">
        <v>2349.6734389999992</v>
      </c>
      <c r="GU50" s="128">
        <v>325.66399999999999</v>
      </c>
      <c r="GV50" s="128">
        <v>1689.7862079999998</v>
      </c>
      <c r="GW50" s="128">
        <v>342.45999999999992</v>
      </c>
      <c r="GX50" s="128">
        <v>1772.4906530000003</v>
      </c>
      <c r="GY50" s="128">
        <v>390.40899999999999</v>
      </c>
      <c r="GZ50" s="128">
        <v>1575.2952349999998</v>
      </c>
      <c r="HA50" s="128">
        <v>337.274</v>
      </c>
      <c r="HB50" s="128">
        <v>1652.0113769999996</v>
      </c>
      <c r="HC50" s="128">
        <v>389.79899999999998</v>
      </c>
      <c r="HD50" s="128">
        <v>3936.600672</v>
      </c>
      <c r="HE50" s="128">
        <v>595.81799999999998</v>
      </c>
      <c r="HF50" s="128">
        <v>5774.3258340000029</v>
      </c>
      <c r="HG50" s="128">
        <v>399.54600000000005</v>
      </c>
      <c r="HH50" s="128">
        <v>2915.009329</v>
      </c>
      <c r="HI50" s="128">
        <v>415.09</v>
      </c>
      <c r="HJ50" s="128">
        <v>2660.7838110000002</v>
      </c>
      <c r="HK50" s="128">
        <v>438.54199999999997</v>
      </c>
      <c r="HL50" s="128">
        <v>3572.1290640000002</v>
      </c>
      <c r="HM50" s="128">
        <v>407.31099999999998</v>
      </c>
      <c r="HN50" s="128">
        <v>2434.7365000000004</v>
      </c>
      <c r="HO50" s="128">
        <v>393.55300000000005</v>
      </c>
      <c r="HP50" s="128">
        <v>3551.0559230000003</v>
      </c>
      <c r="HQ50" s="128">
        <v>568.24499999999989</v>
      </c>
      <c r="HR50" s="128">
        <v>3083.4614529999994</v>
      </c>
      <c r="HS50" s="128">
        <v>470.02600000000001</v>
      </c>
      <c r="HT50" s="128">
        <v>3460.9756050000001</v>
      </c>
      <c r="HU50" s="128">
        <v>403.06900000000002</v>
      </c>
      <c r="HV50" s="128">
        <v>2717.0491130000005</v>
      </c>
      <c r="HW50" s="129">
        <v>461.02800000000002</v>
      </c>
      <c r="HX50" s="128">
        <v>4199.8747579999999</v>
      </c>
      <c r="HY50" s="128">
        <v>419.09800000000001</v>
      </c>
      <c r="HZ50" s="128">
        <v>2510.9859540000002</v>
      </c>
      <c r="IA50" s="129">
        <v>443.78299999999996</v>
      </c>
      <c r="IB50" s="128">
        <v>3997.0220909999998</v>
      </c>
      <c r="IC50" s="129">
        <v>673.55700000000002</v>
      </c>
      <c r="ID50" s="128">
        <v>2279.6215539999998</v>
      </c>
      <c r="IE50" s="129">
        <v>465.2</v>
      </c>
      <c r="IF50" s="128">
        <v>4895.3447159999996</v>
      </c>
      <c r="IG50" s="129">
        <v>536.75699999999995</v>
      </c>
      <c r="IH50" s="128">
        <v>3361.245328</v>
      </c>
      <c r="II50" s="129">
        <v>686.84799999999996</v>
      </c>
      <c r="IJ50" s="128">
        <v>2886.0166430000008</v>
      </c>
      <c r="IK50" s="129">
        <v>615.447</v>
      </c>
      <c r="IL50" s="128">
        <v>4017.0734520000001</v>
      </c>
      <c r="IM50" s="129">
        <v>546.61199999999997</v>
      </c>
      <c r="IN50" s="128">
        <v>4250.8892850000002</v>
      </c>
      <c r="IO50" s="129">
        <v>648.70600000000002</v>
      </c>
      <c r="IP50" s="128">
        <v>3714.259192</v>
      </c>
      <c r="IQ50" s="129">
        <v>662.47699999999998</v>
      </c>
      <c r="IR50" s="128">
        <v>3300.5565980000001</v>
      </c>
      <c r="IS50" s="129">
        <v>744.23500000000001</v>
      </c>
      <c r="IT50" s="128">
        <v>2958.3270909999997</v>
      </c>
      <c r="IU50" s="129">
        <v>540.08500000000004</v>
      </c>
      <c r="IV50" s="128">
        <v>4172.952792</v>
      </c>
      <c r="IW50" s="129">
        <v>710.84799999999996</v>
      </c>
      <c r="IX50" s="128">
        <v>6957.361382</v>
      </c>
      <c r="IY50" s="145">
        <v>1021.57</v>
      </c>
      <c r="IZ50" s="128">
        <v>3601.2185869999998</v>
      </c>
      <c r="JA50" s="145">
        <v>631.88300000000004</v>
      </c>
      <c r="JB50" s="128">
        <v>5049.2893020000001</v>
      </c>
      <c r="JC50" s="145">
        <v>708.72299999999996</v>
      </c>
      <c r="JD50" s="128">
        <v>5925.5863519999994</v>
      </c>
      <c r="JE50" s="145">
        <v>724.31000000000006</v>
      </c>
      <c r="JF50" s="128">
        <v>4765.232231</v>
      </c>
      <c r="JG50" s="145">
        <v>702.66599999999994</v>
      </c>
      <c r="JH50" s="128">
        <v>3822.8607910000001</v>
      </c>
      <c r="JI50" s="145">
        <v>643.1149999999999</v>
      </c>
      <c r="JJ50" s="128">
        <v>8265.8424570000006</v>
      </c>
      <c r="JK50" s="145">
        <v>1125.96651</v>
      </c>
      <c r="JL50" s="128">
        <v>5921.7241689999992</v>
      </c>
      <c r="JM50" s="145">
        <v>688.10068000000001</v>
      </c>
      <c r="JN50" s="128">
        <v>4346.6629039999998</v>
      </c>
      <c r="JO50" s="145">
        <v>628.55526999999995</v>
      </c>
      <c r="JP50" s="203">
        <v>5950.4561240000003</v>
      </c>
      <c r="JQ50" s="232">
        <v>991.0565600000001</v>
      </c>
      <c r="JR50" s="128">
        <v>7508.629551</v>
      </c>
      <c r="JS50" s="129">
        <v>1171.4276299999999</v>
      </c>
      <c r="JT50" s="128">
        <v>4172.1010770000003</v>
      </c>
      <c r="JU50" s="196">
        <v>722.45236</v>
      </c>
      <c r="JV50" s="211">
        <v>9482.3727869999948</v>
      </c>
      <c r="JW50" s="203">
        <v>1228.6332900000002</v>
      </c>
      <c r="JX50" s="210">
        <v>6598.8125910000008</v>
      </c>
      <c r="JY50" s="203">
        <v>1029.5106800000001</v>
      </c>
      <c r="JZ50" s="243">
        <v>8235.5183560000005</v>
      </c>
      <c r="KA50" s="196">
        <v>1109.2972</v>
      </c>
      <c r="KB50" s="243">
        <v>5107.5848740000001</v>
      </c>
      <c r="KC50" s="196">
        <v>708.56032999999991</v>
      </c>
      <c r="KD50" s="243">
        <v>3124.6623099999993</v>
      </c>
      <c r="KE50" s="196">
        <v>636.44730000000004</v>
      </c>
      <c r="KF50" s="243">
        <v>6098.1042919999991</v>
      </c>
      <c r="KG50" s="196">
        <v>888.39480000000003</v>
      </c>
      <c r="KH50" s="243">
        <v>6239.9125109999986</v>
      </c>
      <c r="KI50" s="196">
        <v>816.72614799999997</v>
      </c>
      <c r="KJ50" s="243">
        <v>5435.4761440000011</v>
      </c>
      <c r="KK50" s="196">
        <v>991.14758000000006</v>
      </c>
      <c r="KL50" s="243">
        <v>8264.3473320000012</v>
      </c>
      <c r="KM50" s="196">
        <v>1082.9751199999998</v>
      </c>
      <c r="KN50" s="243">
        <v>7846.771718</v>
      </c>
      <c r="KO50" s="196">
        <v>982.37601999999993</v>
      </c>
      <c r="KP50" s="243">
        <v>5671.392151</v>
      </c>
      <c r="KQ50" s="196">
        <v>2837.2499469999993</v>
      </c>
      <c r="KR50" s="211">
        <v>8499.4635139999991</v>
      </c>
      <c r="KS50" s="203">
        <v>1016.7157399999998</v>
      </c>
      <c r="KT50" s="211">
        <v>4404.521307</v>
      </c>
      <c r="KU50" s="203">
        <v>748.86560999999995</v>
      </c>
      <c r="KV50" s="211">
        <v>3651.8576579999999</v>
      </c>
      <c r="KW50" s="203">
        <v>637.346</v>
      </c>
      <c r="KX50" s="211">
        <v>7010.073273</v>
      </c>
      <c r="KY50" s="203">
        <v>1171.0825300000001</v>
      </c>
      <c r="KZ50" s="203">
        <v>7666.6477300000006</v>
      </c>
      <c r="LA50" s="203">
        <v>1257.21985</v>
      </c>
      <c r="LB50" s="203">
        <v>4882.0255930000003</v>
      </c>
      <c r="LC50" s="203">
        <v>873.36060999999995</v>
      </c>
      <c r="LD50" s="203">
        <v>6738.4033380000001</v>
      </c>
      <c r="LE50" s="203">
        <v>963.05015000000003</v>
      </c>
      <c r="LF50" s="203">
        <v>6657.8623230000003</v>
      </c>
      <c r="LG50" s="203">
        <v>922.12443000000007</v>
      </c>
      <c r="LH50" s="203">
        <v>6274.7204019999999</v>
      </c>
      <c r="LI50" s="203">
        <v>898.37300000000005</v>
      </c>
      <c r="LJ50" s="203">
        <v>7681.9165709999997</v>
      </c>
      <c r="LK50" s="203">
        <v>883.61264999999992</v>
      </c>
      <c r="LL50" s="203">
        <v>5716.7253019999998</v>
      </c>
      <c r="LM50" s="203">
        <v>684.72219000000007</v>
      </c>
      <c r="LN50" s="203">
        <v>7876.1357250000001</v>
      </c>
      <c r="LO50" s="203">
        <v>828.66300000000001</v>
      </c>
      <c r="LP50" s="203">
        <v>8133.8837270000004</v>
      </c>
      <c r="LQ50" s="203">
        <v>985.16655000000003</v>
      </c>
      <c r="LR50" s="215">
        <f t="shared" si="10"/>
        <v>80604.418579999998</v>
      </c>
      <c r="LS50" s="216">
        <f t="shared" si="11"/>
        <v>13328.034154999998</v>
      </c>
      <c r="LT50" s="215">
        <f t="shared" si="12"/>
        <v>76694.772949000006</v>
      </c>
      <c r="LU50" s="216">
        <f t="shared" si="13"/>
        <v>10853.586569999999</v>
      </c>
    </row>
    <row r="51" spans="1:333" ht="15.75">
      <c r="A51" s="141" t="s">
        <v>130</v>
      </c>
      <c r="B51" s="128">
        <v>14139.5</v>
      </c>
      <c r="C51" s="129">
        <v>7458</v>
      </c>
      <c r="D51" s="128">
        <v>19665</v>
      </c>
      <c r="E51" s="129">
        <v>9645</v>
      </c>
      <c r="F51" s="128">
        <v>27523.1</v>
      </c>
      <c r="G51" s="129">
        <v>13308.9</v>
      </c>
      <c r="H51" s="130">
        <v>52885.3</v>
      </c>
      <c r="I51" s="131">
        <v>19547</v>
      </c>
      <c r="J51" s="128">
        <v>20559</v>
      </c>
      <c r="K51" s="129">
        <v>12900</v>
      </c>
      <c r="L51" s="130">
        <v>33319.199999999997</v>
      </c>
      <c r="M51" s="131">
        <v>16841.099999999999</v>
      </c>
      <c r="N51" s="130">
        <v>30742.400000000001</v>
      </c>
      <c r="O51" s="131">
        <v>17247.3</v>
      </c>
      <c r="P51" s="142">
        <v>45234.312542000007</v>
      </c>
      <c r="Q51" s="129">
        <v>14430.520999999992</v>
      </c>
      <c r="R51" s="128">
        <v>73011.375855730003</v>
      </c>
      <c r="S51" s="129">
        <v>28086.606999999996</v>
      </c>
      <c r="T51" s="128">
        <v>89104.730347000019</v>
      </c>
      <c r="U51" s="129">
        <v>22816.757999999998</v>
      </c>
      <c r="V51" s="143">
        <v>78320.568048947913</v>
      </c>
      <c r="W51" s="128">
        <v>21023.561999999998</v>
      </c>
      <c r="X51" s="128">
        <v>107841.19905842644</v>
      </c>
      <c r="Y51" s="129">
        <v>33382.38700000001</v>
      </c>
      <c r="Z51" s="128">
        <v>104454.22439288729</v>
      </c>
      <c r="AA51" s="129">
        <v>26764.068999999985</v>
      </c>
      <c r="AB51" s="128">
        <v>118068.95066199999</v>
      </c>
      <c r="AC51" s="129">
        <v>32048.535000000007</v>
      </c>
      <c r="AD51" s="128">
        <v>126980.09601300002</v>
      </c>
      <c r="AE51" s="129">
        <v>35158.441000000013</v>
      </c>
      <c r="AF51" s="128">
        <v>113383.19708129999</v>
      </c>
      <c r="AG51" s="129">
        <v>39663.194950999998</v>
      </c>
      <c r="AH51" s="200">
        <v>150184.12404633334</v>
      </c>
      <c r="AI51" s="202">
        <v>50512.875692333357</v>
      </c>
      <c r="AJ51" s="200">
        <f t="shared" si="53"/>
        <v>141473.48261486998</v>
      </c>
      <c r="AK51" s="202">
        <f t="shared" si="54"/>
        <v>53458.886335142888</v>
      </c>
      <c r="AL51" s="128">
        <v>4099.933484000001</v>
      </c>
      <c r="AM51" s="128">
        <v>1691.7769999999996</v>
      </c>
      <c r="AN51" s="128">
        <v>6847.8278620000019</v>
      </c>
      <c r="AO51" s="128">
        <v>2924.4929999999986</v>
      </c>
      <c r="AP51" s="128">
        <v>8531.1209020000024</v>
      </c>
      <c r="AQ51" s="128">
        <v>3998.1839999999984</v>
      </c>
      <c r="AR51" s="128">
        <v>12526.882569000005</v>
      </c>
      <c r="AS51" s="128">
        <v>5055.0909999999976</v>
      </c>
      <c r="AT51" s="128">
        <v>15144.328925000005</v>
      </c>
      <c r="AU51" s="128">
        <v>6162.1829999999973</v>
      </c>
      <c r="AV51" s="128">
        <v>17301.107405000006</v>
      </c>
      <c r="AW51" s="128">
        <v>7245.5279999999957</v>
      </c>
      <c r="AX51" s="128">
        <v>21424.375408000007</v>
      </c>
      <c r="AY51" s="128">
        <v>8705.2379999999939</v>
      </c>
      <c r="AZ51" s="128">
        <v>24567.973590000009</v>
      </c>
      <c r="BA51" s="128">
        <v>10254.789999999992</v>
      </c>
      <c r="BB51" s="128">
        <v>29181.821873000008</v>
      </c>
      <c r="BC51" s="128">
        <v>11938.194999999992</v>
      </c>
      <c r="BD51" s="128">
        <v>37743.253249000009</v>
      </c>
      <c r="BE51" s="128">
        <v>12998.827999999992</v>
      </c>
      <c r="BF51" s="128">
        <v>45234.312542000007</v>
      </c>
      <c r="BG51" s="128">
        <v>14430.520999999992</v>
      </c>
      <c r="BH51" s="128">
        <v>4666.5283099999997</v>
      </c>
      <c r="BI51" s="128">
        <v>3419.9389999999999</v>
      </c>
      <c r="BJ51" s="128">
        <v>4856.7605050000002</v>
      </c>
      <c r="BK51" s="128">
        <v>2683.5790000000002</v>
      </c>
      <c r="BL51" s="128">
        <f t="shared" si="50"/>
        <v>9523.2888149999999</v>
      </c>
      <c r="BM51" s="128">
        <f t="shared" si="50"/>
        <v>6103.518</v>
      </c>
      <c r="BN51" s="128">
        <v>4646.4939869999998</v>
      </c>
      <c r="BO51" s="128">
        <v>3389.8649999999998</v>
      </c>
      <c r="BP51" s="128">
        <v>3192.6837130000004</v>
      </c>
      <c r="BQ51" s="128">
        <v>1664.2009999999991</v>
      </c>
      <c r="BR51" s="128">
        <v>5623.5175829999998</v>
      </c>
      <c r="BS51" s="128">
        <v>2079.4899999999998</v>
      </c>
      <c r="BT51" s="128">
        <v>4339.1383699999997</v>
      </c>
      <c r="BU51" s="128">
        <v>1697.444</v>
      </c>
      <c r="BV51" s="128">
        <v>4220.3342990000001</v>
      </c>
      <c r="BW51" s="128">
        <v>1372.2059999999999</v>
      </c>
      <c r="BX51" s="128">
        <v>5044.9711770000004</v>
      </c>
      <c r="BY51" s="128">
        <v>2102.0790000000002</v>
      </c>
      <c r="BZ51" s="128">
        <v>6169.250583</v>
      </c>
      <c r="CA51" s="128">
        <v>1786.3710000000001</v>
      </c>
      <c r="CB51" s="128">
        <v>11856.686427000001</v>
      </c>
      <c r="CC51" s="128">
        <v>2710.4079999999999</v>
      </c>
      <c r="CD51" s="128">
        <v>7253.0008049999997</v>
      </c>
      <c r="CE51" s="128">
        <v>1834.068</v>
      </c>
      <c r="CF51" s="128">
        <v>11142.01009673</v>
      </c>
      <c r="CG51" s="128">
        <v>3346.9569999999999</v>
      </c>
      <c r="CH51" s="128">
        <v>6868.4583419999999</v>
      </c>
      <c r="CI51" s="128">
        <v>1836.9680000000001</v>
      </c>
      <c r="CJ51" s="128">
        <v>7845.3410690000001</v>
      </c>
      <c r="CK51" s="128">
        <v>1906.9469999999999</v>
      </c>
      <c r="CL51" s="128">
        <v>3105.912194</v>
      </c>
      <c r="CM51" s="128">
        <v>1703.662</v>
      </c>
      <c r="CN51" s="128">
        <v>5088.9431809999996</v>
      </c>
      <c r="CO51" s="128">
        <v>1496.8520000000001</v>
      </c>
      <c r="CP51" s="128">
        <v>7340.8385939999998</v>
      </c>
      <c r="CQ51" s="128">
        <v>1689.588</v>
      </c>
      <c r="CR51" s="128">
        <v>7967.0845850000005</v>
      </c>
      <c r="CS51" s="128">
        <v>2076.0189999999984</v>
      </c>
      <c r="CT51" s="128">
        <v>12450.265667</v>
      </c>
      <c r="CU51" s="128">
        <v>2156.1410000000001</v>
      </c>
      <c r="CV51" s="128">
        <v>8141.9198630000001</v>
      </c>
      <c r="CW51" s="128">
        <v>1901.979</v>
      </c>
      <c r="CX51" s="128">
        <v>6434.5147070000003</v>
      </c>
      <c r="CY51" s="128">
        <v>1925.954</v>
      </c>
      <c r="CZ51" s="128">
        <v>7519.0903900000003</v>
      </c>
      <c r="DA51" s="128">
        <v>2267.9250000000002</v>
      </c>
      <c r="DB51" s="128">
        <v>9491.7131549999995</v>
      </c>
      <c r="DC51" s="128">
        <v>2147.0030000000002</v>
      </c>
      <c r="DD51" s="128">
        <v>6850.6486000000004</v>
      </c>
      <c r="DE51" s="128">
        <v>1707.72</v>
      </c>
      <c r="DF51" s="128">
        <f t="shared" si="51"/>
        <v>82254.081747000018</v>
      </c>
      <c r="DG51" s="128">
        <f t="shared" si="51"/>
        <v>21109.037999999997</v>
      </c>
      <c r="DH51" s="128">
        <v>7799.666158</v>
      </c>
      <c r="DI51" s="128">
        <v>1864.08</v>
      </c>
      <c r="DJ51" s="128">
        <v>7046.3745250000002</v>
      </c>
      <c r="DK51" s="128">
        <v>1443.338</v>
      </c>
      <c r="DL51" s="128">
        <v>6489.9287119999999</v>
      </c>
      <c r="DM51" s="128">
        <v>1578.93</v>
      </c>
      <c r="DN51" s="128">
        <v>9920.1302300000007</v>
      </c>
      <c r="DO51" s="128">
        <v>2003.1990000000001</v>
      </c>
      <c r="DP51" s="128">
        <v>6801.8311644699907</v>
      </c>
      <c r="DQ51" s="128">
        <v>1557.029</v>
      </c>
      <c r="DR51" s="128">
        <v>7876.6786145600017</v>
      </c>
      <c r="DS51" s="128">
        <v>1858.7850000000001</v>
      </c>
      <c r="DT51" s="128">
        <v>5706.741184501946</v>
      </c>
      <c r="DU51" s="128">
        <v>1763.3749999999993</v>
      </c>
      <c r="DV51" s="128">
        <v>5819.8972570976048</v>
      </c>
      <c r="DW51" s="128">
        <v>2127.5839999999998</v>
      </c>
      <c r="DX51" s="128">
        <v>5188.5475484254848</v>
      </c>
      <c r="DY51" s="128">
        <v>1883.5450000000001</v>
      </c>
      <c r="DZ51" s="128">
        <v>5674.5498690980376</v>
      </c>
      <c r="EA51" s="128">
        <v>1857.2909999999999</v>
      </c>
      <c r="EB51" s="128">
        <v>4755.7303721411954</v>
      </c>
      <c r="EC51" s="128">
        <v>1401.5509999999999</v>
      </c>
      <c r="ED51" s="128">
        <v>5240.492413653662</v>
      </c>
      <c r="EE51" s="128">
        <v>1684.855</v>
      </c>
      <c r="EF51" s="128">
        <v>6794.3203118111478</v>
      </c>
      <c r="EG51" s="128">
        <v>1695.5099999999993</v>
      </c>
      <c r="EH51" s="128">
        <v>10044.405053860022</v>
      </c>
      <c r="EI51" s="128">
        <v>2221.0760000000005</v>
      </c>
      <c r="EJ51" s="128">
        <v>6929.2205553452659</v>
      </c>
      <c r="EK51" s="128">
        <v>1963.1590000000001</v>
      </c>
      <c r="EL51" s="128">
        <v>9070.1519259400029</v>
      </c>
      <c r="EM51" s="128">
        <v>1968.7339999999999</v>
      </c>
      <c r="EN51" s="128">
        <v>8677.4185716900047</v>
      </c>
      <c r="EO51" s="128">
        <v>2557.4659999999999</v>
      </c>
      <c r="EP51" s="128">
        <v>10966.754979910007</v>
      </c>
      <c r="EQ51" s="128">
        <v>2645.2179999999998</v>
      </c>
      <c r="ER51" s="128">
        <v>11852.129286600002</v>
      </c>
      <c r="ES51" s="128">
        <v>4494.1699999999964</v>
      </c>
      <c r="ET51" s="128">
        <v>6876.304543770003</v>
      </c>
      <c r="EU51" s="128">
        <v>2916.2050000000004</v>
      </c>
      <c r="EV51" s="128">
        <v>9967.0175245000028</v>
      </c>
      <c r="EW51" s="128">
        <v>3671.3200000000056</v>
      </c>
      <c r="EX51" s="128">
        <v>7418.9389829999973</v>
      </c>
      <c r="EY51" s="128">
        <v>3075.7809999999999</v>
      </c>
      <c r="EZ51" s="128">
        <v>10152.120295999992</v>
      </c>
      <c r="FA51" s="128">
        <v>3150.3060000000028</v>
      </c>
      <c r="FB51" s="128">
        <v>9092.4170259999901</v>
      </c>
      <c r="FC51" s="128">
        <v>3023.4420000000009</v>
      </c>
      <c r="FD51" s="128">
        <f t="shared" si="52"/>
        <v>107841.19905842644</v>
      </c>
      <c r="FE51" s="128">
        <f t="shared" si="52"/>
        <v>33382.38700000001</v>
      </c>
      <c r="FF51" s="128">
        <v>7654.8167930000018</v>
      </c>
      <c r="FG51" s="128">
        <v>2757.3060000000005</v>
      </c>
      <c r="FH51" s="128">
        <v>8656.3311419999973</v>
      </c>
      <c r="FI51" s="128">
        <v>2644.3480000000009</v>
      </c>
      <c r="FJ51" s="128">
        <v>7416.2184189999998</v>
      </c>
      <c r="FK51" s="128">
        <v>2443.335</v>
      </c>
      <c r="FL51" s="128">
        <v>7180.0856999999996</v>
      </c>
      <c r="FM51" s="128">
        <v>2010.3530000000001</v>
      </c>
      <c r="FN51" s="128">
        <v>8292.6246480000009</v>
      </c>
      <c r="FO51" s="128">
        <v>1300.6300000000001</v>
      </c>
      <c r="FP51" s="128">
        <v>16696.551803999999</v>
      </c>
      <c r="FQ51" s="128">
        <v>1698.7660000000001</v>
      </c>
      <c r="FR51" s="128">
        <v>13468.379408999999</v>
      </c>
      <c r="FS51" s="128">
        <v>2016.346</v>
      </c>
      <c r="FT51" s="128">
        <v>10497.388761</v>
      </c>
      <c r="FU51" s="128">
        <v>2685.174</v>
      </c>
      <c r="FV51" s="128">
        <v>7097.6876515192935</v>
      </c>
      <c r="FW51" s="128">
        <v>2717.7879999999991</v>
      </c>
      <c r="FX51" s="128">
        <v>7546.6991420000004</v>
      </c>
      <c r="FY51" s="128">
        <v>3059.7710000000002</v>
      </c>
      <c r="FZ51" s="128">
        <v>8388.7766510000001</v>
      </c>
      <c r="GA51" s="128">
        <v>2409.2089999999998</v>
      </c>
      <c r="GB51" s="128">
        <v>5954.7185569999911</v>
      </c>
      <c r="GC51" s="128">
        <v>2180.9590000000003</v>
      </c>
      <c r="GD51" s="128">
        <v>6737.8973100000021</v>
      </c>
      <c r="GE51" s="128">
        <v>2208.7629999999999</v>
      </c>
      <c r="GF51" s="128">
        <v>6900.0748780000004</v>
      </c>
      <c r="GG51" s="128">
        <v>2180.7979999999984</v>
      </c>
      <c r="GH51" s="128">
        <v>7271.9379640000088</v>
      </c>
      <c r="GI51" s="128">
        <v>2837.9910000000036</v>
      </c>
      <c r="GJ51" s="128">
        <v>13780.612511999998</v>
      </c>
      <c r="GK51" s="128">
        <v>2106.2330000000002</v>
      </c>
      <c r="GL51" s="128">
        <v>7927.7309729999997</v>
      </c>
      <c r="GM51" s="128">
        <v>2627.3040000000001</v>
      </c>
      <c r="GN51" s="128">
        <v>8904.5270400000009</v>
      </c>
      <c r="GO51" s="128">
        <v>2910.0630000000001</v>
      </c>
      <c r="GP51" s="128">
        <v>6152.596074</v>
      </c>
      <c r="GQ51" s="128">
        <v>2270.9970000000021</v>
      </c>
      <c r="GR51" s="128">
        <v>18242.901363000008</v>
      </c>
      <c r="GS51" s="128">
        <v>3051.3280000000018</v>
      </c>
      <c r="GT51" s="128">
        <v>10541.014119999998</v>
      </c>
      <c r="GU51" s="128">
        <v>3198.0069999999973</v>
      </c>
      <c r="GV51" s="128">
        <v>8880.3162429999993</v>
      </c>
      <c r="GW51" s="128">
        <v>3275.0340000000028</v>
      </c>
      <c r="GX51" s="128">
        <v>14931.315266999989</v>
      </c>
      <c r="GY51" s="128">
        <v>2772.907999999999</v>
      </c>
      <c r="GZ51" s="128">
        <v>7798.0269179999977</v>
      </c>
      <c r="HA51" s="128">
        <v>2609.1089999999999</v>
      </c>
      <c r="HB51" s="128">
        <v>9195.9177309999977</v>
      </c>
      <c r="HC51" s="128">
        <v>2572.2159999999981</v>
      </c>
      <c r="HD51" s="128">
        <v>6690.3611559999908</v>
      </c>
      <c r="HE51" s="128">
        <v>2481.0420000000022</v>
      </c>
      <c r="HF51" s="128">
        <v>13824.070401999996</v>
      </c>
      <c r="HG51" s="128">
        <v>2344.7940000000031</v>
      </c>
      <c r="HH51" s="128">
        <v>8754.0603300000002</v>
      </c>
      <c r="HI51" s="128">
        <v>2219.2510000000007</v>
      </c>
      <c r="HJ51" s="128">
        <v>7485.7986679999931</v>
      </c>
      <c r="HK51" s="128">
        <v>2660.6820000000039</v>
      </c>
      <c r="HL51" s="128">
        <v>13471.973695000001</v>
      </c>
      <c r="HM51" s="128">
        <v>3810.3009999999999</v>
      </c>
      <c r="HN51" s="128">
        <v>12797.239239999992</v>
      </c>
      <c r="HO51" s="128">
        <v>3500.5627500000014</v>
      </c>
      <c r="HP51" s="128">
        <v>15533.242247000007</v>
      </c>
      <c r="HQ51" s="128">
        <v>4099.7581000000018</v>
      </c>
      <c r="HR51" s="128">
        <v>12012.044950000009</v>
      </c>
      <c r="HS51" s="128">
        <v>3491.2741500000006</v>
      </c>
      <c r="HT51" s="128">
        <v>8928.9845820000191</v>
      </c>
      <c r="HU51" s="128">
        <v>2852.3440000000001</v>
      </c>
      <c r="HV51" s="128">
        <v>8393.0901539999995</v>
      </c>
      <c r="HW51" s="129">
        <v>2508.5600000000022</v>
      </c>
      <c r="HX51" s="128">
        <v>9893.3128580000048</v>
      </c>
      <c r="HY51" s="128">
        <v>2617.6560000000013</v>
      </c>
      <c r="HZ51" s="128">
        <v>8584.5284439999996</v>
      </c>
      <c r="IA51" s="129">
        <v>2719.9636</v>
      </c>
      <c r="IB51" s="128">
        <v>7317.8307691999998</v>
      </c>
      <c r="IC51" s="129">
        <v>2905.5449999999996</v>
      </c>
      <c r="ID51" s="128">
        <v>8282.442722400001</v>
      </c>
      <c r="IE51" s="129">
        <v>2697.238523</v>
      </c>
      <c r="IF51" s="128">
        <v>7757.0779731000011</v>
      </c>
      <c r="IG51" s="129">
        <v>2268.4212000000011</v>
      </c>
      <c r="IH51" s="128">
        <v>8025.3576567999999</v>
      </c>
      <c r="II51" s="129">
        <v>2505.3791200000001</v>
      </c>
      <c r="IJ51" s="128">
        <v>10255.498196</v>
      </c>
      <c r="IK51" s="129">
        <v>3849.8568</v>
      </c>
      <c r="IL51" s="128">
        <v>9422.050581999998</v>
      </c>
      <c r="IM51" s="129">
        <v>2950.5429999999978</v>
      </c>
      <c r="IN51" s="128">
        <v>10949.913118400003</v>
      </c>
      <c r="IO51" s="129">
        <v>4284.9143999999987</v>
      </c>
      <c r="IP51" s="128">
        <v>10306.470515799996</v>
      </c>
      <c r="IQ51" s="129">
        <v>4368.9766400000026</v>
      </c>
      <c r="IR51" s="128">
        <v>15198.785355</v>
      </c>
      <c r="IS51" s="129">
        <v>3889.203</v>
      </c>
      <c r="IT51" s="128">
        <v>8979.0986731999928</v>
      </c>
      <c r="IU51" s="129">
        <v>3678.2376679999988</v>
      </c>
      <c r="IV51" s="128">
        <v>8304.143075400003</v>
      </c>
      <c r="IW51" s="129">
        <v>3544.9159999999988</v>
      </c>
      <c r="IX51" s="128">
        <v>10927.152405999999</v>
      </c>
      <c r="IY51" s="145">
        <v>4262</v>
      </c>
      <c r="IZ51" s="128">
        <v>9394.6018370000002</v>
      </c>
      <c r="JA51" s="145">
        <v>3883.4229999999998</v>
      </c>
      <c r="JB51" s="128">
        <v>9116.4547253333312</v>
      </c>
      <c r="JC51" s="145">
        <v>3154.0745833333335</v>
      </c>
      <c r="JD51" s="128">
        <v>18242.274454999988</v>
      </c>
      <c r="JE51" s="145">
        <v>3815.4800000000027</v>
      </c>
      <c r="JF51" s="128">
        <v>10074.900352000001</v>
      </c>
      <c r="JG51" s="145">
        <v>3340.1510000000017</v>
      </c>
      <c r="JH51" s="128">
        <v>15534.849834000006</v>
      </c>
      <c r="JI51" s="145">
        <v>4822.1480000000056</v>
      </c>
      <c r="JJ51" s="128">
        <v>14808.585585000012</v>
      </c>
      <c r="JK51" s="145">
        <v>5495.7710700000052</v>
      </c>
      <c r="JL51" s="128">
        <v>11693.486019</v>
      </c>
      <c r="JM51" s="145">
        <v>4230.6451000000043</v>
      </c>
      <c r="JN51" s="128">
        <v>13900.559373000004</v>
      </c>
      <c r="JO51" s="145">
        <v>4997.0938100000067</v>
      </c>
      <c r="JP51" s="203">
        <v>10484.010286000001</v>
      </c>
      <c r="JQ51" s="232">
        <v>4456.1388900000002</v>
      </c>
      <c r="JR51" s="128">
        <v>9740.7550030000002</v>
      </c>
      <c r="JS51" s="129">
        <v>4038.2118989999999</v>
      </c>
      <c r="JT51" s="128">
        <v>16266.494171</v>
      </c>
      <c r="JU51" s="196">
        <v>4017.7383399999999</v>
      </c>
      <c r="JV51" s="211">
        <v>14283.033692999974</v>
      </c>
      <c r="JW51" s="203">
        <v>5497.331985142866</v>
      </c>
      <c r="JX51" s="210">
        <v>13956.569098</v>
      </c>
      <c r="JY51" s="203">
        <v>5608.288120000012</v>
      </c>
      <c r="JZ51" s="243">
        <v>10674.313012000004</v>
      </c>
      <c r="KA51" s="196">
        <v>3224.3854550000033</v>
      </c>
      <c r="KB51" s="243">
        <v>8368.221738870001</v>
      </c>
      <c r="KC51" s="196">
        <v>3436.8119500000025</v>
      </c>
      <c r="KD51" s="243">
        <v>9681.7582779999957</v>
      </c>
      <c r="KE51" s="196">
        <v>2715.8497700000016</v>
      </c>
      <c r="KF51" s="243">
        <v>12437.074168000003</v>
      </c>
      <c r="KG51" s="196">
        <v>3647.7016300000041</v>
      </c>
      <c r="KH51" s="243">
        <v>12706.723469999999</v>
      </c>
      <c r="KI51" s="196">
        <v>7569.1404099999972</v>
      </c>
      <c r="KJ51" s="243">
        <v>13122.901984000006</v>
      </c>
      <c r="KK51" s="196">
        <v>5109.2814500000013</v>
      </c>
      <c r="KL51" s="243">
        <v>12630.084160000002</v>
      </c>
      <c r="KM51" s="196">
        <v>4144.3427339999998</v>
      </c>
      <c r="KN51" s="243">
        <v>11374.706552999998</v>
      </c>
      <c r="KO51" s="196">
        <v>3828.7702260000015</v>
      </c>
      <c r="KP51" s="243">
        <v>12424.207712999989</v>
      </c>
      <c r="KQ51" s="196">
        <v>5077.0861850000047</v>
      </c>
      <c r="KR51" s="211">
        <v>9813.8887470000063</v>
      </c>
      <c r="KS51" s="203">
        <v>3599.89642</v>
      </c>
      <c r="KT51" s="211">
        <v>10048.616126000001</v>
      </c>
      <c r="KU51" s="203">
        <v>3762.8375000000001</v>
      </c>
      <c r="KV51" s="211">
        <v>13680.536405000001</v>
      </c>
      <c r="KW51" s="203">
        <v>15156.844499999999</v>
      </c>
      <c r="KX51" s="211">
        <v>14804.46509</v>
      </c>
      <c r="KY51" s="203">
        <v>4359.221849999999</v>
      </c>
      <c r="KZ51" s="203">
        <v>14247.834546999988</v>
      </c>
      <c r="LA51" s="203">
        <v>3515.5046780000002</v>
      </c>
      <c r="LB51" s="203">
        <v>13802.630072999993</v>
      </c>
      <c r="LC51" s="203">
        <v>4469.1995589999979</v>
      </c>
      <c r="LD51" s="203">
        <v>12560.579077000006</v>
      </c>
      <c r="LE51" s="203">
        <v>4261.2221830000044</v>
      </c>
      <c r="LF51" s="203">
        <v>14984.828917999999</v>
      </c>
      <c r="LG51" s="203">
        <v>6230.5657069999988</v>
      </c>
      <c r="LH51" s="203">
        <v>15905.371025</v>
      </c>
      <c r="LI51" s="203">
        <v>6237.8625000000002</v>
      </c>
      <c r="LJ51" s="203">
        <v>15175.387984000001</v>
      </c>
      <c r="LK51" s="203">
        <v>4735.6134190000002</v>
      </c>
      <c r="LL51" s="203">
        <v>14841.816381000001</v>
      </c>
      <c r="LM51" s="203">
        <v>4293.6143129999991</v>
      </c>
      <c r="LN51" s="203">
        <v>15499.219943</v>
      </c>
      <c r="LO51" s="203">
        <v>4384.9639999999999</v>
      </c>
      <c r="LP51" s="203">
        <v>16022.403291000001</v>
      </c>
      <c r="LQ51" s="203">
        <v>4909.1017659999998</v>
      </c>
      <c r="LR51" s="215">
        <f t="shared" si="10"/>
        <v>141473.48261486998</v>
      </c>
      <c r="LS51" s="216">
        <f t="shared" si="11"/>
        <v>53458.886335142888</v>
      </c>
      <c r="LT51" s="215">
        <f t="shared" si="12"/>
        <v>171573.68885999999</v>
      </c>
      <c r="LU51" s="216">
        <f t="shared" si="13"/>
        <v>66316.551975000009</v>
      </c>
    </row>
    <row r="52" spans="1:333" ht="15.75">
      <c r="A52" s="141"/>
      <c r="B52" s="128"/>
      <c r="C52" s="129"/>
      <c r="D52" s="128"/>
      <c r="E52" s="129"/>
      <c r="F52" s="128"/>
      <c r="G52" s="129"/>
      <c r="H52" s="130"/>
      <c r="I52" s="131"/>
      <c r="J52" s="128"/>
      <c r="K52" s="129"/>
      <c r="L52" s="130"/>
      <c r="M52" s="131"/>
      <c r="N52" s="130"/>
      <c r="O52" s="131"/>
      <c r="P52" s="142"/>
      <c r="Q52" s="129"/>
      <c r="R52" s="128"/>
      <c r="S52" s="129"/>
      <c r="T52" s="128"/>
      <c r="U52" s="129"/>
      <c r="V52" s="143"/>
      <c r="W52" s="128"/>
      <c r="X52" s="128"/>
      <c r="Y52" s="129"/>
      <c r="Z52" s="128"/>
      <c r="AA52" s="129"/>
      <c r="AB52" s="128"/>
      <c r="AC52" s="129"/>
      <c r="AD52" s="128"/>
      <c r="AE52" s="129"/>
      <c r="AF52" s="128"/>
      <c r="AG52" s="129"/>
      <c r="AH52" s="200"/>
      <c r="AI52" s="202"/>
      <c r="AJ52" s="200"/>
      <c r="AK52" s="202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28"/>
      <c r="EL52" s="128"/>
      <c r="EM52" s="128"/>
      <c r="EN52" s="128"/>
      <c r="EO52" s="128"/>
      <c r="EP52" s="128"/>
      <c r="EQ52" s="128"/>
      <c r="ER52" s="128"/>
      <c r="ES52" s="128"/>
      <c r="ET52" s="128"/>
      <c r="EU52" s="128"/>
      <c r="EV52" s="128"/>
      <c r="EW52" s="128"/>
      <c r="EX52" s="128"/>
      <c r="EY52" s="128"/>
      <c r="EZ52" s="128"/>
      <c r="FA52" s="128"/>
      <c r="FB52" s="128"/>
      <c r="FC52" s="128"/>
      <c r="FD52" s="128"/>
      <c r="FE52" s="128"/>
      <c r="FF52" s="128"/>
      <c r="FG52" s="128"/>
      <c r="FH52" s="128"/>
      <c r="FI52" s="128"/>
      <c r="FJ52" s="128"/>
      <c r="FK52" s="128"/>
      <c r="FL52" s="128"/>
      <c r="FM52" s="128"/>
      <c r="FN52" s="128"/>
      <c r="FO52" s="128"/>
      <c r="FP52" s="128"/>
      <c r="FQ52" s="128"/>
      <c r="FR52" s="128"/>
      <c r="FS52" s="128"/>
      <c r="FT52" s="128"/>
      <c r="FU52" s="128"/>
      <c r="FV52" s="128"/>
      <c r="FW52" s="128"/>
      <c r="FX52" s="128"/>
      <c r="FY52" s="128"/>
      <c r="FZ52" s="128"/>
      <c r="GA52" s="128"/>
      <c r="GB52" s="128"/>
      <c r="GC52" s="128"/>
      <c r="GD52" s="128"/>
      <c r="GE52" s="128"/>
      <c r="GF52" s="128"/>
      <c r="GG52" s="128"/>
      <c r="GH52" s="128"/>
      <c r="GI52" s="128"/>
      <c r="GJ52" s="128"/>
      <c r="GK52" s="128"/>
      <c r="GL52" s="128"/>
      <c r="GM52" s="128"/>
      <c r="GN52" s="128"/>
      <c r="GO52" s="128"/>
      <c r="GP52" s="128"/>
      <c r="GQ52" s="128"/>
      <c r="GR52" s="128"/>
      <c r="GS52" s="128"/>
      <c r="GT52" s="128"/>
      <c r="GU52" s="128"/>
      <c r="GV52" s="128"/>
      <c r="GW52" s="128"/>
      <c r="GX52" s="128"/>
      <c r="GY52" s="128"/>
      <c r="GZ52" s="128"/>
      <c r="HA52" s="128"/>
      <c r="HB52" s="128"/>
      <c r="HC52" s="128"/>
      <c r="HD52" s="128"/>
      <c r="HE52" s="128"/>
      <c r="HF52" s="128"/>
      <c r="HG52" s="128"/>
      <c r="HH52" s="128"/>
      <c r="HI52" s="128"/>
      <c r="HJ52" s="128"/>
      <c r="HK52" s="128"/>
      <c r="HL52" s="128"/>
      <c r="HM52" s="128"/>
      <c r="HN52" s="128"/>
      <c r="HO52" s="128"/>
      <c r="HP52" s="128"/>
      <c r="HQ52" s="128"/>
      <c r="HR52" s="128"/>
      <c r="HS52" s="128"/>
      <c r="HT52" s="128"/>
      <c r="HU52" s="128"/>
      <c r="HV52" s="128"/>
      <c r="HW52" s="129"/>
      <c r="HX52" s="128"/>
      <c r="HY52" s="128"/>
      <c r="HZ52" s="128"/>
      <c r="IA52" s="129"/>
      <c r="IB52" s="128"/>
      <c r="IC52" s="129"/>
      <c r="ID52" s="128"/>
      <c r="IE52" s="129"/>
      <c r="IF52" s="128"/>
      <c r="IG52" s="129"/>
      <c r="IH52" s="128"/>
      <c r="II52" s="129"/>
      <c r="IJ52" s="128"/>
      <c r="IK52" s="129"/>
      <c r="IL52" s="128"/>
      <c r="IM52" s="129"/>
      <c r="IN52" s="128"/>
      <c r="IO52" s="129"/>
      <c r="IP52" s="128"/>
      <c r="IQ52" s="129"/>
      <c r="IR52" s="128"/>
      <c r="IS52" s="129"/>
      <c r="IT52" s="128"/>
      <c r="IU52" s="129"/>
      <c r="IV52" s="128"/>
      <c r="IW52" s="129"/>
      <c r="IX52" s="128"/>
      <c r="IY52" s="145"/>
      <c r="IZ52" s="128"/>
      <c r="JA52" s="145"/>
      <c r="JB52" s="128"/>
      <c r="JC52" s="145"/>
      <c r="JD52" s="128"/>
      <c r="JE52" s="145"/>
      <c r="JF52" s="128"/>
      <c r="JG52" s="145"/>
      <c r="JH52" s="128"/>
      <c r="JI52" s="145"/>
      <c r="JJ52" s="128"/>
      <c r="JK52" s="145"/>
      <c r="JL52" s="128"/>
      <c r="JM52" s="145"/>
      <c r="JN52" s="128"/>
      <c r="JO52" s="145"/>
      <c r="JP52" s="203"/>
      <c r="JQ52" s="232"/>
      <c r="JR52" s="128"/>
      <c r="JS52" s="129"/>
      <c r="JT52" s="128"/>
      <c r="JU52" s="196"/>
      <c r="JV52" s="211"/>
      <c r="JW52" s="203"/>
      <c r="JX52" s="210"/>
      <c r="JY52" s="203"/>
      <c r="JZ52" s="243"/>
      <c r="KA52" s="196"/>
      <c r="KB52" s="243"/>
      <c r="KC52" s="196"/>
      <c r="KD52" s="243"/>
      <c r="KE52" s="196"/>
      <c r="KF52" s="243"/>
      <c r="KG52" s="196"/>
      <c r="KH52" s="243"/>
      <c r="KI52" s="196"/>
      <c r="KJ52" s="243"/>
      <c r="KK52" s="196"/>
      <c r="KL52" s="243"/>
      <c r="KM52" s="196"/>
      <c r="KN52" s="243"/>
      <c r="KO52" s="196"/>
      <c r="KP52" s="243"/>
      <c r="KQ52" s="196"/>
      <c r="KR52" s="211"/>
      <c r="KS52" s="203"/>
      <c r="KT52" s="211"/>
      <c r="KU52" s="203"/>
      <c r="KV52" s="211"/>
      <c r="KW52" s="203"/>
      <c r="KX52" s="211"/>
      <c r="KY52" s="203"/>
      <c r="KZ52" s="203"/>
      <c r="LA52" s="203"/>
      <c r="LB52" s="203"/>
      <c r="LC52" s="203"/>
      <c r="LD52" s="203"/>
      <c r="LE52" s="203"/>
      <c r="LF52" s="203"/>
      <c r="LG52" s="203"/>
      <c r="LH52" s="203"/>
      <c r="LI52" s="203"/>
      <c r="LJ52" s="203"/>
      <c r="LK52" s="203"/>
      <c r="LL52" s="203"/>
      <c r="LM52" s="203"/>
      <c r="LN52" s="203"/>
      <c r="LO52" s="203"/>
      <c r="LP52" s="203"/>
      <c r="LQ52" s="203"/>
      <c r="LR52" s="215"/>
      <c r="LS52" s="216"/>
      <c r="LT52" s="215"/>
      <c r="LU52" s="216"/>
    </row>
    <row r="53" spans="1:333" ht="15">
      <c r="A53" s="122" t="s">
        <v>131</v>
      </c>
      <c r="B53" s="123">
        <v>41453.199999999997</v>
      </c>
      <c r="C53" s="124">
        <v>62135</v>
      </c>
      <c r="D53" s="123">
        <v>38757.1</v>
      </c>
      <c r="E53" s="124">
        <v>42815</v>
      </c>
      <c r="F53" s="123">
        <v>41819.5</v>
      </c>
      <c r="G53" s="124">
        <v>39858.1</v>
      </c>
      <c r="H53" s="125">
        <v>66478.3</v>
      </c>
      <c r="I53" s="124">
        <v>50133</v>
      </c>
      <c r="J53" s="123">
        <v>63157</v>
      </c>
      <c r="K53" s="124">
        <v>46631</v>
      </c>
      <c r="L53" s="150">
        <f>SUM(L55:L57)</f>
        <v>80562.099999999991</v>
      </c>
      <c r="M53" s="126">
        <f>SUM(M55:M57)</f>
        <v>44559.9</v>
      </c>
      <c r="N53" s="150">
        <f t="shared" ref="N53:CE53" si="55">SUM(N55:N57)</f>
        <v>89654.2</v>
      </c>
      <c r="O53" s="124">
        <f t="shared" si="55"/>
        <v>45084.647597567629</v>
      </c>
      <c r="P53" s="151">
        <f t="shared" si="55"/>
        <v>91530.089553999991</v>
      </c>
      <c r="Q53" s="149">
        <f t="shared" si="55"/>
        <v>58819.41</v>
      </c>
      <c r="R53" s="151">
        <f t="shared" si="55"/>
        <v>153420.89686045999</v>
      </c>
      <c r="S53" s="151">
        <f t="shared" si="55"/>
        <v>116092.51699999999</v>
      </c>
      <c r="T53" s="152">
        <f t="shared" si="55"/>
        <v>207468.95242445258</v>
      </c>
      <c r="U53" s="153">
        <f t="shared" si="55"/>
        <v>151673.73199999999</v>
      </c>
      <c r="V53" s="127">
        <f t="shared" si="55"/>
        <v>256538.12205581073</v>
      </c>
      <c r="W53" s="123">
        <f t="shared" si="55"/>
        <v>153046.26300000001</v>
      </c>
      <c r="X53" s="123">
        <f t="shared" si="55"/>
        <v>219455.19206661006</v>
      </c>
      <c r="Y53" s="124">
        <f t="shared" si="55"/>
        <v>117840.88300000003</v>
      </c>
      <c r="Z53" s="123">
        <f t="shared" si="55"/>
        <v>223226.89997095597</v>
      </c>
      <c r="AA53" s="124">
        <f t="shared" si="55"/>
        <v>118582.57100000003</v>
      </c>
      <c r="AB53" s="123">
        <f t="shared" si="55"/>
        <v>231588.21185399999</v>
      </c>
      <c r="AC53" s="124">
        <f t="shared" si="55"/>
        <v>124909.766</v>
      </c>
      <c r="AD53" s="123">
        <f t="shared" si="55"/>
        <v>293912.29225650005</v>
      </c>
      <c r="AE53" s="124">
        <f t="shared" si="55"/>
        <v>174205.53941699996</v>
      </c>
      <c r="AF53" s="123">
        <f t="shared" si="55"/>
        <v>297702.43273930001</v>
      </c>
      <c r="AG53" s="123">
        <f t="shared" si="55"/>
        <v>184625.96765099998</v>
      </c>
      <c r="AH53" s="123">
        <f>SUM(AH55:AH57)</f>
        <v>315569.55295649415</v>
      </c>
      <c r="AI53" s="123">
        <f t="shared" si="55"/>
        <v>161101.34756200001</v>
      </c>
      <c r="AJ53" s="123">
        <f t="shared" si="55"/>
        <v>344275.32480217027</v>
      </c>
      <c r="AK53" s="123">
        <f t="shared" si="55"/>
        <v>166105.73522800001</v>
      </c>
      <c r="AL53" s="123">
        <f t="shared" si="55"/>
        <v>13084.769678000001</v>
      </c>
      <c r="AM53" s="123">
        <f t="shared" si="55"/>
        <v>3667.1640000000007</v>
      </c>
      <c r="AN53" s="123">
        <f t="shared" si="55"/>
        <v>18238.573222999999</v>
      </c>
      <c r="AO53" s="123">
        <f t="shared" si="55"/>
        <v>5918.5939999999991</v>
      </c>
      <c r="AP53" s="123">
        <f t="shared" si="55"/>
        <v>23747.636907</v>
      </c>
      <c r="AQ53" s="123">
        <f t="shared" si="55"/>
        <v>7955.213999999999</v>
      </c>
      <c r="AR53" s="123">
        <f t="shared" si="55"/>
        <v>28731.422719000002</v>
      </c>
      <c r="AS53" s="123">
        <f t="shared" si="55"/>
        <v>10975.030999999999</v>
      </c>
      <c r="AT53" s="123">
        <f t="shared" si="55"/>
        <v>33984.772433999999</v>
      </c>
      <c r="AU53" s="123">
        <f t="shared" si="55"/>
        <v>14790.007</v>
      </c>
      <c r="AV53" s="123">
        <f t="shared" si="55"/>
        <v>40086.997927000004</v>
      </c>
      <c r="AW53" s="123">
        <f t="shared" si="55"/>
        <v>18963.127</v>
      </c>
      <c r="AX53" s="123">
        <f t="shared" si="55"/>
        <v>53354.146353999997</v>
      </c>
      <c r="AY53" s="123">
        <f t="shared" si="55"/>
        <v>25891.379000000001</v>
      </c>
      <c r="AZ53" s="123">
        <f t="shared" si="55"/>
        <v>63165.886195999992</v>
      </c>
      <c r="BA53" s="123">
        <f t="shared" si="55"/>
        <v>32399.304000000004</v>
      </c>
      <c r="BB53" s="123">
        <f t="shared" si="55"/>
        <v>78568.563029000012</v>
      </c>
      <c r="BC53" s="123">
        <f t="shared" si="55"/>
        <v>39006.197000000007</v>
      </c>
      <c r="BD53" s="123">
        <f t="shared" si="55"/>
        <v>85133.957141000006</v>
      </c>
      <c r="BE53" s="123">
        <f t="shared" si="55"/>
        <v>46849.624000000011</v>
      </c>
      <c r="BF53" s="123">
        <f t="shared" si="55"/>
        <v>91530.089553999991</v>
      </c>
      <c r="BG53" s="123">
        <f t="shared" si="55"/>
        <v>58819.41</v>
      </c>
      <c r="BH53" s="123">
        <f t="shared" si="55"/>
        <v>11402.156373</v>
      </c>
      <c r="BI53" s="123">
        <f t="shared" si="55"/>
        <v>8087.2039999999997</v>
      </c>
      <c r="BJ53" s="123">
        <f t="shared" si="55"/>
        <v>9413.5273219999999</v>
      </c>
      <c r="BK53" s="123">
        <f t="shared" si="55"/>
        <v>9392.9250000000011</v>
      </c>
      <c r="BL53" s="123">
        <f t="shared" si="55"/>
        <v>20815.683695</v>
      </c>
      <c r="BM53" s="123">
        <f t="shared" si="55"/>
        <v>17480.129000000001</v>
      </c>
      <c r="BN53" s="123">
        <f t="shared" si="55"/>
        <v>10286.129313000001</v>
      </c>
      <c r="BO53" s="123">
        <f t="shared" si="55"/>
        <v>9799.0560000000005</v>
      </c>
      <c r="BP53" s="123">
        <f t="shared" si="55"/>
        <v>11450.890272999997</v>
      </c>
      <c r="BQ53" s="123">
        <f t="shared" si="55"/>
        <v>10616.732</v>
      </c>
      <c r="BR53" s="123">
        <f t="shared" si="55"/>
        <v>9517.446093999999</v>
      </c>
      <c r="BS53" s="123">
        <f t="shared" si="55"/>
        <v>7349.6640000000007</v>
      </c>
      <c r="BT53" s="123">
        <f t="shared" si="55"/>
        <v>12394.9735</v>
      </c>
      <c r="BU53" s="123">
        <f t="shared" si="55"/>
        <v>8238.9570000000003</v>
      </c>
      <c r="BV53" s="123">
        <f t="shared" si="55"/>
        <v>11935.384591000002</v>
      </c>
      <c r="BW53" s="123">
        <f t="shared" si="55"/>
        <v>10184.555</v>
      </c>
      <c r="BX53" s="123">
        <f t="shared" si="55"/>
        <v>18351.627281000001</v>
      </c>
      <c r="BY53" s="123">
        <f t="shared" si="55"/>
        <v>11245.389000000001</v>
      </c>
      <c r="BZ53" s="123">
        <f t="shared" si="55"/>
        <v>11823.578085000001</v>
      </c>
      <c r="CA53" s="123">
        <f t="shared" si="55"/>
        <v>8672.1630000000005</v>
      </c>
      <c r="CB53" s="123">
        <f t="shared" si="55"/>
        <v>17537.469013000002</v>
      </c>
      <c r="CC53" s="123">
        <f t="shared" si="55"/>
        <v>11053.896000000001</v>
      </c>
      <c r="CD53" s="123">
        <f t="shared" si="55"/>
        <v>12842.659247</v>
      </c>
      <c r="CE53" s="123">
        <f t="shared" si="55"/>
        <v>9960.2489999999998</v>
      </c>
      <c r="CF53" s="123">
        <f t="shared" ref="CF53:EQ53" si="56">SUM(CF55:CF57)</f>
        <v>16465.055768459999</v>
      </c>
      <c r="CG53" s="123">
        <f t="shared" si="56"/>
        <v>11491.627</v>
      </c>
      <c r="CH53" s="123">
        <f t="shared" si="56"/>
        <v>17423.520081452596</v>
      </c>
      <c r="CI53" s="123">
        <f t="shared" si="56"/>
        <v>9916.8469999999998</v>
      </c>
      <c r="CJ53" s="123">
        <f t="shared" si="56"/>
        <v>20109.188731000002</v>
      </c>
      <c r="CK53" s="123">
        <f t="shared" si="56"/>
        <v>9875.0369999999984</v>
      </c>
      <c r="CL53" s="123">
        <f t="shared" si="56"/>
        <v>9054.9483309999996</v>
      </c>
      <c r="CM53" s="123">
        <f t="shared" si="56"/>
        <v>9724.3570000000018</v>
      </c>
      <c r="CN53" s="123">
        <f t="shared" si="56"/>
        <v>16739.846798999999</v>
      </c>
      <c r="CO53" s="123">
        <f t="shared" si="56"/>
        <v>8257.9619999999995</v>
      </c>
      <c r="CP53" s="123">
        <f t="shared" si="56"/>
        <v>14432.674010999999</v>
      </c>
      <c r="CQ53" s="123">
        <f t="shared" si="56"/>
        <v>11826.245999999999</v>
      </c>
      <c r="CR53" s="123">
        <f t="shared" si="56"/>
        <v>17718.997350999998</v>
      </c>
      <c r="CS53" s="123">
        <f t="shared" si="56"/>
        <v>13162.749</v>
      </c>
      <c r="CT53" s="123">
        <f t="shared" si="56"/>
        <v>22753.074110000001</v>
      </c>
      <c r="CU53" s="123">
        <f t="shared" si="56"/>
        <v>12191.638999999999</v>
      </c>
      <c r="CV53" s="123">
        <f t="shared" si="56"/>
        <v>21621.076437</v>
      </c>
      <c r="CW53" s="123">
        <f t="shared" si="56"/>
        <v>14826.357</v>
      </c>
      <c r="CX53" s="123">
        <f t="shared" si="56"/>
        <v>12499.953131</v>
      </c>
      <c r="CY53" s="123">
        <f t="shared" si="56"/>
        <v>10275.200999999999</v>
      </c>
      <c r="CZ53" s="123">
        <f t="shared" si="56"/>
        <v>18875.559555</v>
      </c>
      <c r="DA53" s="123">
        <f t="shared" si="56"/>
        <v>15290.623</v>
      </c>
      <c r="DB53" s="123">
        <f t="shared" si="56"/>
        <v>19539.892941999999</v>
      </c>
      <c r="DC53" s="123">
        <f t="shared" si="56"/>
        <v>18927.065999999999</v>
      </c>
      <c r="DD53" s="123">
        <f t="shared" si="56"/>
        <v>16700.220945000001</v>
      </c>
      <c r="DE53" s="123">
        <f t="shared" si="56"/>
        <v>17399.648000000001</v>
      </c>
      <c r="DF53" s="123">
        <f t="shared" si="56"/>
        <v>190768.73147945257</v>
      </c>
      <c r="DG53" s="123">
        <f t="shared" si="56"/>
        <v>134274.084</v>
      </c>
      <c r="DH53" s="123">
        <f t="shared" si="56"/>
        <v>18900.807692999999</v>
      </c>
      <c r="DI53" s="123">
        <f t="shared" si="56"/>
        <v>12910.886999999999</v>
      </c>
      <c r="DJ53" s="123">
        <f t="shared" si="56"/>
        <v>15891.332446</v>
      </c>
      <c r="DK53" s="123">
        <f t="shared" si="56"/>
        <v>10687.225999999999</v>
      </c>
      <c r="DL53" s="123">
        <f t="shared" si="56"/>
        <v>16825.982059999998</v>
      </c>
      <c r="DM53" s="123">
        <f t="shared" si="56"/>
        <v>12034.242999999999</v>
      </c>
      <c r="DN53" s="123">
        <f t="shared" si="56"/>
        <v>23070.665921834883</v>
      </c>
      <c r="DO53" s="123">
        <f t="shared" si="56"/>
        <v>17449.397000000001</v>
      </c>
      <c r="DP53" s="123">
        <f t="shared" si="56"/>
        <v>33481.538417710006</v>
      </c>
      <c r="DQ53" s="123">
        <f t="shared" si="56"/>
        <v>13386.195</v>
      </c>
      <c r="DR53" s="123">
        <f t="shared" si="56"/>
        <v>31338.310151330003</v>
      </c>
      <c r="DS53" s="123">
        <f t="shared" si="56"/>
        <v>12511.498000000001</v>
      </c>
      <c r="DT53" s="123">
        <f t="shared" si="56"/>
        <v>16027.821809337769</v>
      </c>
      <c r="DU53" s="123">
        <f t="shared" si="56"/>
        <v>10226.273000000003</v>
      </c>
      <c r="DV53" s="123">
        <f t="shared" si="56"/>
        <v>15633.947109352739</v>
      </c>
      <c r="DW53" s="123">
        <f t="shared" si="56"/>
        <v>12619.187</v>
      </c>
      <c r="DX53" s="123">
        <f t="shared" si="56"/>
        <v>20616.931102732913</v>
      </c>
      <c r="DY53" s="123">
        <f t="shared" si="56"/>
        <v>10490.356</v>
      </c>
      <c r="DZ53" s="123">
        <f t="shared" si="56"/>
        <v>17711.568247880241</v>
      </c>
      <c r="EA53" s="123">
        <f t="shared" si="56"/>
        <v>9993.7800000000007</v>
      </c>
      <c r="EB53" s="123">
        <f t="shared" si="56"/>
        <v>17162.168307154494</v>
      </c>
      <c r="EC53" s="123">
        <f t="shared" si="56"/>
        <v>12833.228999999999</v>
      </c>
      <c r="ED53" s="123">
        <f t="shared" si="56"/>
        <v>29877.048789477696</v>
      </c>
      <c r="EE53" s="123">
        <f t="shared" si="56"/>
        <v>17903.991999999998</v>
      </c>
      <c r="EF53" s="123">
        <f t="shared" si="56"/>
        <v>15573.883631394725</v>
      </c>
      <c r="EG53" s="123">
        <f t="shared" si="56"/>
        <v>8602.6110000000026</v>
      </c>
      <c r="EH53" s="123">
        <f t="shared" si="56"/>
        <v>16980.361980003174</v>
      </c>
      <c r="EI53" s="123">
        <f t="shared" si="56"/>
        <v>7279.0550000000021</v>
      </c>
      <c r="EJ53" s="123">
        <f t="shared" si="56"/>
        <v>13503.554462832166</v>
      </c>
      <c r="EK53" s="123">
        <f t="shared" si="56"/>
        <v>11292.708000000001</v>
      </c>
      <c r="EL53" s="123">
        <f t="shared" si="56"/>
        <v>15483.570027259993</v>
      </c>
      <c r="EM53" s="123">
        <f t="shared" si="56"/>
        <v>9930.9579999999987</v>
      </c>
      <c r="EN53" s="123">
        <f t="shared" si="56"/>
        <v>17868.949452579996</v>
      </c>
      <c r="EO53" s="123">
        <f t="shared" si="56"/>
        <v>8730.4940000000024</v>
      </c>
      <c r="EP53" s="123">
        <f t="shared" si="56"/>
        <v>15411.416331410001</v>
      </c>
      <c r="EQ53" s="123">
        <f t="shared" si="56"/>
        <v>10302.854000000001</v>
      </c>
      <c r="ER53" s="123">
        <f t="shared" ref="ER53:HC53" si="57">SUM(ER55:ER57)</f>
        <v>23140.753041739998</v>
      </c>
      <c r="ES53" s="123">
        <f t="shared" si="57"/>
        <v>9085.3159999999989</v>
      </c>
      <c r="ET53" s="123">
        <f t="shared" si="57"/>
        <v>15258.87829784</v>
      </c>
      <c r="EU53" s="123">
        <f t="shared" si="57"/>
        <v>8171.0410000000011</v>
      </c>
      <c r="EV53" s="123">
        <f t="shared" si="57"/>
        <v>19979.650175550003</v>
      </c>
      <c r="EW53" s="123">
        <f t="shared" si="57"/>
        <v>9107.6160000000054</v>
      </c>
      <c r="EX53" s="123">
        <f t="shared" si="57"/>
        <v>26691.625053000003</v>
      </c>
      <c r="EY53" s="123">
        <f t="shared" si="57"/>
        <v>10779.574000000001</v>
      </c>
      <c r="EZ53" s="123">
        <f t="shared" si="57"/>
        <v>15841.218500000001</v>
      </c>
      <c r="FA53" s="123">
        <f t="shared" si="57"/>
        <v>11340.169</v>
      </c>
      <c r="FB53" s="123">
        <f t="shared" si="57"/>
        <v>23721.331112999997</v>
      </c>
      <c r="FC53" s="123">
        <f t="shared" si="57"/>
        <v>13218.487000000006</v>
      </c>
      <c r="FD53" s="123">
        <f t="shared" si="57"/>
        <v>219455.19206661006</v>
      </c>
      <c r="FE53" s="123">
        <f t="shared" si="57"/>
        <v>117840.88300000003</v>
      </c>
      <c r="FF53" s="123">
        <f t="shared" si="57"/>
        <v>17066.723935000002</v>
      </c>
      <c r="FG53" s="123">
        <f t="shared" si="57"/>
        <v>11504.547000000002</v>
      </c>
      <c r="FH53" s="123">
        <f t="shared" si="57"/>
        <v>17203.772453999994</v>
      </c>
      <c r="FI53" s="123">
        <f t="shared" si="57"/>
        <v>9575.3420000000006</v>
      </c>
      <c r="FJ53" s="123">
        <f t="shared" si="57"/>
        <v>22048.229466000001</v>
      </c>
      <c r="FK53" s="123">
        <f t="shared" si="57"/>
        <v>9787.9660000000003</v>
      </c>
      <c r="FL53" s="123">
        <f t="shared" si="57"/>
        <v>17767.837414000001</v>
      </c>
      <c r="FM53" s="123">
        <f t="shared" si="57"/>
        <v>10813.991</v>
      </c>
      <c r="FN53" s="123">
        <f t="shared" si="57"/>
        <v>14757.344600999999</v>
      </c>
      <c r="FO53" s="123">
        <f t="shared" si="57"/>
        <v>6985.2479999999996</v>
      </c>
      <c r="FP53" s="123">
        <f t="shared" si="57"/>
        <v>23431.108230999998</v>
      </c>
      <c r="FQ53" s="123">
        <f t="shared" si="57"/>
        <v>9746.7199999999993</v>
      </c>
      <c r="FR53" s="123">
        <f t="shared" si="57"/>
        <v>19283.972188</v>
      </c>
      <c r="FS53" s="123">
        <f t="shared" si="57"/>
        <v>7167.6419999999998</v>
      </c>
      <c r="FT53" s="123">
        <f t="shared" si="57"/>
        <v>29350.405033000003</v>
      </c>
      <c r="FU53" s="123">
        <f t="shared" si="57"/>
        <v>9593.527</v>
      </c>
      <c r="FV53" s="123">
        <f t="shared" si="57"/>
        <v>15163.07194070997</v>
      </c>
      <c r="FW53" s="123">
        <f t="shared" si="57"/>
        <v>10503.145999999999</v>
      </c>
      <c r="FX53" s="123">
        <f t="shared" si="57"/>
        <v>14366.481903</v>
      </c>
      <c r="FY53" s="123">
        <f t="shared" si="57"/>
        <v>8938.2380000000012</v>
      </c>
      <c r="FZ53" s="123">
        <f t="shared" si="57"/>
        <v>20760.902975000001</v>
      </c>
      <c r="GA53" s="123">
        <f t="shared" si="57"/>
        <v>11237.438</v>
      </c>
      <c r="GB53" s="123">
        <f t="shared" si="57"/>
        <v>16117.195477000001</v>
      </c>
      <c r="GC53" s="123">
        <f t="shared" si="57"/>
        <v>14136.360000000002</v>
      </c>
      <c r="GD53" s="123">
        <f t="shared" si="57"/>
        <v>18748.536855999999</v>
      </c>
      <c r="GE53" s="123">
        <f t="shared" si="57"/>
        <v>9959.6190000000006</v>
      </c>
      <c r="GF53" s="123">
        <f t="shared" si="57"/>
        <v>14683.222715</v>
      </c>
      <c r="GG53" s="123">
        <f t="shared" si="57"/>
        <v>10416.329000000005</v>
      </c>
      <c r="GH53" s="123">
        <f t="shared" si="57"/>
        <v>12914.746859999997</v>
      </c>
      <c r="GI53" s="123">
        <f t="shared" si="57"/>
        <v>8301.0900000000038</v>
      </c>
      <c r="GJ53" s="123">
        <f t="shared" si="57"/>
        <v>17912.693724000004</v>
      </c>
      <c r="GK53" s="123">
        <f t="shared" si="57"/>
        <v>10714.94</v>
      </c>
      <c r="GL53" s="123">
        <f t="shared" si="57"/>
        <v>25560.944310000003</v>
      </c>
      <c r="GM53" s="123">
        <f t="shared" si="57"/>
        <v>11021.919000000002</v>
      </c>
      <c r="GN53" s="123">
        <f t="shared" si="57"/>
        <v>20256.141115000002</v>
      </c>
      <c r="GO53" s="123">
        <f t="shared" si="57"/>
        <v>12601.41</v>
      </c>
      <c r="GP53" s="123">
        <f t="shared" si="57"/>
        <v>18352.107332</v>
      </c>
      <c r="GQ53" s="123">
        <f t="shared" si="57"/>
        <v>7876.771999999999</v>
      </c>
      <c r="GR53" s="123">
        <f t="shared" si="57"/>
        <v>22918.237218000006</v>
      </c>
      <c r="GS53" s="123">
        <f t="shared" si="57"/>
        <v>11616.432999999999</v>
      </c>
      <c r="GT53" s="123">
        <f t="shared" si="57"/>
        <v>32919.903887999993</v>
      </c>
      <c r="GU53" s="123">
        <f t="shared" si="57"/>
        <v>14970.350999999999</v>
      </c>
      <c r="GV53" s="123">
        <f t="shared" si="57"/>
        <v>17918.641043000003</v>
      </c>
      <c r="GW53" s="123">
        <f t="shared" si="57"/>
        <v>9633.9320000000007</v>
      </c>
      <c r="GX53" s="123">
        <f t="shared" si="57"/>
        <v>15689.852114999998</v>
      </c>
      <c r="GY53" s="123">
        <f t="shared" si="57"/>
        <v>8314.5270000000019</v>
      </c>
      <c r="GZ53" s="123">
        <f t="shared" si="57"/>
        <v>13713.184677999998</v>
      </c>
      <c r="HA53" s="123">
        <f t="shared" si="57"/>
        <v>9482.4440000000031</v>
      </c>
      <c r="HB53" s="123">
        <f t="shared" si="57"/>
        <v>16688.21229800002</v>
      </c>
      <c r="HC53" s="123">
        <f t="shared" si="57"/>
        <v>10548.585417000002</v>
      </c>
      <c r="HD53" s="123">
        <f t="shared" ref="HD53:JO53" si="58">SUM(HD55:HD57)</f>
        <v>15827.208848</v>
      </c>
      <c r="HE53" s="123">
        <f t="shared" si="58"/>
        <v>11920.576999999997</v>
      </c>
      <c r="HF53" s="123">
        <f t="shared" si="58"/>
        <v>28875.601310999995</v>
      </c>
      <c r="HG53" s="123">
        <f t="shared" si="58"/>
        <v>14100.883999999995</v>
      </c>
      <c r="HH53" s="123">
        <f t="shared" si="58"/>
        <v>26478.828990000002</v>
      </c>
      <c r="HI53" s="123">
        <f t="shared" si="58"/>
        <v>9620.3269999999993</v>
      </c>
      <c r="HJ53" s="123">
        <f t="shared" si="58"/>
        <v>33826.821953999999</v>
      </c>
      <c r="HK53" s="123">
        <f t="shared" si="58"/>
        <v>15638.463000000002</v>
      </c>
      <c r="HL53" s="123">
        <f t="shared" si="58"/>
        <v>21841.977712</v>
      </c>
      <c r="HM53" s="123">
        <f t="shared" si="58"/>
        <v>8711.2939999999999</v>
      </c>
      <c r="HN53" s="123">
        <f t="shared" si="58"/>
        <v>15598.956444000003</v>
      </c>
      <c r="HO53" s="123">
        <f t="shared" si="58"/>
        <v>11945.746999999996</v>
      </c>
      <c r="HP53" s="123">
        <f t="shared" si="58"/>
        <v>23095.638053000002</v>
      </c>
      <c r="HQ53" s="123">
        <f t="shared" si="58"/>
        <v>12979.786999999997</v>
      </c>
      <c r="HR53" s="123">
        <f t="shared" si="58"/>
        <v>39838.649772499994</v>
      </c>
      <c r="HS53" s="123">
        <f t="shared" si="58"/>
        <v>14841.499999999996</v>
      </c>
      <c r="HT53" s="123">
        <f t="shared" si="58"/>
        <v>28871.471275000022</v>
      </c>
      <c r="HU53" s="123">
        <f t="shared" si="58"/>
        <v>24650.43599999998</v>
      </c>
      <c r="HV53" s="123">
        <f t="shared" si="58"/>
        <v>20848.942101999997</v>
      </c>
      <c r="HW53" s="123">
        <f t="shared" si="58"/>
        <v>21830.856000000014</v>
      </c>
      <c r="HX53" s="123">
        <f t="shared" si="58"/>
        <v>22119.983496999997</v>
      </c>
      <c r="HY53" s="123">
        <f t="shared" si="58"/>
        <v>17516.003000000012</v>
      </c>
      <c r="HZ53" s="123">
        <f t="shared" si="58"/>
        <v>25901.054418</v>
      </c>
      <c r="IA53" s="123">
        <f t="shared" si="58"/>
        <v>16910.968599999997</v>
      </c>
      <c r="IB53" s="123">
        <f t="shared" si="58"/>
        <v>24243.628667199999</v>
      </c>
      <c r="IC53" s="123">
        <f t="shared" si="58"/>
        <v>19268.62</v>
      </c>
      <c r="ID53" s="123">
        <f t="shared" si="58"/>
        <v>21625.141640399997</v>
      </c>
      <c r="IE53" s="123">
        <f t="shared" si="58"/>
        <v>16706.547523000001</v>
      </c>
      <c r="IF53" s="123">
        <f t="shared" si="58"/>
        <v>20158.616931100001</v>
      </c>
      <c r="IG53" s="123">
        <f t="shared" si="58"/>
        <v>10529.522200000001</v>
      </c>
      <c r="IH53" s="123">
        <f t="shared" si="58"/>
        <v>25594.481794799998</v>
      </c>
      <c r="II53" s="123">
        <f t="shared" si="58"/>
        <v>14095.61412</v>
      </c>
      <c r="IJ53" s="123">
        <f t="shared" si="58"/>
        <v>18742.162936000004</v>
      </c>
      <c r="IK53" s="123">
        <f t="shared" si="58"/>
        <v>11439.569799999999</v>
      </c>
      <c r="IL53" s="123">
        <f t="shared" si="58"/>
        <v>29384.226724</v>
      </c>
      <c r="IM53" s="123">
        <f t="shared" si="58"/>
        <v>16455.880999999998</v>
      </c>
      <c r="IN53" s="123">
        <f t="shared" si="58"/>
        <v>19199.998961400001</v>
      </c>
      <c r="IO53" s="123">
        <f t="shared" si="58"/>
        <v>12387.251399999999</v>
      </c>
      <c r="IP53" s="123">
        <f t="shared" si="58"/>
        <v>30352.046116799993</v>
      </c>
      <c r="IQ53" s="123">
        <f t="shared" si="58"/>
        <v>15823.823640000002</v>
      </c>
      <c r="IR53" s="123">
        <f t="shared" si="58"/>
        <v>40173.090172999997</v>
      </c>
      <c r="IS53" s="123">
        <f t="shared" si="58"/>
        <v>20892.684699999998</v>
      </c>
      <c r="IT53" s="123">
        <f t="shared" si="58"/>
        <v>24598.7264522</v>
      </c>
      <c r="IU53" s="123">
        <f t="shared" si="58"/>
        <v>13960.331668000001</v>
      </c>
      <c r="IV53" s="123">
        <f t="shared" si="58"/>
        <v>17729.257924400004</v>
      </c>
      <c r="IW53" s="123">
        <f t="shared" si="58"/>
        <v>16155.152999999998</v>
      </c>
      <c r="IX53" s="123">
        <f t="shared" si="58"/>
        <v>31431.296671</v>
      </c>
      <c r="IY53" s="123">
        <f t="shared" si="58"/>
        <v>16015.531000000001</v>
      </c>
      <c r="IZ53" s="123">
        <f t="shared" si="58"/>
        <v>24188.281201000002</v>
      </c>
      <c r="JA53" s="123">
        <f t="shared" si="58"/>
        <v>15450.601000000001</v>
      </c>
      <c r="JB53" s="123">
        <f t="shared" si="58"/>
        <v>38810.690948642856</v>
      </c>
      <c r="JC53" s="123">
        <f t="shared" si="58"/>
        <v>14298.2876</v>
      </c>
      <c r="JD53" s="123">
        <f t="shared" si="58"/>
        <v>22197.246585999997</v>
      </c>
      <c r="JE53" s="123">
        <f t="shared" si="58"/>
        <v>13312.104000000001</v>
      </c>
      <c r="JF53" s="123">
        <f t="shared" si="58"/>
        <v>23258.567813000005</v>
      </c>
      <c r="JG53" s="123">
        <f t="shared" si="58"/>
        <v>16349.037000000002</v>
      </c>
      <c r="JH53" s="123">
        <f t="shared" si="58"/>
        <v>27078.675191292688</v>
      </c>
      <c r="JI53" s="123">
        <f t="shared" si="58"/>
        <v>11431.876000000004</v>
      </c>
      <c r="JJ53" s="123">
        <f t="shared" si="58"/>
        <v>32052.899185999995</v>
      </c>
      <c r="JK53" s="123">
        <f t="shared" si="58"/>
        <v>12305.214963999997</v>
      </c>
      <c r="JL53" s="123">
        <f t="shared" si="58"/>
        <v>23875.063548999999</v>
      </c>
      <c r="JM53" s="123">
        <f t="shared" si="58"/>
        <v>11837.251279999997</v>
      </c>
      <c r="JN53" s="123">
        <f t="shared" si="58"/>
        <v>19025.243857999998</v>
      </c>
      <c r="JO53" s="123">
        <f t="shared" si="58"/>
        <v>12751.355554999998</v>
      </c>
      <c r="JP53" s="123">
        <f t="shared" ref="JP53:LU53" si="59">SUM(JP55:JP57)</f>
        <v>27106.882676825298</v>
      </c>
      <c r="JQ53" s="123">
        <f t="shared" si="59"/>
        <v>11316.996684</v>
      </c>
      <c r="JR53" s="123">
        <f t="shared" si="59"/>
        <v>23400.383386733334</v>
      </c>
      <c r="JS53" s="123">
        <f t="shared" si="59"/>
        <v>13730.196760000001</v>
      </c>
      <c r="JT53" s="123">
        <f t="shared" si="59"/>
        <v>23144.321888999999</v>
      </c>
      <c r="JU53" s="123">
        <f t="shared" si="59"/>
        <v>12302.895719</v>
      </c>
      <c r="JV53" s="123">
        <f t="shared" si="59"/>
        <v>18276.141135999998</v>
      </c>
      <c r="JW53" s="123">
        <f t="shared" si="59"/>
        <v>7847.4380379999984</v>
      </c>
      <c r="JX53" s="123">
        <f t="shared" si="59"/>
        <v>24175.378735999999</v>
      </c>
      <c r="JY53" s="123">
        <f t="shared" si="59"/>
        <v>13893.592447000006</v>
      </c>
      <c r="JZ53" s="123">
        <f t="shared" si="59"/>
        <v>25245.694239000008</v>
      </c>
      <c r="KA53" s="123">
        <f t="shared" si="59"/>
        <v>13205.152149999998</v>
      </c>
      <c r="KB53" s="123">
        <f t="shared" si="59"/>
        <v>23503.131744170267</v>
      </c>
      <c r="KC53" s="123">
        <f t="shared" si="59"/>
        <v>10780.082548999997</v>
      </c>
      <c r="KD53" s="123">
        <f t="shared" si="59"/>
        <v>25186.544760999997</v>
      </c>
      <c r="KE53" s="123">
        <f t="shared" si="59"/>
        <v>8775.918740000001</v>
      </c>
      <c r="KF53" s="123">
        <f t="shared" si="59"/>
        <v>28381.495951000004</v>
      </c>
      <c r="KG53" s="123">
        <f t="shared" si="59"/>
        <v>14565.407068</v>
      </c>
      <c r="KH53" s="123">
        <f t="shared" si="59"/>
        <v>33412.814481000001</v>
      </c>
      <c r="KI53" s="123">
        <f t="shared" si="59"/>
        <v>14063.816770000001</v>
      </c>
      <c r="KJ53" s="123">
        <f t="shared" si="59"/>
        <v>35309.343360999992</v>
      </c>
      <c r="KK53" s="123">
        <f t="shared" si="59"/>
        <v>18295.135265000004</v>
      </c>
      <c r="KL53" s="123">
        <f t="shared" si="59"/>
        <v>45789.886525000009</v>
      </c>
      <c r="KM53" s="123">
        <f t="shared" si="59"/>
        <v>12969.417116000001</v>
      </c>
      <c r="KN53" s="123">
        <f t="shared" si="59"/>
        <v>20555.554293999998</v>
      </c>
      <c r="KO53" s="123">
        <f t="shared" si="59"/>
        <v>10890.320282000001</v>
      </c>
      <c r="KP53" s="123">
        <f t="shared" si="59"/>
        <v>26025.960033999992</v>
      </c>
      <c r="KQ53" s="123">
        <f t="shared" si="59"/>
        <v>23177.733103000002</v>
      </c>
      <c r="KR53" s="123">
        <f t="shared" si="59"/>
        <v>38413.379539999994</v>
      </c>
      <c r="KS53" s="123">
        <f t="shared" si="59"/>
        <v>17641.721700000002</v>
      </c>
      <c r="KT53" s="123">
        <f t="shared" si="59"/>
        <v>42328.138562</v>
      </c>
      <c r="KU53" s="123">
        <f t="shared" si="59"/>
        <v>17003.518253999999</v>
      </c>
      <c r="KV53" s="123">
        <f t="shared" si="59"/>
        <v>27148.751937999998</v>
      </c>
      <c r="KW53" s="123">
        <f t="shared" si="59"/>
        <v>39296.281999999999</v>
      </c>
      <c r="KX53" s="123">
        <f t="shared" si="59"/>
        <v>32787.831814000005</v>
      </c>
      <c r="KY53" s="123">
        <f t="shared" si="59"/>
        <v>22524.378417862892</v>
      </c>
      <c r="KZ53" s="123">
        <f t="shared" si="59"/>
        <v>30676.090242000002</v>
      </c>
      <c r="LA53" s="123">
        <f t="shared" si="59"/>
        <v>14805.833493000007</v>
      </c>
      <c r="LB53" s="123">
        <f t="shared" si="59"/>
        <v>24488.327509999996</v>
      </c>
      <c r="LC53" s="123">
        <f t="shared" si="59"/>
        <v>10179.667599999997</v>
      </c>
      <c r="LD53" s="123">
        <f t="shared" si="59"/>
        <v>42148.878148000011</v>
      </c>
      <c r="LE53" s="123">
        <f t="shared" si="59"/>
        <v>14639.955938000005</v>
      </c>
      <c r="LF53" s="123">
        <f t="shared" si="59"/>
        <v>31454.831122</v>
      </c>
      <c r="LG53" s="123">
        <f t="shared" si="59"/>
        <v>16446.971955000001</v>
      </c>
      <c r="LH53" s="123">
        <f t="shared" si="59"/>
        <v>34046.586645000003</v>
      </c>
      <c r="LI53" s="123">
        <f t="shared" si="59"/>
        <v>18803.814000000002</v>
      </c>
      <c r="LJ53" s="123">
        <f t="shared" si="59"/>
        <v>32101.808922999997</v>
      </c>
      <c r="LK53" s="123">
        <f t="shared" si="59"/>
        <v>14201.441132</v>
      </c>
      <c r="LL53" s="123">
        <f t="shared" si="59"/>
        <v>40082.895756999998</v>
      </c>
      <c r="LM53" s="123">
        <f t="shared" si="59"/>
        <v>16324.078312999996</v>
      </c>
      <c r="LN53" s="123">
        <f t="shared" si="59"/>
        <v>19541.027000999999</v>
      </c>
      <c r="LO53" s="123">
        <f t="shared" si="59"/>
        <v>11284.872000000001</v>
      </c>
      <c r="LP53" s="123">
        <f t="shared" si="59"/>
        <v>30565.365497999999</v>
      </c>
      <c r="LQ53" s="123">
        <f t="shared" si="59"/>
        <v>13495.644138</v>
      </c>
      <c r="LR53" s="123">
        <f t="shared" si="59"/>
        <v>344275.32480217027</v>
      </c>
      <c r="LS53" s="123">
        <f t="shared" si="59"/>
        <v>166105.73522800001</v>
      </c>
      <c r="LT53" s="123">
        <f t="shared" si="59"/>
        <v>387370.53316000005</v>
      </c>
      <c r="LU53" s="123">
        <f t="shared" si="59"/>
        <v>209006.45724086292</v>
      </c>
    </row>
    <row r="54" spans="1:333" ht="15.75">
      <c r="A54" s="122"/>
      <c r="B54" s="128"/>
      <c r="C54" s="129"/>
      <c r="D54" s="128"/>
      <c r="E54" s="129"/>
      <c r="F54" s="128"/>
      <c r="G54" s="129"/>
      <c r="H54" s="130"/>
      <c r="I54" s="131"/>
      <c r="J54" s="128"/>
      <c r="K54" s="129"/>
      <c r="L54" s="132"/>
      <c r="M54" s="131"/>
      <c r="N54" s="133"/>
      <c r="O54" s="131"/>
      <c r="P54" s="134"/>
      <c r="Q54" s="135"/>
      <c r="R54" s="136"/>
      <c r="S54" s="129"/>
      <c r="T54" s="137"/>
      <c r="U54" s="129"/>
      <c r="V54" s="138"/>
      <c r="W54" s="137"/>
      <c r="X54" s="137"/>
      <c r="Y54" s="139"/>
      <c r="Z54" s="137"/>
      <c r="AA54" s="139"/>
      <c r="AB54" s="137"/>
      <c r="AC54" s="139"/>
      <c r="AD54" s="137"/>
      <c r="AE54" s="139"/>
      <c r="AF54" s="140"/>
      <c r="AG54" s="139"/>
      <c r="AH54" s="123"/>
      <c r="AI54" s="124"/>
      <c r="AJ54" s="123"/>
      <c r="AK54" s="124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7"/>
      <c r="DS54" s="137"/>
      <c r="DT54" s="137"/>
      <c r="DU54" s="137"/>
      <c r="DV54" s="137"/>
      <c r="DW54" s="137"/>
      <c r="DX54" s="137"/>
      <c r="DY54" s="137"/>
      <c r="DZ54" s="137"/>
      <c r="EA54" s="137"/>
      <c r="EB54" s="137"/>
      <c r="EC54" s="137"/>
      <c r="ED54" s="137"/>
      <c r="EE54" s="137"/>
      <c r="EF54" s="137"/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7"/>
      <c r="ES54" s="137"/>
      <c r="ET54" s="137"/>
      <c r="EU54" s="137"/>
      <c r="EV54" s="137"/>
      <c r="EW54" s="137"/>
      <c r="EX54" s="137"/>
      <c r="EY54" s="137"/>
      <c r="EZ54" s="137"/>
      <c r="FA54" s="137"/>
      <c r="FB54" s="137"/>
      <c r="FC54" s="137"/>
      <c r="FD54" s="137"/>
      <c r="FE54" s="137"/>
      <c r="FF54" s="137"/>
      <c r="FG54" s="137"/>
      <c r="FH54" s="137"/>
      <c r="FI54" s="137"/>
      <c r="FJ54" s="137"/>
      <c r="FK54" s="137"/>
      <c r="FL54" s="137"/>
      <c r="FM54" s="137"/>
      <c r="FN54" s="137"/>
      <c r="FO54" s="137"/>
      <c r="FP54" s="137"/>
      <c r="FQ54" s="137"/>
      <c r="FR54" s="137"/>
      <c r="FS54" s="137"/>
      <c r="FT54" s="137"/>
      <c r="FU54" s="137"/>
      <c r="FV54" s="137"/>
      <c r="FW54" s="137"/>
      <c r="FX54" s="137"/>
      <c r="FY54" s="137"/>
      <c r="FZ54" s="137"/>
      <c r="GA54" s="137"/>
      <c r="GB54" s="137"/>
      <c r="GC54" s="137"/>
      <c r="GD54" s="137"/>
      <c r="GE54" s="137"/>
      <c r="GF54" s="137"/>
      <c r="GG54" s="137"/>
      <c r="GH54" s="137"/>
      <c r="GI54" s="137"/>
      <c r="GJ54" s="137"/>
      <c r="GK54" s="137"/>
      <c r="GL54" s="137"/>
      <c r="GM54" s="137"/>
      <c r="GN54" s="137"/>
      <c r="GO54" s="137"/>
      <c r="GP54" s="137"/>
      <c r="GQ54" s="137"/>
      <c r="GR54" s="137"/>
      <c r="GS54" s="137"/>
      <c r="GT54" s="137"/>
      <c r="GU54" s="137"/>
      <c r="GV54" s="137"/>
      <c r="GW54" s="137"/>
      <c r="GX54" s="137"/>
      <c r="GY54" s="137"/>
      <c r="GZ54" s="137"/>
      <c r="HA54" s="137"/>
      <c r="HB54" s="137"/>
      <c r="HC54" s="137"/>
      <c r="HD54" s="137"/>
      <c r="HE54" s="137"/>
      <c r="HF54" s="137"/>
      <c r="HG54" s="137"/>
      <c r="HH54" s="137"/>
      <c r="HI54" s="137"/>
      <c r="HJ54" s="137"/>
      <c r="HK54" s="137"/>
      <c r="HL54" s="137"/>
      <c r="HM54" s="137"/>
      <c r="HN54" s="137"/>
      <c r="HO54" s="137"/>
      <c r="HP54" s="137"/>
      <c r="HQ54" s="137"/>
      <c r="HR54" s="137"/>
      <c r="HS54" s="137"/>
      <c r="HT54" s="137"/>
      <c r="HU54" s="137"/>
      <c r="HV54" s="137"/>
      <c r="HW54" s="139"/>
      <c r="HX54" s="137"/>
      <c r="HY54" s="137"/>
      <c r="HZ54" s="137"/>
      <c r="IA54" s="139"/>
      <c r="IB54" s="137"/>
      <c r="IC54" s="139"/>
      <c r="ID54" s="137"/>
      <c r="IE54" s="139"/>
      <c r="IF54" s="137"/>
      <c r="IG54" s="139"/>
      <c r="IH54" s="137"/>
      <c r="II54" s="139"/>
      <c r="IJ54" s="137"/>
      <c r="IK54" s="139"/>
      <c r="IL54" s="137"/>
      <c r="IM54" s="139"/>
      <c r="IN54" s="137"/>
      <c r="IO54" s="139"/>
      <c r="IP54" s="137"/>
      <c r="IQ54" s="139"/>
      <c r="IR54" s="137"/>
      <c r="IS54" s="139"/>
      <c r="IT54" s="137"/>
      <c r="IU54" s="139"/>
      <c r="IV54" s="137"/>
      <c r="IW54" s="139"/>
      <c r="IX54" s="137"/>
      <c r="IY54" s="227"/>
      <c r="IZ54" s="137"/>
      <c r="JA54" s="227"/>
      <c r="JB54" s="137"/>
      <c r="JC54" s="227"/>
      <c r="JD54" s="137"/>
      <c r="JE54" s="227"/>
      <c r="JF54" s="137"/>
      <c r="JG54" s="227"/>
      <c r="JH54" s="137"/>
      <c r="JI54" s="227"/>
      <c r="JJ54" s="137"/>
      <c r="JK54" s="227"/>
      <c r="JL54" s="137"/>
      <c r="JM54" s="227"/>
      <c r="JN54" s="137"/>
      <c r="JO54" s="227"/>
      <c r="JP54" s="203"/>
      <c r="JQ54" s="232"/>
      <c r="JR54" s="137"/>
      <c r="JS54" s="139"/>
      <c r="JT54" s="137"/>
      <c r="JU54" s="124"/>
      <c r="JV54" s="211"/>
      <c r="JW54" s="203"/>
      <c r="JX54" s="210"/>
      <c r="JY54" s="203"/>
      <c r="JZ54" s="123"/>
      <c r="KA54" s="124"/>
      <c r="KB54" s="123"/>
      <c r="KC54" s="124"/>
      <c r="KD54" s="123"/>
      <c r="KE54" s="124"/>
      <c r="KF54" s="123"/>
      <c r="KG54" s="124"/>
      <c r="KH54" s="123"/>
      <c r="KI54" s="124"/>
      <c r="KJ54" s="123"/>
      <c r="KK54" s="124"/>
      <c r="KL54" s="123"/>
      <c r="KM54" s="124"/>
      <c r="KN54" s="123"/>
      <c r="KO54" s="124"/>
      <c r="KP54" s="123"/>
      <c r="KQ54" s="124"/>
      <c r="KR54" s="211"/>
      <c r="KS54" s="203"/>
      <c r="KT54" s="211"/>
      <c r="KU54" s="203"/>
      <c r="KV54" s="211"/>
      <c r="KW54" s="203"/>
      <c r="KX54" s="211"/>
      <c r="KY54" s="203"/>
      <c r="KZ54" s="203"/>
      <c r="LA54" s="203"/>
      <c r="LB54" s="203"/>
      <c r="LC54" s="203"/>
      <c r="LD54" s="203"/>
      <c r="LE54" s="203"/>
      <c r="LF54" s="203"/>
      <c r="LG54" s="203"/>
      <c r="LH54" s="203"/>
      <c r="LI54" s="203"/>
      <c r="LJ54" s="203"/>
      <c r="LK54" s="203"/>
      <c r="LL54" s="203"/>
      <c r="LM54" s="203"/>
      <c r="LN54" s="203"/>
      <c r="LO54" s="203"/>
      <c r="LP54" s="203"/>
      <c r="LQ54" s="203"/>
      <c r="LR54" s="215"/>
      <c r="LS54" s="216"/>
      <c r="LT54" s="215"/>
      <c r="LU54" s="216"/>
    </row>
    <row r="55" spans="1:333" ht="15.75">
      <c r="A55" s="141" t="s">
        <v>132</v>
      </c>
      <c r="B55" s="128">
        <v>20159.599999999999</v>
      </c>
      <c r="C55" s="129">
        <v>54519</v>
      </c>
      <c r="D55" s="128">
        <v>15116.6</v>
      </c>
      <c r="E55" s="129">
        <v>37787</v>
      </c>
      <c r="F55" s="128">
        <v>13798.8</v>
      </c>
      <c r="G55" s="129">
        <v>34009.9</v>
      </c>
      <c r="H55" s="130">
        <v>27512.2</v>
      </c>
      <c r="I55" s="131">
        <v>36809</v>
      </c>
      <c r="J55" s="128">
        <v>26920.799999999999</v>
      </c>
      <c r="K55" s="129">
        <v>40055</v>
      </c>
      <c r="L55" s="130">
        <v>31451.8</v>
      </c>
      <c r="M55" s="131">
        <v>36029</v>
      </c>
      <c r="N55" s="130">
        <v>35001.396035604834</v>
      </c>
      <c r="O55" s="131">
        <v>40162.744682673401</v>
      </c>
      <c r="P55" s="142">
        <v>31709.998096999996</v>
      </c>
      <c r="Q55" s="129">
        <v>43757.652000000002</v>
      </c>
      <c r="R55" s="128">
        <v>60408.663687469998</v>
      </c>
      <c r="S55" s="129">
        <v>101426.14599999999</v>
      </c>
      <c r="T55" s="128">
        <v>91170.479308452588</v>
      </c>
      <c r="U55" s="129">
        <v>134626.79499999998</v>
      </c>
      <c r="V55" s="143">
        <v>128936.87937208588</v>
      </c>
      <c r="W55" s="128">
        <v>133697.95499999999</v>
      </c>
      <c r="X55" s="128">
        <v>92694.755114150714</v>
      </c>
      <c r="Y55" s="129">
        <v>103490.61200000002</v>
      </c>
      <c r="Z55" s="128">
        <v>89014.703013224673</v>
      </c>
      <c r="AA55" s="129">
        <v>102665.43300000003</v>
      </c>
      <c r="AB55" s="128">
        <v>113954.77009900002</v>
      </c>
      <c r="AC55" s="129">
        <v>108935.178</v>
      </c>
      <c r="AD55" s="128">
        <v>158084.38971600001</v>
      </c>
      <c r="AE55" s="129">
        <v>157320.35841699998</v>
      </c>
      <c r="AF55" s="128">
        <v>159271.91411500002</v>
      </c>
      <c r="AG55" s="129">
        <v>165638.34570000001</v>
      </c>
      <c r="AH55" s="200">
        <v>159449.89860849417</v>
      </c>
      <c r="AI55" s="202">
        <v>140639.43089700001</v>
      </c>
      <c r="AJ55" s="200">
        <f t="shared" ref="AJ55" si="60">JV55+JX55+JZ55+KB55+KD55+KF55+KH55+KJ55+KL55+KN55+KP55+KR55</f>
        <v>174057.98053117027</v>
      </c>
      <c r="AK55" s="202">
        <f t="shared" ref="AK55" si="61">+JW55+JY55+KA55+KC55+KE55+KG55+KI55+KK55+KM55+KO55+KQ55+KS55</f>
        <v>139717.62185600001</v>
      </c>
      <c r="AL55" s="128">
        <v>1670.0031549999999</v>
      </c>
      <c r="AM55" s="128">
        <v>1931.6390000000004</v>
      </c>
      <c r="AN55" s="128">
        <v>2714.804181</v>
      </c>
      <c r="AO55" s="128">
        <v>3168.6880000000001</v>
      </c>
      <c r="AP55" s="128">
        <v>4259.2307789999995</v>
      </c>
      <c r="AQ55" s="128">
        <v>4656.1189999999997</v>
      </c>
      <c r="AR55" s="128">
        <v>6429.8270680000005</v>
      </c>
      <c r="AS55" s="128">
        <v>7014.5339999999997</v>
      </c>
      <c r="AT55" s="128">
        <v>8645.0308029999997</v>
      </c>
      <c r="AU55" s="128">
        <v>9779.0159999999996</v>
      </c>
      <c r="AV55" s="128">
        <v>10883.764287999998</v>
      </c>
      <c r="AW55" s="128">
        <v>13004.96</v>
      </c>
      <c r="AX55" s="128">
        <v>13339.845303</v>
      </c>
      <c r="AY55" s="128">
        <v>18496.704000000002</v>
      </c>
      <c r="AZ55" s="128">
        <v>14882.709730999999</v>
      </c>
      <c r="BA55" s="128">
        <v>23269.665000000001</v>
      </c>
      <c r="BB55" s="128">
        <v>24984.308025999999</v>
      </c>
      <c r="BC55" s="128">
        <v>28320.053000000007</v>
      </c>
      <c r="BD55" s="128">
        <v>29285.721559999998</v>
      </c>
      <c r="BE55" s="128">
        <v>34441.191000000006</v>
      </c>
      <c r="BF55" s="128">
        <v>31709.998096999996</v>
      </c>
      <c r="BG55" s="128">
        <v>43757.652000000002</v>
      </c>
      <c r="BH55" s="128">
        <v>6610.7180660000004</v>
      </c>
      <c r="BI55" s="128">
        <v>7315.8429999999998</v>
      </c>
      <c r="BJ55" s="128">
        <v>3677.8022140000003</v>
      </c>
      <c r="BK55" s="128">
        <v>8171.9990000000007</v>
      </c>
      <c r="BL55" s="128">
        <f t="shared" ref="BL55:BM57" si="62">+BJ55+BH55</f>
        <v>10288.520280000001</v>
      </c>
      <c r="BM55" s="128">
        <f t="shared" si="62"/>
        <v>15487.842000000001</v>
      </c>
      <c r="BN55" s="128">
        <v>5488.5275409999995</v>
      </c>
      <c r="BO55" s="128">
        <v>8917.1470000000008</v>
      </c>
      <c r="BP55" s="128">
        <v>5729.0768209999987</v>
      </c>
      <c r="BQ55" s="128">
        <v>9735.5210000000006</v>
      </c>
      <c r="BR55" s="128">
        <v>3466.7139050000001</v>
      </c>
      <c r="BS55" s="128">
        <v>6265.91</v>
      </c>
      <c r="BT55" s="128">
        <v>3955.2145</v>
      </c>
      <c r="BU55" s="128">
        <v>6886</v>
      </c>
      <c r="BV55" s="128">
        <v>6180.1330230000003</v>
      </c>
      <c r="BW55" s="128">
        <v>9169.5300000000007</v>
      </c>
      <c r="BX55" s="128">
        <v>5278.450503</v>
      </c>
      <c r="BY55" s="128">
        <v>9391.8880000000008</v>
      </c>
      <c r="BZ55" s="128">
        <v>3516.9304379999999</v>
      </c>
      <c r="CA55" s="128">
        <v>7256.03</v>
      </c>
      <c r="CB55" s="128">
        <v>4561.5942320000004</v>
      </c>
      <c r="CC55" s="128">
        <v>9604.116</v>
      </c>
      <c r="CD55" s="128">
        <v>5071.0525459999999</v>
      </c>
      <c r="CE55" s="128">
        <v>8826.5120000000006</v>
      </c>
      <c r="CF55" s="128">
        <v>6872.4498984699994</v>
      </c>
      <c r="CG55" s="128">
        <v>9885.65</v>
      </c>
      <c r="CH55" s="128">
        <v>4835.3072474525979</v>
      </c>
      <c r="CI55" s="128">
        <v>8453.9189999999999</v>
      </c>
      <c r="CJ55" s="128">
        <v>7054.711268</v>
      </c>
      <c r="CK55" s="128">
        <v>8646.3119999999999</v>
      </c>
      <c r="CL55" s="128">
        <v>4932.4702420000003</v>
      </c>
      <c r="CM55" s="128">
        <v>8770.3430000000008</v>
      </c>
      <c r="CN55" s="128">
        <v>4856.2194760000002</v>
      </c>
      <c r="CO55" s="128">
        <v>6666.5680000000002</v>
      </c>
      <c r="CP55" s="128">
        <v>5529.3789859999997</v>
      </c>
      <c r="CQ55" s="128">
        <v>10664.111999999999</v>
      </c>
      <c r="CR55" s="128">
        <v>6868.7722519999998</v>
      </c>
      <c r="CS55" s="128">
        <v>11610.114000000001</v>
      </c>
      <c r="CT55" s="128">
        <v>6145.0869949999997</v>
      </c>
      <c r="CU55" s="128">
        <v>10468.356</v>
      </c>
      <c r="CV55" s="128">
        <v>10110.320569</v>
      </c>
      <c r="CW55" s="128">
        <v>11846.298000000001</v>
      </c>
      <c r="CX55" s="128">
        <v>6330.0592260000003</v>
      </c>
      <c r="CY55" s="128">
        <v>9047.6849999999995</v>
      </c>
      <c r="CZ55" s="128">
        <v>12190.879487</v>
      </c>
      <c r="DA55" s="128">
        <v>14019.668</v>
      </c>
      <c r="DB55" s="128">
        <v>12549.281497</v>
      </c>
      <c r="DC55" s="128">
        <v>18176.999</v>
      </c>
      <c r="DD55" s="128">
        <v>9767.9920629999997</v>
      </c>
      <c r="DE55" s="128">
        <v>16256.421</v>
      </c>
      <c r="DF55" s="128">
        <f t="shared" ref="DF55:DG57" si="63">+CH55+CJ55+CL55+CN55+CP55+CR55+CT55+CV55+CX55+CZ55+DB55</f>
        <v>81402.48724545259</v>
      </c>
      <c r="DG55" s="128">
        <f t="shared" si="63"/>
        <v>118370.374</v>
      </c>
      <c r="DH55" s="128">
        <v>10571.636511999999</v>
      </c>
      <c r="DI55" s="128">
        <v>10906.897999999999</v>
      </c>
      <c r="DJ55" s="128">
        <v>7491.1399920000003</v>
      </c>
      <c r="DK55" s="128">
        <v>9786.4189999999999</v>
      </c>
      <c r="DL55" s="128">
        <v>7893.9069090000003</v>
      </c>
      <c r="DM55" s="128">
        <v>10849.594999999999</v>
      </c>
      <c r="DN55" s="128">
        <v>12166.801482999999</v>
      </c>
      <c r="DO55" s="128">
        <v>15820.281999999999</v>
      </c>
      <c r="DP55" s="128">
        <v>23348.338405820003</v>
      </c>
      <c r="DQ55" s="128">
        <v>11870.272000000001</v>
      </c>
      <c r="DR55" s="128">
        <v>23236.68403575</v>
      </c>
      <c r="DS55" s="128">
        <v>10760.805</v>
      </c>
      <c r="DT55" s="128">
        <v>5951.1186305700876</v>
      </c>
      <c r="DU55" s="128">
        <v>8063.9500000000025</v>
      </c>
      <c r="DV55" s="128">
        <v>8067.9073072120773</v>
      </c>
      <c r="DW55" s="128">
        <v>10071.234</v>
      </c>
      <c r="DX55" s="128">
        <v>6332.5853496436866</v>
      </c>
      <c r="DY55" s="128">
        <v>8458.34</v>
      </c>
      <c r="DZ55" s="128">
        <v>5251.3515540021872</v>
      </c>
      <c r="EA55" s="128">
        <v>8768.2960000000003</v>
      </c>
      <c r="EB55" s="128">
        <v>8030.8171333485216</v>
      </c>
      <c r="EC55" s="128">
        <v>11767.42</v>
      </c>
      <c r="ED55" s="128">
        <v>10594.592059739311</v>
      </c>
      <c r="EE55" s="128">
        <v>16574.444</v>
      </c>
      <c r="EF55" s="128">
        <v>7417.2649844976886</v>
      </c>
      <c r="EG55" s="128">
        <v>7752.1380000000017</v>
      </c>
      <c r="EH55" s="128">
        <v>7030.7587688622789</v>
      </c>
      <c r="EI55" s="128">
        <v>6197.5120000000024</v>
      </c>
      <c r="EJ55" s="128">
        <v>8160.5049944907414</v>
      </c>
      <c r="EK55" s="128">
        <v>10492.659</v>
      </c>
      <c r="EL55" s="128">
        <v>7654.5244602299972</v>
      </c>
      <c r="EM55" s="128">
        <v>9008.1329999999998</v>
      </c>
      <c r="EN55" s="128">
        <v>5577.9769859299977</v>
      </c>
      <c r="EO55" s="128">
        <v>7681.9270000000015</v>
      </c>
      <c r="EP55" s="128">
        <v>7098.0460924100025</v>
      </c>
      <c r="EQ55" s="128">
        <v>8827.3780000000006</v>
      </c>
      <c r="ER55" s="128">
        <v>6757.1997256099976</v>
      </c>
      <c r="ES55" s="128">
        <v>7999.1239999999998</v>
      </c>
      <c r="ET55" s="128">
        <v>4701.2029138799999</v>
      </c>
      <c r="EU55" s="128">
        <v>6118.1990000000005</v>
      </c>
      <c r="EV55" s="128">
        <v>8418.4146262400027</v>
      </c>
      <c r="EW55" s="128">
        <v>7583.2470000000048</v>
      </c>
      <c r="EX55" s="128">
        <v>8928.7802820000052</v>
      </c>
      <c r="EY55" s="128">
        <v>9422.2470000000012</v>
      </c>
      <c r="EZ55" s="128">
        <v>7909.4418830000004</v>
      </c>
      <c r="FA55" s="128">
        <v>10341.319</v>
      </c>
      <c r="FB55" s="128">
        <v>13040.639396999997</v>
      </c>
      <c r="FC55" s="128">
        <v>12066.729000000005</v>
      </c>
      <c r="FD55" s="128">
        <f t="shared" ref="FD55:FE57" si="64">+EF55+EH55+EJ55+EL55+EN55+EP55+ER55+ET55+EV55+EX55+EZ55+FB55</f>
        <v>92694.755114150714</v>
      </c>
      <c r="FE55" s="128">
        <f t="shared" si="64"/>
        <v>103490.61200000002</v>
      </c>
      <c r="FF55" s="128">
        <v>6906.3573800000013</v>
      </c>
      <c r="FG55" s="128">
        <v>10056.497000000001</v>
      </c>
      <c r="FH55" s="128">
        <v>5903.0550099999964</v>
      </c>
      <c r="FI55" s="128">
        <v>8465.2620000000006</v>
      </c>
      <c r="FJ55" s="128">
        <v>8287.7550520000004</v>
      </c>
      <c r="FK55" s="128">
        <v>8413.6489999999994</v>
      </c>
      <c r="FL55" s="128">
        <v>6257.0648449999999</v>
      </c>
      <c r="FM55" s="128">
        <v>9771.8970000000008</v>
      </c>
      <c r="FN55" s="128">
        <v>7319.6829669999997</v>
      </c>
      <c r="FO55" s="128">
        <v>6180.1790000000001</v>
      </c>
      <c r="FP55" s="128">
        <v>11359.487698999999</v>
      </c>
      <c r="FQ55" s="128">
        <v>8558.2479999999996</v>
      </c>
      <c r="FR55" s="128">
        <v>6848.415148</v>
      </c>
      <c r="FS55" s="128">
        <v>5865.8389999999999</v>
      </c>
      <c r="FT55" s="128">
        <v>7715.6300140000003</v>
      </c>
      <c r="FU55" s="128">
        <v>7171.5709999999999</v>
      </c>
      <c r="FV55" s="128">
        <v>6567.3561691206596</v>
      </c>
      <c r="FW55" s="128">
        <v>8936.1449999999986</v>
      </c>
      <c r="FX55" s="128">
        <v>6897.6170240000001</v>
      </c>
      <c r="FY55" s="128">
        <v>7781.8370000000004</v>
      </c>
      <c r="FZ55" s="128">
        <v>7632.1599290000004</v>
      </c>
      <c r="GA55" s="128">
        <v>9732.0859999999993</v>
      </c>
      <c r="GB55" s="128">
        <v>9242.2847020000008</v>
      </c>
      <c r="GC55" s="128">
        <v>12910.891000000003</v>
      </c>
      <c r="GD55" s="128">
        <v>6808.1601850000006</v>
      </c>
      <c r="GE55" s="128">
        <v>8744.86</v>
      </c>
      <c r="GF55" s="128">
        <v>7164.5461679999999</v>
      </c>
      <c r="GG55" s="128">
        <v>9579.9090000000051</v>
      </c>
      <c r="GH55" s="128">
        <v>7186.9322079999984</v>
      </c>
      <c r="GI55" s="128">
        <v>7382.9340000000029</v>
      </c>
      <c r="GJ55" s="128">
        <v>10428.604278000006</v>
      </c>
      <c r="GK55" s="128">
        <v>9632.594000000001</v>
      </c>
      <c r="GL55" s="128">
        <v>12191.054695999999</v>
      </c>
      <c r="GM55" s="128">
        <v>9806.7610000000004</v>
      </c>
      <c r="GN55" s="128">
        <v>10975.346206</v>
      </c>
      <c r="GO55" s="128">
        <v>11562.742</v>
      </c>
      <c r="GP55" s="128">
        <v>7214.3997489999974</v>
      </c>
      <c r="GQ55" s="128">
        <v>5924.3709999999992</v>
      </c>
      <c r="GR55" s="128">
        <v>12760.068702000004</v>
      </c>
      <c r="GS55" s="128">
        <v>9857.42</v>
      </c>
      <c r="GT55" s="128">
        <v>11955.089927999999</v>
      </c>
      <c r="GU55" s="128">
        <v>12606.260999999999</v>
      </c>
      <c r="GV55" s="128">
        <v>10117.383213000003</v>
      </c>
      <c r="GW55" s="128">
        <v>8429.0480000000007</v>
      </c>
      <c r="GX55" s="128">
        <v>7748.594646999999</v>
      </c>
      <c r="GY55" s="128">
        <v>6899.8900000000012</v>
      </c>
      <c r="GZ55" s="128">
        <v>9404.5901189999968</v>
      </c>
      <c r="HA55" s="128">
        <v>8508.3880000000026</v>
      </c>
      <c r="HB55" s="128">
        <v>7380.7684650000201</v>
      </c>
      <c r="HC55" s="128">
        <v>9510.576417000002</v>
      </c>
      <c r="HD55" s="128">
        <v>9653.8928330000017</v>
      </c>
      <c r="HE55" s="128">
        <v>10908.146999999999</v>
      </c>
      <c r="HF55" s="128">
        <v>17093.566127999999</v>
      </c>
      <c r="HG55" s="128">
        <v>13197.974999999995</v>
      </c>
      <c r="HH55" s="128">
        <v>11183.247772000001</v>
      </c>
      <c r="HI55" s="128">
        <v>8289.6219999999994</v>
      </c>
      <c r="HJ55" s="128">
        <v>18593.529395999998</v>
      </c>
      <c r="HK55" s="128">
        <v>14514.811000000002</v>
      </c>
      <c r="HL55" s="128">
        <v>9265.6088240000008</v>
      </c>
      <c r="HM55" s="128">
        <v>7468.0259999999998</v>
      </c>
      <c r="HN55" s="128">
        <v>9767.9332800000029</v>
      </c>
      <c r="HO55" s="128">
        <v>10243.375999999997</v>
      </c>
      <c r="HP55" s="128">
        <v>9722.9760330000008</v>
      </c>
      <c r="HQ55" s="128">
        <v>10401.777999999997</v>
      </c>
      <c r="HR55" s="128">
        <v>16947.937683999993</v>
      </c>
      <c r="HS55" s="128">
        <v>12467.190999999997</v>
      </c>
      <c r="HT55" s="128">
        <v>22725.85272700002</v>
      </c>
      <c r="HU55" s="128">
        <v>23531.622999999978</v>
      </c>
      <c r="HV55" s="128">
        <v>14223.298712000002</v>
      </c>
      <c r="HW55" s="129">
        <v>20547.345000000012</v>
      </c>
      <c r="HX55" s="128">
        <v>11525.777861999997</v>
      </c>
      <c r="HY55" s="128">
        <v>16338.808000000012</v>
      </c>
      <c r="HZ55" s="128">
        <v>13466.683780999996</v>
      </c>
      <c r="IA55" s="129">
        <v>15213.011999999997</v>
      </c>
      <c r="IB55" s="128">
        <v>17956.399528000002</v>
      </c>
      <c r="IC55" s="129">
        <v>18022.440999999999</v>
      </c>
      <c r="ID55" s="128">
        <v>15179.358158999999</v>
      </c>
      <c r="IE55" s="129">
        <v>15475.939</v>
      </c>
      <c r="IF55" s="128">
        <v>10394.198995000001</v>
      </c>
      <c r="IG55" s="129">
        <v>8774.0529999999999</v>
      </c>
      <c r="IH55" s="128">
        <v>12848.600354</v>
      </c>
      <c r="II55" s="129">
        <v>12282.339</v>
      </c>
      <c r="IJ55" s="128">
        <v>10459.544725000002</v>
      </c>
      <c r="IK55" s="129">
        <v>9624.6139999999996</v>
      </c>
      <c r="IL55" s="128">
        <v>17471.214622</v>
      </c>
      <c r="IM55" s="129">
        <v>14584.493</v>
      </c>
      <c r="IN55" s="128">
        <v>10768.623248</v>
      </c>
      <c r="IO55" s="129">
        <v>10681.741</v>
      </c>
      <c r="IP55" s="128">
        <v>9948.5544699999991</v>
      </c>
      <c r="IQ55" s="129">
        <v>13865.195</v>
      </c>
      <c r="IR55" s="128">
        <v>14672.070163</v>
      </c>
      <c r="IS55" s="129">
        <v>19464.744699999999</v>
      </c>
      <c r="IT55" s="128">
        <v>14919.655872999998</v>
      </c>
      <c r="IU55" s="129">
        <v>12600.355000000003</v>
      </c>
      <c r="IV55" s="128">
        <v>11187.010197</v>
      </c>
      <c r="IW55" s="129">
        <v>15049.419</v>
      </c>
      <c r="IX55" s="128">
        <v>13679.52355</v>
      </c>
      <c r="IY55" s="145">
        <v>14782.761</v>
      </c>
      <c r="IZ55" s="128">
        <v>12992.649082</v>
      </c>
      <c r="JA55" s="145">
        <v>13982.362999999999</v>
      </c>
      <c r="JB55" s="128">
        <v>19060.999600642856</v>
      </c>
      <c r="JC55" s="145">
        <v>12595.151599999999</v>
      </c>
      <c r="JD55" s="128">
        <v>13340.067217999998</v>
      </c>
      <c r="JE55" s="145">
        <v>11839.363000000001</v>
      </c>
      <c r="JF55" s="128">
        <v>14210.232725000003</v>
      </c>
      <c r="JG55" s="145">
        <v>14536.860000000002</v>
      </c>
      <c r="JH55" s="128">
        <v>13860.836027292686</v>
      </c>
      <c r="JI55" s="145">
        <v>10026.832000000002</v>
      </c>
      <c r="JJ55" s="128">
        <v>15133.763426999998</v>
      </c>
      <c r="JK55" s="145">
        <v>10084.791117999997</v>
      </c>
      <c r="JL55" s="128">
        <v>11907.477787</v>
      </c>
      <c r="JM55" s="145">
        <v>9157.2731299999978</v>
      </c>
      <c r="JN55" s="128">
        <v>8926.708418999995</v>
      </c>
      <c r="JO55" s="145">
        <v>10434.966064999997</v>
      </c>
      <c r="JP55" s="203">
        <v>13983.374030825298</v>
      </c>
      <c r="JQ55" s="232">
        <v>9899.4594840000009</v>
      </c>
      <c r="JR55" s="128">
        <v>11940.537240733334</v>
      </c>
      <c r="JS55" s="129">
        <v>12090.87255</v>
      </c>
      <c r="JT55" s="128">
        <v>10413.729501</v>
      </c>
      <c r="JU55" s="196">
        <v>11208.737950000001</v>
      </c>
      <c r="JV55" s="211">
        <v>8170.3271010000008</v>
      </c>
      <c r="JW55" s="203">
        <v>6490.0850999999984</v>
      </c>
      <c r="JX55" s="210">
        <v>15484.774294999997</v>
      </c>
      <c r="JY55" s="203">
        <v>12582.843897000008</v>
      </c>
      <c r="JZ55" s="243">
        <v>16934.326645000008</v>
      </c>
      <c r="KA55" s="196">
        <v>11730.609980999998</v>
      </c>
      <c r="KB55" s="243">
        <v>12983.642667170265</v>
      </c>
      <c r="KC55" s="196">
        <v>9086.9920449999972</v>
      </c>
      <c r="KD55" s="243">
        <v>11152.787499</v>
      </c>
      <c r="KE55" s="196">
        <v>7563.2016199999998</v>
      </c>
      <c r="KF55" s="243">
        <v>16929.619421000003</v>
      </c>
      <c r="KG55" s="196">
        <v>12820.598588000001</v>
      </c>
      <c r="KH55" s="243">
        <v>19409.200121000005</v>
      </c>
      <c r="KI55" s="196">
        <v>11015.221500000001</v>
      </c>
      <c r="KJ55" s="243">
        <v>17246.151370999993</v>
      </c>
      <c r="KK55" s="196">
        <v>15301.129180000004</v>
      </c>
      <c r="KL55" s="243">
        <v>13302.594974</v>
      </c>
      <c r="KM55" s="196">
        <v>10932.37888</v>
      </c>
      <c r="KN55" s="243">
        <v>9730.3753329999981</v>
      </c>
      <c r="KO55" s="196">
        <v>9518.6618600000002</v>
      </c>
      <c r="KP55" s="243">
        <v>13897.412171999993</v>
      </c>
      <c r="KQ55" s="196">
        <v>17119.862004999999</v>
      </c>
      <c r="KR55" s="211">
        <v>18816.768931999995</v>
      </c>
      <c r="KS55" s="203">
        <v>15556.037200000002</v>
      </c>
      <c r="KT55" s="211">
        <v>20426.578420999998</v>
      </c>
      <c r="KU55" s="203">
        <v>15496.415339999998</v>
      </c>
      <c r="KV55" s="211">
        <v>14797.586169</v>
      </c>
      <c r="KW55" s="203">
        <v>27068.441999999999</v>
      </c>
      <c r="KX55" s="211">
        <v>18687.304821000002</v>
      </c>
      <c r="KY55" s="203">
        <v>20252.974799862892</v>
      </c>
      <c r="KZ55" s="203">
        <v>13923.572979000002</v>
      </c>
      <c r="LA55" s="203">
        <v>13156.491093000008</v>
      </c>
      <c r="LB55" s="203">
        <v>10738.536336999994</v>
      </c>
      <c r="LC55" s="203">
        <v>8652.9492199999968</v>
      </c>
      <c r="LD55" s="203">
        <v>19057.948739000003</v>
      </c>
      <c r="LE55" s="203">
        <v>13137.777110000005</v>
      </c>
      <c r="LF55" s="203">
        <v>18314.357210999999</v>
      </c>
      <c r="LG55" s="203">
        <v>13617.946635</v>
      </c>
      <c r="LH55" s="203">
        <v>19912.643218000001</v>
      </c>
      <c r="LI55" s="203">
        <v>16429.287</v>
      </c>
      <c r="LJ55" s="203">
        <v>19909.422311999999</v>
      </c>
      <c r="LK55" s="203">
        <v>12694.11751</v>
      </c>
      <c r="LL55" s="203">
        <v>18015.525506000002</v>
      </c>
      <c r="LM55" s="203">
        <v>14808.924539999996</v>
      </c>
      <c r="LN55" s="203">
        <v>9141.5960859999996</v>
      </c>
      <c r="LO55" s="203">
        <v>9908.7870000000003</v>
      </c>
      <c r="LP55" s="203">
        <v>13074.23767</v>
      </c>
      <c r="LQ55" s="203">
        <v>11499.163280000001</v>
      </c>
      <c r="LR55" s="215">
        <f t="shared" si="10"/>
        <v>174057.98053117027</v>
      </c>
      <c r="LS55" s="216">
        <f t="shared" si="11"/>
        <v>139717.62185600001</v>
      </c>
      <c r="LT55" s="215">
        <f t="shared" si="12"/>
        <v>195999.30946900003</v>
      </c>
      <c r="LU55" s="216">
        <f t="shared" si="13"/>
        <v>176723.27552786292</v>
      </c>
    </row>
    <row r="56" spans="1:333" ht="15.75">
      <c r="A56" s="141" t="s">
        <v>133</v>
      </c>
      <c r="B56" s="128">
        <v>14903.1</v>
      </c>
      <c r="C56" s="129">
        <v>1245</v>
      </c>
      <c r="D56" s="128">
        <v>18277.5</v>
      </c>
      <c r="E56" s="129">
        <v>1223</v>
      </c>
      <c r="F56" s="128">
        <v>18546.099999999999</v>
      </c>
      <c r="G56" s="129">
        <v>1085.2</v>
      </c>
      <c r="H56" s="130">
        <v>28983.9</v>
      </c>
      <c r="I56" s="131">
        <v>1577</v>
      </c>
      <c r="J56" s="128">
        <v>27013.7</v>
      </c>
      <c r="K56" s="129">
        <v>1816</v>
      </c>
      <c r="L56" s="130">
        <v>36538.6</v>
      </c>
      <c r="M56" s="131">
        <v>2031.9</v>
      </c>
      <c r="N56" s="130">
        <v>40662.283531834451</v>
      </c>
      <c r="O56" s="131">
        <v>1137.1029148942246</v>
      </c>
      <c r="P56" s="142">
        <v>43181.299313999996</v>
      </c>
      <c r="Q56" s="129">
        <v>3784.3979999999997</v>
      </c>
      <c r="R56" s="128">
        <v>65261.704794000005</v>
      </c>
      <c r="S56" s="129">
        <v>3191.37</v>
      </c>
      <c r="T56" s="128">
        <v>74528.931251999995</v>
      </c>
      <c r="U56" s="129">
        <v>3527.3130000000001</v>
      </c>
      <c r="V56" s="143">
        <v>90069.258195051982</v>
      </c>
      <c r="W56" s="128">
        <v>4226.2460000000001</v>
      </c>
      <c r="X56" s="128">
        <v>102112.70627246045</v>
      </c>
      <c r="Y56" s="129">
        <v>4707</v>
      </c>
      <c r="Z56" s="128">
        <v>102594.92809426799</v>
      </c>
      <c r="AA56" s="129">
        <v>4636.3280000000004</v>
      </c>
      <c r="AB56" s="128">
        <v>90121.912924999982</v>
      </c>
      <c r="AC56" s="129">
        <v>4346.6869999999999</v>
      </c>
      <c r="AD56" s="128">
        <v>106809.72641300001</v>
      </c>
      <c r="AE56" s="129">
        <v>4358.1640000000007</v>
      </c>
      <c r="AF56" s="128">
        <v>107981.72441800001</v>
      </c>
      <c r="AG56" s="129">
        <v>4637.9249999999993</v>
      </c>
      <c r="AH56" s="200">
        <v>117434.988149</v>
      </c>
      <c r="AI56" s="202">
        <v>6107.1578450000006</v>
      </c>
      <c r="AJ56" s="200">
        <f t="shared" ref="AJ56:AJ57" si="65">JV56+JX56+JZ56+KB56+KD56+KF56+KH56+KJ56+KL56+KN56+KP56+KR56</f>
        <v>123812.44085100001</v>
      </c>
      <c r="AK56" s="202">
        <f t="shared" ref="AK56:AK57" si="66">+JW56+JY56+KA56+KC56+KE56+KG56+KI56+KK56+KM56+KO56+KQ56+KS56</f>
        <v>5255.9442259999996</v>
      </c>
      <c r="AL56" s="128">
        <v>8684.0665229999995</v>
      </c>
      <c r="AM56" s="128">
        <v>709.65300000000002</v>
      </c>
      <c r="AN56" s="128">
        <v>12149.124286999999</v>
      </c>
      <c r="AO56" s="128">
        <v>1123.4259999999999</v>
      </c>
      <c r="AP56" s="128">
        <v>15499.971809999999</v>
      </c>
      <c r="AQ56" s="128">
        <v>1363.8679999999999</v>
      </c>
      <c r="AR56" s="128">
        <v>17664.221896999999</v>
      </c>
      <c r="AS56" s="128">
        <v>1550.9069999999999</v>
      </c>
      <c r="AT56" s="128">
        <v>19793.985206999998</v>
      </c>
      <c r="AU56" s="128">
        <v>1969.01</v>
      </c>
      <c r="AV56" s="128">
        <v>22196.185075999998</v>
      </c>
      <c r="AW56" s="128">
        <v>2107.7820000000002</v>
      </c>
      <c r="AX56" s="128">
        <v>31588.380534999997</v>
      </c>
      <c r="AY56" s="128">
        <v>2526.2550000000001</v>
      </c>
      <c r="AZ56" s="128">
        <v>37863.859719</v>
      </c>
      <c r="BA56" s="128">
        <v>2808.451</v>
      </c>
      <c r="BB56" s="128">
        <v>41322.57069</v>
      </c>
      <c r="BC56" s="128">
        <v>3302.2049999999999</v>
      </c>
      <c r="BD56" s="128">
        <v>42026.351267999999</v>
      </c>
      <c r="BE56" s="128">
        <v>3512.2939999999999</v>
      </c>
      <c r="BF56" s="128">
        <v>43181.299313999996</v>
      </c>
      <c r="BG56" s="128">
        <v>3784.3979999999997</v>
      </c>
      <c r="BH56" s="128">
        <v>3693.2975900000001</v>
      </c>
      <c r="BI56" s="128">
        <v>301.21499999999997</v>
      </c>
      <c r="BJ56" s="128">
        <v>3838.9093510000002</v>
      </c>
      <c r="BK56" s="128">
        <v>247.07099999999997</v>
      </c>
      <c r="BL56" s="128">
        <f t="shared" si="62"/>
        <v>7532.2069410000004</v>
      </c>
      <c r="BM56" s="128">
        <f t="shared" si="62"/>
        <v>548.28599999999994</v>
      </c>
      <c r="BN56" s="128">
        <v>2178.0898630000011</v>
      </c>
      <c r="BO56" s="128">
        <v>111.76099999999997</v>
      </c>
      <c r="BP56" s="128">
        <v>2902.3343949999999</v>
      </c>
      <c r="BQ56" s="128">
        <v>240.15999999999997</v>
      </c>
      <c r="BR56" s="128">
        <v>4016.3468320000002</v>
      </c>
      <c r="BS56" s="128">
        <v>205.34100000000001</v>
      </c>
      <c r="BT56" s="128">
        <v>6549.3649999999998</v>
      </c>
      <c r="BU56" s="128">
        <v>188.95699999999999</v>
      </c>
      <c r="BV56" s="128">
        <v>4070.1099640000002</v>
      </c>
      <c r="BW56" s="128">
        <v>194.87700000000001</v>
      </c>
      <c r="BX56" s="128">
        <v>10005.668061</v>
      </c>
      <c r="BY56" s="128">
        <v>343.53399999999999</v>
      </c>
      <c r="BZ56" s="128">
        <v>5404.3232230000003</v>
      </c>
      <c r="CA56" s="128">
        <v>243.15100000000001</v>
      </c>
      <c r="CB56" s="128">
        <v>11198.318542999999</v>
      </c>
      <c r="CC56" s="128">
        <v>507.447</v>
      </c>
      <c r="CD56" s="128">
        <v>5552.6430769999997</v>
      </c>
      <c r="CE56" s="128">
        <v>354.625</v>
      </c>
      <c r="CF56" s="128">
        <v>5852.2988949999999</v>
      </c>
      <c r="CG56" s="128">
        <v>253.23099999999999</v>
      </c>
      <c r="CH56" s="128">
        <v>6525.7565409999997</v>
      </c>
      <c r="CI56" s="128">
        <v>405.572</v>
      </c>
      <c r="CJ56" s="128">
        <v>8344.5005199999996</v>
      </c>
      <c r="CK56" s="128">
        <v>243.613</v>
      </c>
      <c r="CL56" s="128">
        <v>2176.9672569999998</v>
      </c>
      <c r="CM56" s="128">
        <v>111.68</v>
      </c>
      <c r="CN56" s="128">
        <v>8437.1608109999997</v>
      </c>
      <c r="CO56" s="128">
        <v>415.41300000000001</v>
      </c>
      <c r="CP56" s="128">
        <v>4830.1328299999996</v>
      </c>
      <c r="CQ56" s="128">
        <v>286.161</v>
      </c>
      <c r="CR56" s="128">
        <v>8451.5521059999974</v>
      </c>
      <c r="CS56" s="128">
        <v>497.42499999999995</v>
      </c>
      <c r="CT56" s="128">
        <v>13901.445831000001</v>
      </c>
      <c r="CU56" s="128">
        <v>436.15800000000002</v>
      </c>
      <c r="CV56" s="128">
        <v>5645.2276449999999</v>
      </c>
      <c r="CW56" s="128">
        <v>375.82100000000003</v>
      </c>
      <c r="CX56" s="128">
        <v>3308.4477879999999</v>
      </c>
      <c r="CY56" s="128">
        <v>232.90899999999999</v>
      </c>
      <c r="CZ56" s="128">
        <v>4115.2756280000003</v>
      </c>
      <c r="DA56" s="128">
        <v>133.79300000000001</v>
      </c>
      <c r="DB56" s="128">
        <v>4975.7849109999997</v>
      </c>
      <c r="DC56" s="128">
        <v>149.79499999999999</v>
      </c>
      <c r="DD56" s="128">
        <v>3816.679384</v>
      </c>
      <c r="DE56" s="128">
        <v>238.97300000000001</v>
      </c>
      <c r="DF56" s="128">
        <f t="shared" si="63"/>
        <v>70712.251867999992</v>
      </c>
      <c r="DG56" s="128">
        <f t="shared" si="63"/>
        <v>3288.34</v>
      </c>
      <c r="DH56" s="128">
        <v>4534.3021429999999</v>
      </c>
      <c r="DI56" s="128">
        <v>201.56299999999999</v>
      </c>
      <c r="DJ56" s="128">
        <v>5478.4678320000003</v>
      </c>
      <c r="DK56" s="128">
        <v>92.293000000000006</v>
      </c>
      <c r="DL56" s="128">
        <v>6491.5466299999998</v>
      </c>
      <c r="DM56" s="128">
        <v>137.83500000000001</v>
      </c>
      <c r="DN56" s="128">
        <v>7892.5434195348835</v>
      </c>
      <c r="DO56" s="128">
        <v>489.84</v>
      </c>
      <c r="DP56" s="128">
        <v>6948.55620757</v>
      </c>
      <c r="DQ56" s="128">
        <v>418.15</v>
      </c>
      <c r="DR56" s="128">
        <v>5630.0403709399998</v>
      </c>
      <c r="DS56" s="128">
        <v>642.20100000000002</v>
      </c>
      <c r="DT56" s="128">
        <v>4885.0792251041521</v>
      </c>
      <c r="DU56" s="128">
        <v>278.38600000000002</v>
      </c>
      <c r="DV56" s="128">
        <v>2827.7034152945726</v>
      </c>
      <c r="DW56" s="128">
        <v>153.41</v>
      </c>
      <c r="DX56" s="128">
        <v>11120.947305927231</v>
      </c>
      <c r="DY56" s="128">
        <v>509.05399999999997</v>
      </c>
      <c r="DZ56" s="128">
        <v>10404.780099445543</v>
      </c>
      <c r="EA56" s="128">
        <v>427.02600000000001</v>
      </c>
      <c r="EB56" s="128">
        <v>6601.8406364517305</v>
      </c>
      <c r="EC56" s="128">
        <v>244.80799999999999</v>
      </c>
      <c r="ED56" s="128">
        <v>17253.450909783875</v>
      </c>
      <c r="EE56" s="128">
        <v>631.67999999999995</v>
      </c>
      <c r="EF56" s="128">
        <v>6543.6660046485149</v>
      </c>
      <c r="EG56" s="128">
        <v>332.077</v>
      </c>
      <c r="EH56" s="128">
        <v>7650.3543372417244</v>
      </c>
      <c r="EI56" s="128">
        <v>320.00600000000003</v>
      </c>
      <c r="EJ56" s="128">
        <v>3757.9819868202071</v>
      </c>
      <c r="EK56" s="128">
        <v>199.261</v>
      </c>
      <c r="EL56" s="128">
        <v>6522.9217704799967</v>
      </c>
      <c r="EM56" s="128">
        <v>328.62099999999998</v>
      </c>
      <c r="EN56" s="128">
        <v>10558.466927019999</v>
      </c>
      <c r="EO56" s="128">
        <v>421.75600000000003</v>
      </c>
      <c r="EP56" s="128">
        <v>6037.4089819399978</v>
      </c>
      <c r="EQ56" s="128">
        <v>463.21499999999997</v>
      </c>
      <c r="ER56" s="128">
        <v>14708.381765730001</v>
      </c>
      <c r="ES56" s="128">
        <v>475.14799999999997</v>
      </c>
      <c r="ET56" s="128">
        <v>7060.780027329999</v>
      </c>
      <c r="EU56" s="128">
        <v>494.62700000000007</v>
      </c>
      <c r="EV56" s="128">
        <v>8237.6625262499983</v>
      </c>
      <c r="EW56" s="128">
        <v>359.48</v>
      </c>
      <c r="EX56" s="128">
        <v>15813.779932000001</v>
      </c>
      <c r="EY56" s="128">
        <v>452.233</v>
      </c>
      <c r="EZ56" s="128">
        <v>6173.5595499999999</v>
      </c>
      <c r="FA56" s="128">
        <v>382.71499999999992</v>
      </c>
      <c r="FB56" s="128">
        <v>9047.7424630000005</v>
      </c>
      <c r="FC56" s="128">
        <v>477.86100000000005</v>
      </c>
      <c r="FD56" s="128">
        <f t="shared" si="64"/>
        <v>102112.70627246045</v>
      </c>
      <c r="FE56" s="128">
        <f t="shared" si="64"/>
        <v>4707</v>
      </c>
      <c r="FF56" s="128">
        <v>7000.0608249999996</v>
      </c>
      <c r="FG56" s="128">
        <v>437.29599999999994</v>
      </c>
      <c r="FH56" s="128">
        <v>9591.1875459999992</v>
      </c>
      <c r="FI56" s="128">
        <v>523.39400000000001</v>
      </c>
      <c r="FJ56" s="128">
        <v>11244.480331999999</v>
      </c>
      <c r="FK56" s="128">
        <v>468.55700000000002</v>
      </c>
      <c r="FL56" s="128">
        <v>9482.9643030000007</v>
      </c>
      <c r="FM56" s="128">
        <v>309.03500000000003</v>
      </c>
      <c r="FN56" s="128">
        <v>5302.3573079999996</v>
      </c>
      <c r="FO56" s="128">
        <v>306.14999999999998</v>
      </c>
      <c r="FP56" s="128">
        <v>9370.5026249999992</v>
      </c>
      <c r="FQ56" s="128">
        <v>420.608</v>
      </c>
      <c r="FR56" s="128">
        <v>10109.224962</v>
      </c>
      <c r="FS56" s="128">
        <v>528.13099999999997</v>
      </c>
      <c r="FT56" s="128">
        <v>17511.353911999999</v>
      </c>
      <c r="FU56" s="128">
        <v>569.52099999999996</v>
      </c>
      <c r="FV56" s="128">
        <v>5535.3838394680006</v>
      </c>
      <c r="FW56" s="128">
        <v>160.316</v>
      </c>
      <c r="FX56" s="128">
        <v>5358.1705199999997</v>
      </c>
      <c r="FY56" s="128">
        <v>318.97899999999998</v>
      </c>
      <c r="FZ56" s="128">
        <v>9055.363421</v>
      </c>
      <c r="GA56" s="128">
        <v>190.197</v>
      </c>
      <c r="GB56" s="128">
        <v>4756.7194839999993</v>
      </c>
      <c r="GC56" s="128">
        <v>505.80200000000002</v>
      </c>
      <c r="GD56" s="128">
        <v>10335.720568999999</v>
      </c>
      <c r="GE56" s="128">
        <v>503.31299999999999</v>
      </c>
      <c r="GF56" s="128">
        <v>5735.303903</v>
      </c>
      <c r="GG56" s="128">
        <v>230.38499999999999</v>
      </c>
      <c r="GH56" s="128">
        <v>4194.9679479999995</v>
      </c>
      <c r="GI56" s="128">
        <v>261.28500000000003</v>
      </c>
      <c r="GJ56" s="128">
        <v>5686.8395039999996</v>
      </c>
      <c r="GK56" s="128">
        <v>369.21199999999999</v>
      </c>
      <c r="GL56" s="128">
        <v>11212.134764</v>
      </c>
      <c r="GM56" s="128">
        <v>356.16500000000002</v>
      </c>
      <c r="GN56" s="128">
        <v>7260.399864</v>
      </c>
      <c r="GO56" s="128">
        <v>223.744</v>
      </c>
      <c r="GP56" s="128">
        <v>8021.2377800000004</v>
      </c>
      <c r="GQ56" s="128">
        <v>654.67499999999995</v>
      </c>
      <c r="GR56" s="128">
        <v>7314.2706680000001</v>
      </c>
      <c r="GS56" s="128">
        <v>325.93399999999997</v>
      </c>
      <c r="GT56" s="128">
        <v>17244.564766</v>
      </c>
      <c r="GU56" s="128">
        <v>620.12800000000004</v>
      </c>
      <c r="GV56" s="128">
        <v>5309.7528320000001</v>
      </c>
      <c r="GW56" s="128">
        <v>195.28399999999999</v>
      </c>
      <c r="GX56" s="128">
        <v>5375.0717869999999</v>
      </c>
      <c r="GY56" s="128">
        <v>424.84500000000003</v>
      </c>
      <c r="GZ56" s="128">
        <v>2431.6485399999997</v>
      </c>
      <c r="HA56" s="128">
        <v>181.71700000000001</v>
      </c>
      <c r="HB56" s="128">
        <v>7572.8194889999986</v>
      </c>
      <c r="HC56" s="128">
        <v>352.19499999999999</v>
      </c>
      <c r="HD56" s="128">
        <v>4714.0490129999998</v>
      </c>
      <c r="HE56" s="128">
        <v>375.46099999999996</v>
      </c>
      <c r="HF56" s="128">
        <v>9900.0060329999997</v>
      </c>
      <c r="HG56" s="128">
        <v>271.887</v>
      </c>
      <c r="HH56" s="128">
        <v>13392.896069</v>
      </c>
      <c r="HI56" s="128">
        <v>397.10199999999998</v>
      </c>
      <c r="HJ56" s="128">
        <v>13639.048115000001</v>
      </c>
      <c r="HK56" s="128">
        <v>294.83100000000002</v>
      </c>
      <c r="HL56" s="128">
        <v>10072.29701</v>
      </c>
      <c r="HM56" s="128">
        <v>317.03300000000002</v>
      </c>
      <c r="HN56" s="128">
        <v>3072.5256119999995</v>
      </c>
      <c r="HO56" s="128">
        <v>436.13100000000009</v>
      </c>
      <c r="HP56" s="128">
        <v>8593.4731570000004</v>
      </c>
      <c r="HQ56" s="128">
        <v>408.87199999999996</v>
      </c>
      <c r="HR56" s="128">
        <v>18797.399627000003</v>
      </c>
      <c r="HS56" s="128">
        <v>336.108</v>
      </c>
      <c r="HT56" s="128">
        <v>4088.3310059999994</v>
      </c>
      <c r="HU56" s="128">
        <v>206.50800000000004</v>
      </c>
      <c r="HV56" s="128">
        <v>4147.1593539999976</v>
      </c>
      <c r="HW56" s="129">
        <v>407.07899999999989</v>
      </c>
      <c r="HX56" s="128">
        <v>8819.7219280000008</v>
      </c>
      <c r="HY56" s="128">
        <v>554.95699999999999</v>
      </c>
      <c r="HZ56" s="128">
        <v>9864.3553650000031</v>
      </c>
      <c r="IA56" s="129">
        <v>418.41200000000003</v>
      </c>
      <c r="IB56" s="128">
        <v>4296.1199239999996</v>
      </c>
      <c r="IC56" s="129">
        <v>244.839</v>
      </c>
      <c r="ID56" s="128">
        <v>4304.1104359999999</v>
      </c>
      <c r="IE56" s="129">
        <v>242.04</v>
      </c>
      <c r="IF56" s="128">
        <v>7308.1645920000001</v>
      </c>
      <c r="IG56" s="129">
        <v>927.06200000000001</v>
      </c>
      <c r="IH56" s="128">
        <v>10235.428335000001</v>
      </c>
      <c r="II56" s="129">
        <v>405.96199999999999</v>
      </c>
      <c r="IJ56" s="128">
        <v>5432.1221090000008</v>
      </c>
      <c r="IK56" s="129">
        <v>750.18</v>
      </c>
      <c r="IL56" s="128">
        <v>9237.4612529999995</v>
      </c>
      <c r="IM56" s="129">
        <v>379.64</v>
      </c>
      <c r="IN56" s="128">
        <v>5864.74773</v>
      </c>
      <c r="IO56" s="129">
        <v>249.92400000000001</v>
      </c>
      <c r="IP56" s="128">
        <v>17096.411929999998</v>
      </c>
      <c r="IQ56" s="129">
        <v>229.96100000000001</v>
      </c>
      <c r="IR56" s="128">
        <v>22569.815041999998</v>
      </c>
      <c r="IS56" s="129">
        <v>346.18799999999999</v>
      </c>
      <c r="IT56" s="128">
        <v>7200.8595799999994</v>
      </c>
      <c r="IU56" s="129">
        <v>206.45099999999999</v>
      </c>
      <c r="IV56" s="128">
        <v>4572.1281220000001</v>
      </c>
      <c r="IW56" s="129">
        <v>237.26599999999999</v>
      </c>
      <c r="IX56" s="128">
        <v>16220.316159</v>
      </c>
      <c r="IY56" s="145">
        <v>540.01700000000005</v>
      </c>
      <c r="IZ56" s="128">
        <v>7377.5804049999997</v>
      </c>
      <c r="JA56" s="145">
        <v>365.32499999999999</v>
      </c>
      <c r="JB56" s="128">
        <v>16252.744930000001</v>
      </c>
      <c r="JC56" s="145">
        <v>688.40599999999995</v>
      </c>
      <c r="JD56" s="128">
        <v>6767.1248399999995</v>
      </c>
      <c r="JE56" s="145">
        <v>485.90800000000002</v>
      </c>
      <c r="JF56" s="128">
        <v>6021.8393570000007</v>
      </c>
      <c r="JG56" s="145">
        <v>655.21500000000003</v>
      </c>
      <c r="JH56" s="128">
        <v>10637.563532</v>
      </c>
      <c r="JI56" s="145">
        <v>270.77199999999999</v>
      </c>
      <c r="JJ56" s="128">
        <v>13094.490106999998</v>
      </c>
      <c r="JK56" s="145">
        <v>439.73928599999994</v>
      </c>
      <c r="JL56" s="128">
        <v>6530.0221320000001</v>
      </c>
      <c r="JM56" s="145">
        <v>509.22063999999995</v>
      </c>
      <c r="JN56" s="128">
        <v>6434.1195590000016</v>
      </c>
      <c r="JO56" s="145">
        <v>762.25082999999995</v>
      </c>
      <c r="JP56" s="203">
        <v>9710.0658669999993</v>
      </c>
      <c r="JQ56" s="232">
        <v>567.06432000000007</v>
      </c>
      <c r="JR56" s="128">
        <v>7359.1118329999999</v>
      </c>
      <c r="JS56" s="129">
        <v>418.57040000000001</v>
      </c>
      <c r="JT56" s="128">
        <v>11030.009427999999</v>
      </c>
      <c r="JU56" s="196">
        <v>404.66936900000002</v>
      </c>
      <c r="JV56" s="211">
        <v>7627.87165</v>
      </c>
      <c r="JW56" s="203">
        <v>280.74499200000002</v>
      </c>
      <c r="JX56" s="210">
        <v>5975.1298360000001</v>
      </c>
      <c r="JY56" s="203">
        <v>269.87055000000004</v>
      </c>
      <c r="JZ56" s="243">
        <v>5803.9275070000003</v>
      </c>
      <c r="KA56" s="196">
        <v>407.958325</v>
      </c>
      <c r="KB56" s="243">
        <v>5748.2051289999999</v>
      </c>
      <c r="KC56" s="196">
        <v>285.4645690000001</v>
      </c>
      <c r="KD56" s="243">
        <v>9648.323586999999</v>
      </c>
      <c r="KE56" s="196">
        <v>248.84935999999999</v>
      </c>
      <c r="KF56" s="243">
        <v>7773.2770200000004</v>
      </c>
      <c r="KG56" s="196">
        <v>343.45658000000003</v>
      </c>
      <c r="KH56" s="243">
        <v>7830.3968839999998</v>
      </c>
      <c r="KI56" s="196">
        <v>431.88751999999994</v>
      </c>
      <c r="KJ56" s="243">
        <v>11950.262672999997</v>
      </c>
      <c r="KK56" s="196">
        <v>440.19298500000008</v>
      </c>
      <c r="KL56" s="243">
        <v>28217.817746000004</v>
      </c>
      <c r="KM56" s="196">
        <v>557.05314599999986</v>
      </c>
      <c r="KN56" s="243">
        <v>7846.5924980000009</v>
      </c>
      <c r="KO56" s="196">
        <v>499.69243599999999</v>
      </c>
      <c r="KP56" s="243">
        <v>9072.1532339999994</v>
      </c>
      <c r="KQ56" s="196">
        <v>339.85959300000002</v>
      </c>
      <c r="KR56" s="211">
        <v>16318.483086999999</v>
      </c>
      <c r="KS56" s="203">
        <v>1150.9141699999998</v>
      </c>
      <c r="KT56" s="211">
        <v>16898.878121000002</v>
      </c>
      <c r="KU56" s="203">
        <v>482.93002999999999</v>
      </c>
      <c r="KV56" s="211">
        <v>9689.5079399999995</v>
      </c>
      <c r="KW56" s="203">
        <v>9348.0939999999991</v>
      </c>
      <c r="KX56" s="211">
        <v>9993.1537250000001</v>
      </c>
      <c r="KY56" s="203">
        <v>770.64307000000019</v>
      </c>
      <c r="KZ56" s="203">
        <v>12309.099786000001</v>
      </c>
      <c r="LA56" s="203">
        <v>427.78260999999986</v>
      </c>
      <c r="LB56" s="203">
        <v>10919.443829</v>
      </c>
      <c r="LC56" s="203">
        <v>536.86029000000008</v>
      </c>
      <c r="LD56" s="203">
        <v>19509.492054000006</v>
      </c>
      <c r="LE56" s="203">
        <v>355.64960000000008</v>
      </c>
      <c r="LF56" s="203">
        <v>6208.6434090000002</v>
      </c>
      <c r="LG56" s="203">
        <v>242.93607799999998</v>
      </c>
      <c r="LH56" s="203">
        <v>8610.2572340000006</v>
      </c>
      <c r="LI56" s="203">
        <v>448.16199999999998</v>
      </c>
      <c r="LJ56" s="203">
        <v>8190.2024350000002</v>
      </c>
      <c r="LK56" s="203">
        <v>277.78234999999995</v>
      </c>
      <c r="LL56" s="203">
        <v>18667.896816</v>
      </c>
      <c r="LM56" s="203">
        <v>448.23172499999998</v>
      </c>
      <c r="LN56" s="203">
        <v>6775.9159280000003</v>
      </c>
      <c r="LO56" s="203">
        <v>139.673</v>
      </c>
      <c r="LP56" s="203">
        <v>13075.826078</v>
      </c>
      <c r="LQ56" s="203">
        <v>308.54739000000001</v>
      </c>
      <c r="LR56" s="215">
        <f t="shared" si="10"/>
        <v>123812.44085100001</v>
      </c>
      <c r="LS56" s="216">
        <f t="shared" si="11"/>
        <v>5255.9442259999996</v>
      </c>
      <c r="LT56" s="215">
        <f t="shared" si="12"/>
        <v>140848.31735500001</v>
      </c>
      <c r="LU56" s="216">
        <f t="shared" si="13"/>
        <v>13787.292143000001</v>
      </c>
    </row>
    <row r="57" spans="1:333" ht="15.75">
      <c r="A57" s="141" t="s">
        <v>134</v>
      </c>
      <c r="B57" s="128">
        <v>6390.5</v>
      </c>
      <c r="C57" s="129">
        <v>6371</v>
      </c>
      <c r="D57" s="128">
        <v>5363</v>
      </c>
      <c r="E57" s="129">
        <v>3805</v>
      </c>
      <c r="F57" s="128">
        <v>9474.6</v>
      </c>
      <c r="G57" s="129">
        <v>4763</v>
      </c>
      <c r="H57" s="130">
        <v>9982.2000000000007</v>
      </c>
      <c r="I57" s="131">
        <v>11747</v>
      </c>
      <c r="J57" s="128">
        <v>9222.5</v>
      </c>
      <c r="K57" s="129">
        <v>4760</v>
      </c>
      <c r="L57" s="130">
        <v>12571.7</v>
      </c>
      <c r="M57" s="131">
        <v>6499</v>
      </c>
      <c r="N57" s="130">
        <v>13990.520432560721</v>
      </c>
      <c r="O57" s="131">
        <v>3784.8</v>
      </c>
      <c r="P57" s="142">
        <v>16638.792142999999</v>
      </c>
      <c r="Q57" s="129">
        <v>11277.36</v>
      </c>
      <c r="R57" s="128">
        <v>27750.528378989999</v>
      </c>
      <c r="S57" s="129">
        <v>11475.001</v>
      </c>
      <c r="T57" s="128">
        <v>41769.541863999999</v>
      </c>
      <c r="U57" s="129">
        <v>13519.624000000002</v>
      </c>
      <c r="V57" s="143">
        <v>37531.984488672875</v>
      </c>
      <c r="W57" s="128">
        <v>15122.062</v>
      </c>
      <c r="X57" s="128">
        <v>24647.730679998913</v>
      </c>
      <c r="Y57" s="129">
        <v>9643.2710000000006</v>
      </c>
      <c r="Z57" s="128">
        <v>31617.268863463309</v>
      </c>
      <c r="AA57" s="129">
        <v>11280.810000000005</v>
      </c>
      <c r="AB57" s="128">
        <v>27511.528829999996</v>
      </c>
      <c r="AC57" s="129">
        <v>11627.901</v>
      </c>
      <c r="AD57" s="128">
        <v>29018.176127500003</v>
      </c>
      <c r="AE57" s="129">
        <v>12527.017</v>
      </c>
      <c r="AF57" s="128">
        <v>30448.794206300001</v>
      </c>
      <c r="AG57" s="129">
        <v>14349.696950999996</v>
      </c>
      <c r="AH57" s="200">
        <v>38684.666198999999</v>
      </c>
      <c r="AI57" s="202">
        <v>14354.758820000001</v>
      </c>
      <c r="AJ57" s="200">
        <f t="shared" si="65"/>
        <v>46404.903420000002</v>
      </c>
      <c r="AK57" s="202">
        <f t="shared" si="66"/>
        <v>21132.169146000004</v>
      </c>
      <c r="AL57" s="128">
        <v>2730.7</v>
      </c>
      <c r="AM57" s="128">
        <v>1025.8720000000001</v>
      </c>
      <c r="AN57" s="128">
        <v>3374.6447550000003</v>
      </c>
      <c r="AO57" s="128">
        <v>1626.48</v>
      </c>
      <c r="AP57" s="128">
        <v>3988.4343180000001</v>
      </c>
      <c r="AQ57" s="128">
        <v>1935.2270000000001</v>
      </c>
      <c r="AR57" s="128">
        <v>4637.3737540000002</v>
      </c>
      <c r="AS57" s="128">
        <v>2409.59</v>
      </c>
      <c r="AT57" s="128">
        <v>5545.7564240000002</v>
      </c>
      <c r="AU57" s="128">
        <v>3041.9810000000002</v>
      </c>
      <c r="AV57" s="128">
        <v>7007.0485630000003</v>
      </c>
      <c r="AW57" s="128">
        <v>3850.3850000000002</v>
      </c>
      <c r="AX57" s="128">
        <v>8425.9205160000001</v>
      </c>
      <c r="AY57" s="128">
        <v>4868.42</v>
      </c>
      <c r="AZ57" s="128">
        <v>10419.316746</v>
      </c>
      <c r="BA57" s="128">
        <v>6321.1880000000001</v>
      </c>
      <c r="BB57" s="128">
        <v>12261.684313</v>
      </c>
      <c r="BC57" s="128">
        <v>7383.9390000000003</v>
      </c>
      <c r="BD57" s="128">
        <v>13821.884312999999</v>
      </c>
      <c r="BE57" s="128">
        <v>8896.139000000001</v>
      </c>
      <c r="BF57" s="128">
        <v>16638.792142999999</v>
      </c>
      <c r="BG57" s="128">
        <v>11277.36</v>
      </c>
      <c r="BH57" s="128">
        <f>1098.137717+0.003</f>
        <v>1098.140717</v>
      </c>
      <c r="BI57" s="128">
        <v>470.14600000000002</v>
      </c>
      <c r="BJ57" s="128">
        <f>1896.812757+0.003</f>
        <v>1896.8157569999998</v>
      </c>
      <c r="BK57" s="128">
        <v>973.85500000000002</v>
      </c>
      <c r="BL57" s="128">
        <f t="shared" si="62"/>
        <v>2994.9564739999996</v>
      </c>
      <c r="BM57" s="128">
        <f t="shared" si="62"/>
        <v>1444.001</v>
      </c>
      <c r="BN57" s="128">
        <f>2619.506909+0.005</f>
        <v>2619.5119090000003</v>
      </c>
      <c r="BO57" s="128">
        <v>770.14799999999991</v>
      </c>
      <c r="BP57" s="128">
        <v>2819.4790569999996</v>
      </c>
      <c r="BQ57" s="128">
        <v>641.05099999999993</v>
      </c>
      <c r="BR57" s="128">
        <v>2034.3853570000001</v>
      </c>
      <c r="BS57" s="128">
        <v>878.41300000000001</v>
      </c>
      <c r="BT57" s="128">
        <f>1890.39+0.004</f>
        <v>1890.394</v>
      </c>
      <c r="BU57" s="128">
        <v>1164</v>
      </c>
      <c r="BV57" s="128">
        <v>1685.1416039999999</v>
      </c>
      <c r="BW57" s="128">
        <v>820.14800000000002</v>
      </c>
      <c r="BX57" s="128">
        <f>3067.508717</f>
        <v>3067.5087170000002</v>
      </c>
      <c r="BY57" s="128">
        <v>1509.9670000000001</v>
      </c>
      <c r="BZ57" s="128">
        <f>2902.313424+0.011</f>
        <v>2902.3244239999999</v>
      </c>
      <c r="CA57" s="128">
        <v>1172.982</v>
      </c>
      <c r="CB57" s="128">
        <f>1777.517238+0.039</f>
        <v>1777.5562379999999</v>
      </c>
      <c r="CC57" s="128">
        <v>942.33299999999997</v>
      </c>
      <c r="CD57" s="128">
        <f>2218.964624-0.001</f>
        <v>2218.963624</v>
      </c>
      <c r="CE57" s="128">
        <v>779.11199999999997</v>
      </c>
      <c r="CF57" s="128">
        <v>3740.3069749899996</v>
      </c>
      <c r="CG57" s="128">
        <v>1352.7460000000001</v>
      </c>
      <c r="CH57" s="128">
        <f>6018.256293+44.2</f>
        <v>6062.4562930000002</v>
      </c>
      <c r="CI57" s="128">
        <f>1045.356+12</f>
        <v>1057.356</v>
      </c>
      <c r="CJ57" s="128">
        <v>4709.9769429999997</v>
      </c>
      <c r="CK57" s="128">
        <v>985.11199999999997</v>
      </c>
      <c r="CL57" s="128">
        <v>1945.5108319999999</v>
      </c>
      <c r="CM57" s="128">
        <v>842.33399999999995</v>
      </c>
      <c r="CN57" s="128">
        <v>3446.466512</v>
      </c>
      <c r="CO57" s="128">
        <v>1175.981</v>
      </c>
      <c r="CP57" s="128">
        <v>4073.1621949999999</v>
      </c>
      <c r="CQ57" s="128">
        <v>875.97299999999996</v>
      </c>
      <c r="CR57" s="128">
        <v>2398.6729929999988</v>
      </c>
      <c r="CS57" s="128">
        <v>1055.21</v>
      </c>
      <c r="CT57" s="128">
        <v>2706.5412839999999</v>
      </c>
      <c r="CU57" s="128">
        <v>1287.125</v>
      </c>
      <c r="CV57" s="128">
        <v>5865.5282230000003</v>
      </c>
      <c r="CW57" s="128">
        <v>2604.2379999999998</v>
      </c>
      <c r="CX57" s="128">
        <v>2861.446117</v>
      </c>
      <c r="CY57" s="128">
        <v>994.60699999999997</v>
      </c>
      <c r="CZ57" s="128">
        <v>2569.4044399999998</v>
      </c>
      <c r="DA57" s="128">
        <v>1137.162</v>
      </c>
      <c r="DB57" s="128">
        <v>2014.826534</v>
      </c>
      <c r="DC57" s="128">
        <v>600.27200000000005</v>
      </c>
      <c r="DD57" s="128">
        <v>3115.5494979999999</v>
      </c>
      <c r="DE57" s="128">
        <v>904.25400000000002</v>
      </c>
      <c r="DF57" s="128">
        <f t="shared" si="63"/>
        <v>38653.992365999999</v>
      </c>
      <c r="DG57" s="128">
        <f t="shared" si="63"/>
        <v>12615.37</v>
      </c>
      <c r="DH57" s="128">
        <v>3794.8690379999998</v>
      </c>
      <c r="DI57" s="128">
        <v>1802.4260000000002</v>
      </c>
      <c r="DJ57" s="128">
        <v>2921.7246220000002</v>
      </c>
      <c r="DK57" s="128">
        <v>808.51400000000001</v>
      </c>
      <c r="DL57" s="128">
        <v>2440.5285209999997</v>
      </c>
      <c r="DM57" s="128">
        <v>1046.8129999999999</v>
      </c>
      <c r="DN57" s="128">
        <v>3011.3210193</v>
      </c>
      <c r="DO57" s="128">
        <v>1139.2750000000001</v>
      </c>
      <c r="DP57" s="128">
        <v>3184.643804320001</v>
      </c>
      <c r="DQ57" s="128">
        <v>1097.7729999999999</v>
      </c>
      <c r="DR57" s="128">
        <v>2471.5857446399996</v>
      </c>
      <c r="DS57" s="128">
        <v>1108.492</v>
      </c>
      <c r="DT57" s="128">
        <v>5191.6239536635303</v>
      </c>
      <c r="DU57" s="128">
        <v>1883.9369999999999</v>
      </c>
      <c r="DV57" s="128">
        <v>4738.3363868460901</v>
      </c>
      <c r="DW57" s="128">
        <v>2394.5430000000001</v>
      </c>
      <c r="DX57" s="128">
        <v>3163.3984471619965</v>
      </c>
      <c r="DY57" s="128">
        <v>1522.962</v>
      </c>
      <c r="DZ57" s="128">
        <v>2055.4365944325091</v>
      </c>
      <c r="EA57" s="128">
        <v>798.45799999999997</v>
      </c>
      <c r="EB57" s="128">
        <v>2529.5105373542419</v>
      </c>
      <c r="EC57" s="128">
        <v>821.00099999999998</v>
      </c>
      <c r="ED57" s="128">
        <f>2028.50581995451+0.5</f>
        <v>2029.0058199545099</v>
      </c>
      <c r="EE57" s="128">
        <v>697.86800000000005</v>
      </c>
      <c r="EF57" s="128">
        <v>1612.9526422485217</v>
      </c>
      <c r="EG57" s="128">
        <v>518.39600000000007</v>
      </c>
      <c r="EH57" s="128">
        <v>2299.2488738991719</v>
      </c>
      <c r="EI57" s="128">
        <v>761.53699999999981</v>
      </c>
      <c r="EJ57" s="128">
        <v>1585.0674815212162</v>
      </c>
      <c r="EK57" s="128">
        <v>600.78800000000001</v>
      </c>
      <c r="EL57" s="128">
        <v>1306.12379655</v>
      </c>
      <c r="EM57" s="128">
        <v>594.20399999999995</v>
      </c>
      <c r="EN57" s="128">
        <v>1732.5055396300004</v>
      </c>
      <c r="EO57" s="128">
        <v>626.81099999999992</v>
      </c>
      <c r="EP57" s="128">
        <v>2275.9612570599998</v>
      </c>
      <c r="EQ57" s="128">
        <v>1012.261</v>
      </c>
      <c r="ER57" s="128">
        <v>1675.1715504000003</v>
      </c>
      <c r="ES57" s="128">
        <v>611.04399999999964</v>
      </c>
      <c r="ET57" s="128">
        <v>3496.8953566300006</v>
      </c>
      <c r="EU57" s="128">
        <v>1558.2149999999999</v>
      </c>
      <c r="EV57" s="128">
        <v>3323.5730230600011</v>
      </c>
      <c r="EW57" s="128">
        <v>1164.8890000000004</v>
      </c>
      <c r="EX57" s="128">
        <v>1949.0648390000006</v>
      </c>
      <c r="EY57" s="128">
        <v>905.09400000000005</v>
      </c>
      <c r="EZ57" s="128">
        <v>1758.2170670000003</v>
      </c>
      <c r="FA57" s="128">
        <v>616.13500000000033</v>
      </c>
      <c r="FB57" s="128">
        <v>1632.9492530000005</v>
      </c>
      <c r="FC57" s="128">
        <v>673.8970000000005</v>
      </c>
      <c r="FD57" s="128">
        <f t="shared" si="64"/>
        <v>24647.730679998913</v>
      </c>
      <c r="FE57" s="128">
        <f t="shared" si="64"/>
        <v>9643.2710000000006</v>
      </c>
      <c r="FF57" s="128">
        <v>3160.3057300000009</v>
      </c>
      <c r="FG57" s="128">
        <v>1010.754</v>
      </c>
      <c r="FH57" s="128">
        <v>1709.529898</v>
      </c>
      <c r="FI57" s="128">
        <v>586.68599999999992</v>
      </c>
      <c r="FJ57" s="128">
        <v>2515.9940820000002</v>
      </c>
      <c r="FK57" s="128">
        <v>905.76</v>
      </c>
      <c r="FL57" s="128">
        <v>2027.808266</v>
      </c>
      <c r="FM57" s="128">
        <v>733.05899999999997</v>
      </c>
      <c r="FN57" s="128">
        <v>2135.3043259999999</v>
      </c>
      <c r="FO57" s="128">
        <v>498.91899999999998</v>
      </c>
      <c r="FP57" s="128">
        <v>2701.1179069999998</v>
      </c>
      <c r="FQ57" s="128">
        <v>767.86400000000003</v>
      </c>
      <c r="FR57" s="128">
        <v>2326.3320779999999</v>
      </c>
      <c r="FS57" s="128">
        <v>773.67200000000003</v>
      </c>
      <c r="FT57" s="128">
        <v>4123.4211070000001</v>
      </c>
      <c r="FU57" s="128">
        <v>1852.4349999999999</v>
      </c>
      <c r="FV57" s="128">
        <v>3060.3319321213098</v>
      </c>
      <c r="FW57" s="128">
        <v>1406.6849999999997</v>
      </c>
      <c r="FX57" s="128">
        <v>2110.6943590000001</v>
      </c>
      <c r="FY57" s="128">
        <v>837.42200000000003</v>
      </c>
      <c r="FZ57" s="128">
        <v>4073.379625</v>
      </c>
      <c r="GA57" s="128">
        <v>1315.155</v>
      </c>
      <c r="GB57" s="128">
        <v>2118.1912910000005</v>
      </c>
      <c r="GC57" s="128">
        <v>719.66699999999969</v>
      </c>
      <c r="GD57" s="128">
        <v>1604.6561020000001</v>
      </c>
      <c r="GE57" s="128">
        <v>711.44600000000003</v>
      </c>
      <c r="GF57" s="128">
        <v>1783.3726439999998</v>
      </c>
      <c r="GG57" s="128">
        <v>606.03500000000008</v>
      </c>
      <c r="GH57" s="128">
        <v>1532.8467040000003</v>
      </c>
      <c r="GI57" s="128">
        <v>656.87100000000009</v>
      </c>
      <c r="GJ57" s="128">
        <v>1797.2499419999999</v>
      </c>
      <c r="GK57" s="128">
        <v>713.13400000000001</v>
      </c>
      <c r="GL57" s="128">
        <v>2157.7548499999998</v>
      </c>
      <c r="GM57" s="128">
        <v>858.99300000000005</v>
      </c>
      <c r="GN57" s="128">
        <v>2020.395045</v>
      </c>
      <c r="GO57" s="128">
        <v>814.92399999999998</v>
      </c>
      <c r="GP57" s="128">
        <v>3116.4698030000004</v>
      </c>
      <c r="GQ57" s="128">
        <v>1297.7260000000001</v>
      </c>
      <c r="GR57" s="128">
        <v>2843.8978479999996</v>
      </c>
      <c r="GS57" s="128">
        <v>1433.0789999999993</v>
      </c>
      <c r="GT57" s="128">
        <v>3720.2491939999995</v>
      </c>
      <c r="GU57" s="128">
        <v>1743.962</v>
      </c>
      <c r="GV57" s="128">
        <v>2491.5049980000003</v>
      </c>
      <c r="GW57" s="128">
        <v>1009.5999999999999</v>
      </c>
      <c r="GX57" s="128">
        <v>2566.1856809999995</v>
      </c>
      <c r="GY57" s="128">
        <v>989.79199999999969</v>
      </c>
      <c r="GZ57" s="128">
        <v>1876.946019</v>
      </c>
      <c r="HA57" s="128">
        <v>792.33899999999983</v>
      </c>
      <c r="HB57" s="128">
        <v>1734.6243440000001</v>
      </c>
      <c r="HC57" s="128">
        <v>685.81399999999974</v>
      </c>
      <c r="HD57" s="128">
        <v>1459.2670019999994</v>
      </c>
      <c r="HE57" s="128">
        <v>636.96899999999982</v>
      </c>
      <c r="HF57" s="128">
        <v>1882.0291499999998</v>
      </c>
      <c r="HG57" s="128">
        <v>631.02199999999971</v>
      </c>
      <c r="HH57" s="128">
        <v>1902.6851490000001</v>
      </c>
      <c r="HI57" s="128">
        <v>933.60299999999984</v>
      </c>
      <c r="HJ57" s="128">
        <v>1594.2444430000007</v>
      </c>
      <c r="HK57" s="128">
        <v>828.82100000000014</v>
      </c>
      <c r="HL57" s="128">
        <v>2504.0718780000002</v>
      </c>
      <c r="HM57" s="128">
        <v>926.23500000000001</v>
      </c>
      <c r="HN57" s="128">
        <v>2758.4975520000007</v>
      </c>
      <c r="HO57" s="128">
        <v>1266.2399999999998</v>
      </c>
      <c r="HP57" s="128">
        <v>4779.1888630000012</v>
      </c>
      <c r="HQ57" s="128">
        <v>2169.1370000000006</v>
      </c>
      <c r="HR57" s="128">
        <v>4093.3124614999997</v>
      </c>
      <c r="HS57" s="128">
        <v>2038.2009999999993</v>
      </c>
      <c r="HT57" s="128">
        <v>2057.2875420000005</v>
      </c>
      <c r="HU57" s="128">
        <v>912.30499999999961</v>
      </c>
      <c r="HV57" s="128">
        <v>2478.4840359999989</v>
      </c>
      <c r="HW57" s="129">
        <v>876.43200000000013</v>
      </c>
      <c r="HX57" s="128">
        <v>1774.4837069999996</v>
      </c>
      <c r="HY57" s="128">
        <v>622.23799999999994</v>
      </c>
      <c r="HZ57" s="128">
        <v>2570.0152720000001</v>
      </c>
      <c r="IA57" s="129">
        <v>1279.5445999999999</v>
      </c>
      <c r="IB57" s="128">
        <v>1991.1092151999999</v>
      </c>
      <c r="IC57" s="129">
        <v>1001.3399999999999</v>
      </c>
      <c r="ID57" s="128">
        <v>2141.6730453999999</v>
      </c>
      <c r="IE57" s="129">
        <v>988.56852299999991</v>
      </c>
      <c r="IF57" s="128">
        <v>2456.2533441000014</v>
      </c>
      <c r="IG57" s="129">
        <v>828.40720000000113</v>
      </c>
      <c r="IH57" s="128">
        <v>2510.4531057999998</v>
      </c>
      <c r="II57" s="129">
        <v>1407.31312</v>
      </c>
      <c r="IJ57" s="128">
        <v>2850.4961020000001</v>
      </c>
      <c r="IK57" s="129">
        <v>1064.7757999999999</v>
      </c>
      <c r="IL57" s="128">
        <v>2675.5508489999988</v>
      </c>
      <c r="IM57" s="129">
        <v>1491.747999999998</v>
      </c>
      <c r="IN57" s="128">
        <v>2566.6279834000029</v>
      </c>
      <c r="IO57" s="129">
        <v>1455.5863999999988</v>
      </c>
      <c r="IP57" s="128">
        <v>3307.0797167999958</v>
      </c>
      <c r="IQ57" s="129">
        <v>1728.6676400000024</v>
      </c>
      <c r="IR57" s="128">
        <v>2931.204968</v>
      </c>
      <c r="IS57" s="129">
        <v>1081.752</v>
      </c>
      <c r="IT57" s="128">
        <v>2478.2109992000037</v>
      </c>
      <c r="IU57" s="129">
        <v>1153.5256679999989</v>
      </c>
      <c r="IV57" s="128">
        <v>1970.1196054000043</v>
      </c>
      <c r="IW57" s="129">
        <v>868.46799999999871</v>
      </c>
      <c r="IX57" s="128">
        <v>1531.456962</v>
      </c>
      <c r="IY57" s="145">
        <v>692.75300000000004</v>
      </c>
      <c r="IZ57" s="128">
        <v>3818.0517140000002</v>
      </c>
      <c r="JA57" s="145">
        <v>1102.913</v>
      </c>
      <c r="JB57" s="128">
        <v>3496.946418</v>
      </c>
      <c r="JC57" s="145">
        <v>1014.73</v>
      </c>
      <c r="JD57" s="128">
        <v>2090.0545280000001</v>
      </c>
      <c r="JE57" s="145">
        <v>986.8330000000002</v>
      </c>
      <c r="JF57" s="128">
        <v>3026.4957309999995</v>
      </c>
      <c r="JG57" s="145">
        <v>1156.9620000000002</v>
      </c>
      <c r="JH57" s="128">
        <v>2580.2756320000008</v>
      </c>
      <c r="JI57" s="145">
        <v>1134.2719999999999</v>
      </c>
      <c r="JJ57" s="128">
        <v>3824.6456520000011</v>
      </c>
      <c r="JK57" s="145">
        <v>1780.6845600000004</v>
      </c>
      <c r="JL57" s="128">
        <v>5437.5636299999987</v>
      </c>
      <c r="JM57" s="145">
        <v>2170.7575099999999</v>
      </c>
      <c r="JN57" s="128">
        <v>3664.4158800000005</v>
      </c>
      <c r="JO57" s="145">
        <v>1554.1386600000001</v>
      </c>
      <c r="JP57" s="203">
        <v>3413.442779</v>
      </c>
      <c r="JQ57" s="232">
        <v>850.47288000000003</v>
      </c>
      <c r="JR57" s="128">
        <v>4100.7343129999999</v>
      </c>
      <c r="JS57" s="129">
        <v>1220.7538100000002</v>
      </c>
      <c r="JT57" s="128">
        <v>1700.58296</v>
      </c>
      <c r="JU57" s="196">
        <v>689.48840000000007</v>
      </c>
      <c r="JV57" s="211">
        <v>2477.9423849999989</v>
      </c>
      <c r="JW57" s="203">
        <v>1076.6079460000005</v>
      </c>
      <c r="JX57" s="210">
        <v>2715.4746050000012</v>
      </c>
      <c r="JY57" s="203">
        <v>1040.8779999999995</v>
      </c>
      <c r="JZ57" s="243">
        <v>2507.4400870000004</v>
      </c>
      <c r="KA57" s="196">
        <v>1066.583844</v>
      </c>
      <c r="KB57" s="243">
        <v>4771.2839480000011</v>
      </c>
      <c r="KC57" s="196">
        <v>1407.6259349999998</v>
      </c>
      <c r="KD57" s="243">
        <v>4385.4336750000002</v>
      </c>
      <c r="KE57" s="196">
        <v>963.86776000000009</v>
      </c>
      <c r="KF57" s="243">
        <v>3678.5995100000005</v>
      </c>
      <c r="KG57" s="196">
        <v>1401.3518999999999</v>
      </c>
      <c r="KH57" s="243">
        <v>6173.2174759999989</v>
      </c>
      <c r="KI57" s="196">
        <v>2616.70775</v>
      </c>
      <c r="KJ57" s="243">
        <v>6112.929317000001</v>
      </c>
      <c r="KK57" s="196">
        <v>2553.8131000000003</v>
      </c>
      <c r="KL57" s="243">
        <v>4269.4738049999987</v>
      </c>
      <c r="KM57" s="196">
        <v>1479.9850899999994</v>
      </c>
      <c r="KN57" s="243">
        <v>2978.5864630000005</v>
      </c>
      <c r="KO57" s="196">
        <v>871.96598600000016</v>
      </c>
      <c r="KP57" s="243">
        <v>3056.3946279999991</v>
      </c>
      <c r="KQ57" s="196">
        <v>5718.0115050000013</v>
      </c>
      <c r="KR57" s="211">
        <v>3278.1275209999994</v>
      </c>
      <c r="KS57" s="203">
        <v>934.77033000000006</v>
      </c>
      <c r="KT57" s="211">
        <v>5002.6820200000002</v>
      </c>
      <c r="KU57" s="203">
        <v>1024.1728840000001</v>
      </c>
      <c r="KV57" s="211">
        <v>2661.6578290000002</v>
      </c>
      <c r="KW57" s="203">
        <v>2879.7460000000001</v>
      </c>
      <c r="KX57" s="211">
        <v>4107.3732680000003</v>
      </c>
      <c r="KY57" s="203">
        <v>1500.760548</v>
      </c>
      <c r="KZ57" s="203">
        <v>4443.417477</v>
      </c>
      <c r="LA57" s="203">
        <v>1221.5597899999993</v>
      </c>
      <c r="LB57" s="203">
        <v>2830.3473439999998</v>
      </c>
      <c r="LC57" s="203">
        <v>989.85808999999983</v>
      </c>
      <c r="LD57" s="203">
        <v>3581.4373549999996</v>
      </c>
      <c r="LE57" s="203">
        <v>1146.5292280000001</v>
      </c>
      <c r="LF57" s="203">
        <v>6931.8305019999998</v>
      </c>
      <c r="LG57" s="203">
        <v>2586.089242</v>
      </c>
      <c r="LH57" s="203">
        <v>5523.6861929999995</v>
      </c>
      <c r="LI57" s="203">
        <v>1926.365</v>
      </c>
      <c r="LJ57" s="203">
        <v>4002.1841760000002</v>
      </c>
      <c r="LK57" s="203">
        <v>1229.5412720000002</v>
      </c>
      <c r="LL57" s="203">
        <v>3399.4734349999999</v>
      </c>
      <c r="LM57" s="203">
        <v>1066.9220479999999</v>
      </c>
      <c r="LN57" s="203">
        <v>3623.514987</v>
      </c>
      <c r="LO57" s="203">
        <v>1236.412</v>
      </c>
      <c r="LP57" s="203">
        <v>4415.3017499999996</v>
      </c>
      <c r="LQ57" s="203">
        <v>1687.9334679999999</v>
      </c>
      <c r="LR57" s="215">
        <f t="shared" si="10"/>
        <v>46404.903420000002</v>
      </c>
      <c r="LS57" s="216">
        <f t="shared" si="11"/>
        <v>21132.169146000004</v>
      </c>
      <c r="LT57" s="215">
        <f t="shared" si="12"/>
        <v>50522.906336</v>
      </c>
      <c r="LU57" s="216">
        <f t="shared" si="13"/>
        <v>18495.889569999999</v>
      </c>
    </row>
    <row r="58" spans="1:333" ht="15.75">
      <c r="A58" s="141"/>
      <c r="B58" s="128"/>
      <c r="C58" s="129"/>
      <c r="D58" s="128"/>
      <c r="E58" s="129"/>
      <c r="F58" s="128"/>
      <c r="G58" s="129"/>
      <c r="H58" s="130"/>
      <c r="I58" s="131"/>
      <c r="J58" s="128"/>
      <c r="K58" s="129"/>
      <c r="L58" s="130"/>
      <c r="M58" s="131"/>
      <c r="N58" s="130"/>
      <c r="O58" s="131"/>
      <c r="P58" s="142"/>
      <c r="Q58" s="129"/>
      <c r="R58" s="128"/>
      <c r="S58" s="129"/>
      <c r="T58" s="128"/>
      <c r="U58" s="129"/>
      <c r="V58" s="143"/>
      <c r="W58" s="128"/>
      <c r="X58" s="128"/>
      <c r="Y58" s="129"/>
      <c r="Z58" s="128"/>
      <c r="AA58" s="129"/>
      <c r="AB58" s="128"/>
      <c r="AC58" s="129"/>
      <c r="AD58" s="128"/>
      <c r="AE58" s="129"/>
      <c r="AF58" s="166"/>
      <c r="AG58" s="167"/>
      <c r="AH58" s="237"/>
      <c r="AI58" s="238"/>
      <c r="AJ58" s="237"/>
      <c r="AK58" s="23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  <c r="EV58" s="128"/>
      <c r="EW58" s="128"/>
      <c r="EX58" s="128"/>
      <c r="EY58" s="128"/>
      <c r="EZ58" s="128"/>
      <c r="FA58" s="128"/>
      <c r="FB58" s="128"/>
      <c r="FC58" s="128"/>
      <c r="FD58" s="128"/>
      <c r="FE58" s="128"/>
      <c r="FF58" s="128"/>
      <c r="FG58" s="128"/>
      <c r="FH58" s="128"/>
      <c r="FI58" s="128"/>
      <c r="FJ58" s="128"/>
      <c r="FK58" s="128"/>
      <c r="FL58" s="128"/>
      <c r="FM58" s="128"/>
      <c r="FN58" s="128"/>
      <c r="FO58" s="128"/>
      <c r="FP58" s="128"/>
      <c r="FQ58" s="128"/>
      <c r="FR58" s="128"/>
      <c r="FS58" s="128"/>
      <c r="FT58" s="128"/>
      <c r="FU58" s="128"/>
      <c r="FV58" s="128"/>
      <c r="FW58" s="128"/>
      <c r="FX58" s="128"/>
      <c r="FY58" s="128"/>
      <c r="FZ58" s="128"/>
      <c r="GA58" s="128"/>
      <c r="GB58" s="128"/>
      <c r="GC58" s="128"/>
      <c r="GD58" s="128"/>
      <c r="GE58" s="128"/>
      <c r="GF58" s="128"/>
      <c r="GG58" s="128"/>
      <c r="GH58" s="128"/>
      <c r="GI58" s="128"/>
      <c r="GJ58" s="128"/>
      <c r="GK58" s="128"/>
      <c r="GL58" s="128"/>
      <c r="GM58" s="128"/>
      <c r="GN58" s="128"/>
      <c r="GO58" s="128"/>
      <c r="GP58" s="128"/>
      <c r="GQ58" s="128"/>
      <c r="GR58" s="128"/>
      <c r="GS58" s="128"/>
      <c r="GT58" s="128"/>
      <c r="GU58" s="128"/>
      <c r="GV58" s="128"/>
      <c r="GW58" s="128"/>
      <c r="GX58" s="128"/>
      <c r="GY58" s="128"/>
      <c r="GZ58" s="128"/>
      <c r="HA58" s="128"/>
      <c r="HB58" s="128"/>
      <c r="HC58" s="128"/>
      <c r="HD58" s="128"/>
      <c r="HE58" s="128"/>
      <c r="HF58" s="128"/>
      <c r="HG58" s="128"/>
      <c r="HH58" s="128"/>
      <c r="HI58" s="128"/>
      <c r="HJ58" s="128"/>
      <c r="HK58" s="128"/>
      <c r="HL58" s="128"/>
      <c r="HM58" s="128"/>
      <c r="HN58" s="128"/>
      <c r="HO58" s="128"/>
      <c r="HP58" s="128"/>
      <c r="HQ58" s="128"/>
      <c r="HR58" s="128"/>
      <c r="HS58" s="128"/>
      <c r="HT58" s="128"/>
      <c r="HU58" s="128"/>
      <c r="HV58" s="128"/>
      <c r="HW58" s="129"/>
      <c r="HX58" s="128"/>
      <c r="HY58" s="128"/>
      <c r="HZ58" s="128"/>
      <c r="IA58" s="129"/>
      <c r="IB58" s="128"/>
      <c r="IC58" s="129"/>
      <c r="ID58" s="128"/>
      <c r="IE58" s="129"/>
      <c r="IF58" s="128"/>
      <c r="IG58" s="129"/>
      <c r="IH58" s="128"/>
      <c r="II58" s="129"/>
      <c r="IJ58" s="128"/>
      <c r="IK58" s="129"/>
      <c r="IL58" s="128"/>
      <c r="IM58" s="129"/>
      <c r="IN58" s="128"/>
      <c r="IO58" s="129"/>
      <c r="IP58" s="128"/>
      <c r="IQ58" s="129"/>
      <c r="IR58" s="128"/>
      <c r="IS58" s="129"/>
      <c r="IT58" s="128"/>
      <c r="IU58" s="129"/>
      <c r="IV58" s="128"/>
      <c r="IW58" s="129"/>
      <c r="IX58" s="128"/>
      <c r="IY58" s="145"/>
      <c r="IZ58" s="128"/>
      <c r="JA58" s="145"/>
      <c r="JB58" s="128"/>
      <c r="JC58" s="145"/>
      <c r="JD58" s="128"/>
      <c r="JE58" s="145"/>
      <c r="JF58" s="128"/>
      <c r="JG58" s="145"/>
      <c r="JH58" s="128"/>
      <c r="JI58" s="145"/>
      <c r="JJ58" s="128"/>
      <c r="JK58" s="145"/>
      <c r="JL58" s="128"/>
      <c r="JM58" s="145"/>
      <c r="JN58" s="128"/>
      <c r="JO58" s="145"/>
      <c r="JP58" s="203"/>
      <c r="JQ58" s="232"/>
      <c r="JR58" s="128"/>
      <c r="JS58" s="129"/>
      <c r="JT58" s="128"/>
      <c r="JU58" s="196"/>
      <c r="JV58" s="211"/>
      <c r="JW58" s="203"/>
      <c r="JX58" s="210"/>
      <c r="JY58" s="203"/>
      <c r="JZ58" s="243"/>
      <c r="KA58" s="196"/>
      <c r="KB58" s="243"/>
      <c r="KC58" s="196"/>
      <c r="KD58" s="243"/>
      <c r="KE58" s="196"/>
      <c r="KF58" s="243"/>
      <c r="KG58" s="196"/>
      <c r="KH58" s="243"/>
      <c r="KI58" s="196"/>
      <c r="KJ58" s="243"/>
      <c r="KK58" s="196"/>
      <c r="KL58" s="243"/>
      <c r="KM58" s="196"/>
      <c r="KN58" s="243"/>
      <c r="KO58" s="196"/>
      <c r="KP58" s="243"/>
      <c r="KQ58" s="196"/>
      <c r="KR58" s="211"/>
      <c r="KS58" s="203"/>
      <c r="KT58" s="211"/>
      <c r="KU58" s="203"/>
      <c r="KV58" s="211"/>
      <c r="KW58" s="203"/>
      <c r="KX58" s="211"/>
      <c r="KY58" s="203"/>
      <c r="KZ58" s="203"/>
      <c r="LA58" s="203"/>
      <c r="LB58" s="203"/>
      <c r="LC58" s="203"/>
      <c r="LD58" s="203"/>
      <c r="LE58" s="203"/>
      <c r="LF58" s="203"/>
      <c r="LG58" s="203"/>
      <c r="LH58" s="203"/>
      <c r="LI58" s="203"/>
      <c r="LJ58" s="203"/>
      <c r="LK58" s="203"/>
      <c r="LL58" s="203"/>
      <c r="LM58" s="203"/>
      <c r="LN58" s="203"/>
      <c r="LO58" s="203"/>
      <c r="LP58" s="203"/>
      <c r="LQ58" s="203"/>
      <c r="LR58" s="215"/>
      <c r="LS58" s="216"/>
      <c r="LT58" s="215"/>
      <c r="LU58" s="216"/>
    </row>
    <row r="59" spans="1:333" ht="15.75">
      <c r="A59" s="45"/>
      <c r="B59" s="155"/>
      <c r="C59" s="156"/>
      <c r="D59" s="155"/>
      <c r="E59" s="156"/>
      <c r="F59" s="155"/>
      <c r="G59" s="156"/>
      <c r="H59" s="157"/>
      <c r="I59" s="158"/>
      <c r="J59" s="155"/>
      <c r="K59" s="156"/>
      <c r="L59" s="133"/>
      <c r="M59" s="131"/>
      <c r="N59" s="133"/>
      <c r="O59" s="131"/>
      <c r="P59" s="50"/>
      <c r="Q59" s="159"/>
      <c r="R59" s="49"/>
      <c r="S59" s="159"/>
      <c r="T59" s="160"/>
      <c r="U59" s="161"/>
      <c r="V59" s="162"/>
      <c r="W59" s="160"/>
      <c r="X59" s="160"/>
      <c r="Y59" s="163"/>
      <c r="Z59" s="160"/>
      <c r="AA59" s="163"/>
      <c r="AB59" s="160"/>
      <c r="AC59" s="163"/>
      <c r="AD59" s="160"/>
      <c r="AE59" s="160"/>
      <c r="AF59" s="164"/>
      <c r="AG59" s="162"/>
      <c r="AH59" s="123"/>
      <c r="AI59" s="124"/>
      <c r="AJ59" s="125"/>
      <c r="AK59" s="246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  <c r="DT59" s="162"/>
      <c r="DU59" s="162"/>
      <c r="DV59" s="162"/>
      <c r="DW59" s="162"/>
      <c r="DX59" s="162"/>
      <c r="DY59" s="162"/>
      <c r="DZ59" s="162"/>
      <c r="EA59" s="162"/>
      <c r="EB59" s="162"/>
      <c r="EC59" s="162"/>
      <c r="ED59" s="162"/>
      <c r="EE59" s="162"/>
      <c r="EF59" s="162"/>
      <c r="EG59" s="162"/>
      <c r="EH59" s="162"/>
      <c r="EI59" s="162"/>
      <c r="EJ59" s="162"/>
      <c r="EK59" s="162"/>
      <c r="EL59" s="162"/>
      <c r="EM59" s="162"/>
      <c r="EN59" s="162"/>
      <c r="EO59" s="162"/>
      <c r="EP59" s="162"/>
      <c r="EQ59" s="162"/>
      <c r="ER59" s="162"/>
      <c r="ES59" s="162"/>
      <c r="ET59" s="162"/>
      <c r="EU59" s="162"/>
      <c r="EV59" s="162"/>
      <c r="EW59" s="162"/>
      <c r="EX59" s="162"/>
      <c r="EY59" s="162"/>
      <c r="EZ59" s="162"/>
      <c r="FA59" s="162"/>
      <c r="FB59" s="162"/>
      <c r="FC59" s="162"/>
      <c r="FD59" s="162"/>
      <c r="FE59" s="162"/>
      <c r="FF59" s="162"/>
      <c r="FG59" s="162"/>
      <c r="FH59" s="162"/>
      <c r="FI59" s="162"/>
      <c r="FJ59" s="162"/>
      <c r="FK59" s="162"/>
      <c r="FL59" s="162"/>
      <c r="FM59" s="162"/>
      <c r="FN59" s="162"/>
      <c r="FO59" s="162"/>
      <c r="FP59" s="162"/>
      <c r="FQ59" s="162"/>
      <c r="FR59" s="162"/>
      <c r="FS59" s="162"/>
      <c r="FT59" s="162"/>
      <c r="FU59" s="162"/>
      <c r="FV59" s="162"/>
      <c r="FW59" s="162"/>
      <c r="FX59" s="162"/>
      <c r="FY59" s="162"/>
      <c r="FZ59" s="162"/>
      <c r="GA59" s="162"/>
      <c r="GB59" s="162"/>
      <c r="GC59" s="162"/>
      <c r="GD59" s="162"/>
      <c r="GE59" s="162"/>
      <c r="GF59" s="162"/>
      <c r="GG59" s="162"/>
      <c r="GH59" s="162"/>
      <c r="GI59" s="162"/>
      <c r="GJ59" s="162"/>
      <c r="GK59" s="162"/>
      <c r="GL59" s="162"/>
      <c r="GM59" s="162"/>
      <c r="GN59" s="162"/>
      <c r="GO59" s="162"/>
      <c r="GP59" s="162"/>
      <c r="GQ59" s="162"/>
      <c r="GR59" s="162"/>
      <c r="GS59" s="162"/>
      <c r="GT59" s="162"/>
      <c r="GU59" s="162"/>
      <c r="GV59" s="162"/>
      <c r="GW59" s="162"/>
      <c r="GX59" s="162"/>
      <c r="GY59" s="162"/>
      <c r="GZ59" s="162"/>
      <c r="HA59" s="162"/>
      <c r="HB59" s="162"/>
      <c r="HC59" s="162"/>
      <c r="HD59" s="162"/>
      <c r="HE59" s="162"/>
      <c r="HF59" s="162"/>
      <c r="HG59" s="162"/>
      <c r="HH59" s="162"/>
      <c r="HI59" s="162"/>
      <c r="HJ59" s="162"/>
      <c r="HK59" s="162"/>
      <c r="HL59" s="162"/>
      <c r="HM59" s="162"/>
      <c r="HN59" s="162"/>
      <c r="HO59" s="162"/>
      <c r="HP59" s="162"/>
      <c r="HQ59" s="162"/>
      <c r="HR59" s="162"/>
      <c r="HS59" s="162"/>
      <c r="HT59" s="162"/>
      <c r="HU59" s="162"/>
      <c r="HV59" s="162"/>
      <c r="HW59" s="162"/>
      <c r="HX59" s="162"/>
      <c r="HY59" s="162"/>
      <c r="HZ59" s="162"/>
      <c r="IA59" s="204"/>
      <c r="IB59" s="162"/>
      <c r="IC59" s="204"/>
      <c r="ID59" s="162"/>
      <c r="IE59" s="204"/>
      <c r="IF59" s="162"/>
      <c r="IG59" s="204"/>
      <c r="IH59" s="162"/>
      <c r="II59" s="204"/>
      <c r="IJ59" s="162"/>
      <c r="IK59" s="204"/>
      <c r="IL59" s="162"/>
      <c r="IM59" s="204"/>
      <c r="IN59" s="162"/>
      <c r="IO59" s="204"/>
      <c r="IP59" s="162"/>
      <c r="IQ59" s="204"/>
      <c r="IR59" s="162"/>
      <c r="IS59" s="204"/>
      <c r="IT59" s="162"/>
      <c r="IU59" s="204"/>
      <c r="IV59" s="162"/>
      <c r="IW59" s="204"/>
      <c r="IX59" s="162"/>
      <c r="IY59" s="228"/>
      <c r="IZ59" s="162"/>
      <c r="JA59" s="228"/>
      <c r="JB59" s="162"/>
      <c r="JC59" s="228"/>
      <c r="JD59" s="162"/>
      <c r="JE59" s="228"/>
      <c r="JF59" s="162"/>
      <c r="JG59" s="228"/>
      <c r="JH59" s="162"/>
      <c r="JI59" s="228"/>
      <c r="JJ59" s="162"/>
      <c r="JK59" s="228"/>
      <c r="JL59" s="162"/>
      <c r="JM59" s="228"/>
      <c r="JN59" s="162"/>
      <c r="JO59" s="228"/>
      <c r="JP59" s="162"/>
      <c r="JQ59" s="233"/>
      <c r="JR59" s="162"/>
      <c r="JS59" s="204"/>
      <c r="JT59" s="162"/>
      <c r="JU59" s="165"/>
      <c r="JV59" s="239"/>
      <c r="JW59" s="214"/>
      <c r="JX59" s="242"/>
      <c r="JY59" s="165"/>
      <c r="JZ59" s="244"/>
      <c r="KA59" s="165"/>
      <c r="KB59" s="244"/>
      <c r="KC59" s="165"/>
      <c r="KD59" s="244"/>
      <c r="KE59" s="165"/>
      <c r="KF59" s="244"/>
      <c r="KG59" s="165"/>
      <c r="KH59" s="244"/>
      <c r="KI59" s="165"/>
      <c r="KJ59" s="244"/>
      <c r="KK59" s="165"/>
      <c r="KL59" s="244"/>
      <c r="KM59" s="165"/>
      <c r="KN59" s="244"/>
      <c r="KO59" s="165"/>
      <c r="KP59" s="244"/>
      <c r="KQ59" s="165"/>
      <c r="KR59" s="123"/>
      <c r="KS59" s="217"/>
      <c r="KT59" s="217"/>
      <c r="KU59" s="217"/>
      <c r="KV59" s="217"/>
      <c r="KW59" s="217"/>
      <c r="KX59" s="217"/>
      <c r="KY59" s="217"/>
      <c r="KZ59" s="217"/>
      <c r="LA59" s="217"/>
      <c r="LB59" s="217"/>
      <c r="LC59" s="217"/>
      <c r="LD59" s="217"/>
      <c r="LE59" s="217"/>
      <c r="LF59" s="217"/>
      <c r="LG59" s="217"/>
      <c r="LH59" s="217"/>
      <c r="LI59" s="217"/>
      <c r="LJ59" s="217"/>
      <c r="LK59" s="217"/>
      <c r="LL59" s="217"/>
      <c r="LM59" s="217"/>
      <c r="LN59" s="217"/>
      <c r="LO59" s="217"/>
      <c r="LP59" s="217"/>
      <c r="LQ59" s="217"/>
      <c r="LR59" s="217"/>
      <c r="LS59" s="218"/>
      <c r="LT59" s="217"/>
      <c r="LU59" s="218"/>
    </row>
    <row r="60" spans="1:333" ht="15.75">
      <c r="A60" s="70" t="s">
        <v>135</v>
      </c>
      <c r="B60" s="123">
        <v>169742.8</v>
      </c>
      <c r="C60" s="124">
        <v>230290</v>
      </c>
      <c r="D60" s="123">
        <v>193605.2</v>
      </c>
      <c r="E60" s="124">
        <v>228418</v>
      </c>
      <c r="F60" s="123">
        <v>289123.90000000002</v>
      </c>
      <c r="G60" s="124">
        <v>355091.30000000005</v>
      </c>
      <c r="H60" s="125">
        <v>442511.1</v>
      </c>
      <c r="I60" s="124">
        <v>308926</v>
      </c>
      <c r="J60" s="123">
        <v>346100.2</v>
      </c>
      <c r="K60" s="124">
        <v>278287</v>
      </c>
      <c r="L60" s="150">
        <f>SUM(L20+L37+L45)</f>
        <v>477781.3</v>
      </c>
      <c r="M60" s="126">
        <f>SUM(M20+M37+M45)</f>
        <v>307483</v>
      </c>
      <c r="N60" s="150">
        <f t="shared" ref="N60:CE60" si="67">SUM(N20+N37+N45)</f>
        <v>494828.60000000003</v>
      </c>
      <c r="O60" s="124">
        <f t="shared" si="67"/>
        <v>353489.95259756764</v>
      </c>
      <c r="P60" s="151">
        <f t="shared" si="67"/>
        <v>626271.25579899992</v>
      </c>
      <c r="Q60" s="149">
        <f t="shared" si="67"/>
        <v>494986.57307506696</v>
      </c>
      <c r="R60" s="151">
        <f t="shared" si="67"/>
        <v>952852.40848543961</v>
      </c>
      <c r="S60" s="153">
        <f t="shared" si="67"/>
        <v>681790.39700000011</v>
      </c>
      <c r="T60" s="152">
        <f t="shared" si="67"/>
        <v>1084053.5866421796</v>
      </c>
      <c r="U60" s="153">
        <f t="shared" si="67"/>
        <v>705347.85699999996</v>
      </c>
      <c r="V60" s="123">
        <f t="shared" si="67"/>
        <v>1261189.4745796977</v>
      </c>
      <c r="W60" s="123">
        <f t="shared" si="67"/>
        <v>809076.6</v>
      </c>
      <c r="X60" s="123">
        <f t="shared" si="67"/>
        <v>1188985.9554950283</v>
      </c>
      <c r="Y60" s="124">
        <f t="shared" si="67"/>
        <v>798238.5786180374</v>
      </c>
      <c r="Z60" s="123">
        <f t="shared" si="67"/>
        <v>1133893.1343549746</v>
      </c>
      <c r="AA60" s="124">
        <f t="shared" si="67"/>
        <v>632337.05700000015</v>
      </c>
      <c r="AB60" s="123">
        <f t="shared" si="67"/>
        <v>1019595.6462905302</v>
      </c>
      <c r="AC60" s="124">
        <f t="shared" si="67"/>
        <v>708203.31500000006</v>
      </c>
      <c r="AD60" s="123">
        <f t="shared" si="67"/>
        <v>1307187.6651575002</v>
      </c>
      <c r="AE60" s="124">
        <f t="shared" si="67"/>
        <v>822513.72173699993</v>
      </c>
      <c r="AF60" s="123">
        <f t="shared" si="67"/>
        <v>1414662.0542715001</v>
      </c>
      <c r="AG60" s="124">
        <f t="shared" si="67"/>
        <v>976693.59045499994</v>
      </c>
      <c r="AH60" s="123">
        <f t="shared" si="67"/>
        <v>1638427.4454225348</v>
      </c>
      <c r="AI60" s="124">
        <f t="shared" si="67"/>
        <v>1143866.4421083333</v>
      </c>
      <c r="AJ60" s="123">
        <f t="shared" si="67"/>
        <v>1741908.0008966401</v>
      </c>
      <c r="AK60" s="124">
        <f t="shared" si="67"/>
        <v>1175731.249820143</v>
      </c>
      <c r="AL60" s="123">
        <f t="shared" si="67"/>
        <v>87693.171715999997</v>
      </c>
      <c r="AM60" s="123">
        <f t="shared" si="67"/>
        <v>71285.765000000014</v>
      </c>
      <c r="AN60" s="123">
        <f t="shared" si="67"/>
        <v>138055.334126</v>
      </c>
      <c r="AO60" s="123">
        <f t="shared" si="67"/>
        <v>109055.607</v>
      </c>
      <c r="AP60" s="123">
        <f t="shared" si="67"/>
        <v>181094.511153</v>
      </c>
      <c r="AQ60" s="123">
        <f t="shared" si="67"/>
        <v>141692.67499999999</v>
      </c>
      <c r="AR60" s="123">
        <f t="shared" si="67"/>
        <v>216768.22998200002</v>
      </c>
      <c r="AS60" s="123">
        <f t="shared" si="67"/>
        <v>169434.53699999995</v>
      </c>
      <c r="AT60" s="123">
        <f t="shared" si="67"/>
        <v>261491.84766999999</v>
      </c>
      <c r="AU60" s="123">
        <f t="shared" si="67"/>
        <v>205769.97899999999</v>
      </c>
      <c r="AV60" s="123">
        <f t="shared" si="67"/>
        <v>303253.37604700006</v>
      </c>
      <c r="AW60" s="123">
        <f t="shared" si="67"/>
        <v>239927.53399999999</v>
      </c>
      <c r="AX60" s="123">
        <f t="shared" si="67"/>
        <v>363584.56592700002</v>
      </c>
      <c r="AY60" s="123">
        <f t="shared" si="67"/>
        <v>285586.83899999998</v>
      </c>
      <c r="AZ60" s="123">
        <f t="shared" si="67"/>
        <v>425873.30726200005</v>
      </c>
      <c r="BA60" s="123">
        <f t="shared" si="67"/>
        <v>332341.52999999997</v>
      </c>
      <c r="BB60" s="123">
        <f t="shared" si="67"/>
        <v>498171.27725799999</v>
      </c>
      <c r="BC60" s="123">
        <f t="shared" si="67"/>
        <v>380787.48299999995</v>
      </c>
      <c r="BD60" s="123">
        <f t="shared" si="67"/>
        <v>552973.11694800004</v>
      </c>
      <c r="BE60" s="123">
        <f t="shared" si="67"/>
        <v>432913.82900000003</v>
      </c>
      <c r="BF60" s="123">
        <f t="shared" si="67"/>
        <v>626271.25579899992</v>
      </c>
      <c r="BG60" s="123">
        <f t="shared" si="67"/>
        <v>494986.57307506696</v>
      </c>
      <c r="BH60" s="123">
        <f t="shared" si="67"/>
        <v>57940.400498999996</v>
      </c>
      <c r="BI60" s="123">
        <f t="shared" si="67"/>
        <v>50446.274999999994</v>
      </c>
      <c r="BJ60" s="123">
        <f t="shared" si="67"/>
        <v>56517.999659000008</v>
      </c>
      <c r="BK60" s="123">
        <f t="shared" si="67"/>
        <v>52531.848000000005</v>
      </c>
      <c r="BL60" s="123">
        <f t="shared" si="67"/>
        <v>114458.400158</v>
      </c>
      <c r="BM60" s="123">
        <f t="shared" si="67"/>
        <v>102978.12299999999</v>
      </c>
      <c r="BN60" s="123">
        <f t="shared" si="67"/>
        <v>53972.700297000003</v>
      </c>
      <c r="BO60" s="123">
        <f t="shared" si="67"/>
        <v>48665.106000000007</v>
      </c>
      <c r="BP60" s="123">
        <f t="shared" si="67"/>
        <v>60749.599935999999</v>
      </c>
      <c r="BQ60" s="123">
        <f t="shared" si="67"/>
        <v>50518.23599999999</v>
      </c>
      <c r="BR60" s="123">
        <f t="shared" si="67"/>
        <v>96664.736193999997</v>
      </c>
      <c r="BS60" s="123">
        <f t="shared" si="67"/>
        <v>41504.172999999995</v>
      </c>
      <c r="BT60" s="123">
        <f t="shared" si="67"/>
        <v>84332.800186000008</v>
      </c>
      <c r="BU60" s="123">
        <f t="shared" si="67"/>
        <v>52823.72</v>
      </c>
      <c r="BV60" s="123">
        <f t="shared" si="67"/>
        <v>67339.496901000006</v>
      </c>
      <c r="BW60" s="123">
        <f t="shared" si="67"/>
        <v>49732.131000000008</v>
      </c>
      <c r="BX60" s="123">
        <f t="shared" si="67"/>
        <v>87423.890130000014</v>
      </c>
      <c r="BY60" s="123">
        <f t="shared" si="67"/>
        <v>69220.671000000002</v>
      </c>
      <c r="BZ60" s="123">
        <f t="shared" si="67"/>
        <v>81365.300331000006</v>
      </c>
      <c r="CA60" s="123">
        <f t="shared" si="67"/>
        <v>69252.783999999985</v>
      </c>
      <c r="CB60" s="123">
        <f t="shared" si="67"/>
        <v>100841.79986699999</v>
      </c>
      <c r="CC60" s="123">
        <f t="shared" si="67"/>
        <v>57093.471000000005</v>
      </c>
      <c r="CD60" s="123">
        <f t="shared" si="67"/>
        <v>81718.473566999994</v>
      </c>
      <c r="CE60" s="123">
        <f t="shared" si="67"/>
        <v>63409.633999999991</v>
      </c>
      <c r="CF60" s="123">
        <f t="shared" ref="CF60:EQ60" si="68">SUM(CF20+CF37+CF45)</f>
        <v>123985.21091843938</v>
      </c>
      <c r="CG60" s="123">
        <f t="shared" si="68"/>
        <v>76592.247999999992</v>
      </c>
      <c r="CH60" s="123">
        <f t="shared" si="68"/>
        <v>94765.57755681203</v>
      </c>
      <c r="CI60" s="123">
        <f t="shared" si="68"/>
        <v>54919.864000000001</v>
      </c>
      <c r="CJ60" s="123">
        <f t="shared" si="68"/>
        <v>87211.198799367441</v>
      </c>
      <c r="CK60" s="123">
        <f t="shared" si="68"/>
        <v>54380.723999999995</v>
      </c>
      <c r="CL60" s="123">
        <f t="shared" si="68"/>
        <v>53975.727885</v>
      </c>
      <c r="CM60" s="123">
        <f t="shared" si="68"/>
        <v>48669.256000000008</v>
      </c>
      <c r="CN60" s="123">
        <f t="shared" si="68"/>
        <v>100545.413673</v>
      </c>
      <c r="CO60" s="123">
        <f t="shared" si="68"/>
        <v>62562.244000000006</v>
      </c>
      <c r="CP60" s="123">
        <f t="shared" si="68"/>
        <v>81244.773931999996</v>
      </c>
      <c r="CQ60" s="123">
        <f t="shared" si="68"/>
        <v>56827.798999999999</v>
      </c>
      <c r="CR60" s="123">
        <f t="shared" si="68"/>
        <v>94201.939266000001</v>
      </c>
      <c r="CS60" s="123">
        <f t="shared" si="68"/>
        <v>56307.692999999999</v>
      </c>
      <c r="CT60" s="123">
        <f t="shared" si="68"/>
        <v>102028.913359</v>
      </c>
      <c r="CU60" s="123">
        <f t="shared" si="68"/>
        <v>53583.077999999994</v>
      </c>
      <c r="CV60" s="123">
        <f t="shared" si="68"/>
        <v>88007.298997999998</v>
      </c>
      <c r="CW60" s="123">
        <f t="shared" si="68"/>
        <v>59703.896999999997</v>
      </c>
      <c r="CX60" s="123">
        <f t="shared" si="68"/>
        <v>90755.111311000001</v>
      </c>
      <c r="CY60" s="123">
        <f t="shared" si="68"/>
        <v>57138.425000000003</v>
      </c>
      <c r="CZ60" s="123">
        <f t="shared" si="68"/>
        <v>91892.173265999998</v>
      </c>
      <c r="DA60" s="123">
        <f t="shared" si="68"/>
        <v>62308.93</v>
      </c>
      <c r="DB60" s="123">
        <f t="shared" si="68"/>
        <v>96628.693830000004</v>
      </c>
      <c r="DC60" s="123">
        <f t="shared" si="68"/>
        <v>62643.826000000001</v>
      </c>
      <c r="DD60" s="123">
        <f t="shared" si="68"/>
        <v>102796.76476600001</v>
      </c>
      <c r="DE60" s="123">
        <f t="shared" si="68"/>
        <v>76302.120999999999</v>
      </c>
      <c r="DF60" s="123" t="e">
        <f t="shared" si="68"/>
        <v>#VALUE!</v>
      </c>
      <c r="DG60" s="123" t="e">
        <f t="shared" si="68"/>
        <v>#VALUE!</v>
      </c>
      <c r="DH60" s="123">
        <f t="shared" si="68"/>
        <v>120042.70001800002</v>
      </c>
      <c r="DI60" s="123">
        <f t="shared" si="68"/>
        <v>70743.743999999992</v>
      </c>
      <c r="DJ60" s="123">
        <f t="shared" si="68"/>
        <v>89743.976880999995</v>
      </c>
      <c r="DK60" s="123">
        <f t="shared" si="68"/>
        <v>67452.698999999993</v>
      </c>
      <c r="DL60" s="123">
        <f t="shared" si="68"/>
        <v>128412.72096800001</v>
      </c>
      <c r="DM60" s="123">
        <f t="shared" si="68"/>
        <v>46322.83</v>
      </c>
      <c r="DN60" s="123">
        <f t="shared" si="68"/>
        <v>112122.55563146804</v>
      </c>
      <c r="DO60" s="123">
        <f t="shared" si="68"/>
        <v>59342.485000000001</v>
      </c>
      <c r="DP60" s="123">
        <f t="shared" si="68"/>
        <v>103053.6874812</v>
      </c>
      <c r="DQ60" s="123">
        <f t="shared" si="68"/>
        <v>55501.755000000005</v>
      </c>
      <c r="DR60" s="123">
        <f t="shared" si="68"/>
        <v>105596.33201873</v>
      </c>
      <c r="DS60" s="123">
        <f t="shared" si="68"/>
        <v>58317.479999999996</v>
      </c>
      <c r="DT60" s="123">
        <f t="shared" si="68"/>
        <v>89435.376866676073</v>
      </c>
      <c r="DU60" s="123">
        <f t="shared" si="68"/>
        <v>59402.688000000009</v>
      </c>
      <c r="DV60" s="123">
        <f t="shared" si="68"/>
        <v>114917.82338896707</v>
      </c>
      <c r="DW60" s="123">
        <f t="shared" si="68"/>
        <v>70437.767999999996</v>
      </c>
      <c r="DX60" s="123">
        <f t="shared" si="68"/>
        <v>91967.631385880057</v>
      </c>
      <c r="DY60" s="123">
        <f t="shared" si="68"/>
        <v>66215.381999999998</v>
      </c>
      <c r="DZ60" s="123">
        <f t="shared" si="68"/>
        <v>101882.40635170328</v>
      </c>
      <c r="EA60" s="123">
        <f t="shared" si="68"/>
        <v>56960.334000000003</v>
      </c>
      <c r="EB60" s="123">
        <f t="shared" si="68"/>
        <v>93065.615864304345</v>
      </c>
      <c r="EC60" s="123">
        <f t="shared" si="68"/>
        <v>67341.542000000001</v>
      </c>
      <c r="ED60" s="123">
        <f t="shared" si="68"/>
        <v>110948.64772376884</v>
      </c>
      <c r="EE60" s="123">
        <f t="shared" si="68"/>
        <v>131037.893</v>
      </c>
      <c r="EF60" s="123">
        <f t="shared" si="68"/>
        <v>105160.22237205622</v>
      </c>
      <c r="EG60" s="123">
        <f t="shared" si="68"/>
        <v>82148.108000000007</v>
      </c>
      <c r="EH60" s="123">
        <f t="shared" si="68"/>
        <v>91534.139316671353</v>
      </c>
      <c r="EI60" s="123">
        <f t="shared" si="68"/>
        <v>77890.236000000004</v>
      </c>
      <c r="EJ60" s="123">
        <f t="shared" si="68"/>
        <v>89076.135437270801</v>
      </c>
      <c r="EK60" s="123">
        <f t="shared" si="68"/>
        <v>71488.3</v>
      </c>
      <c r="EL60" s="123">
        <f t="shared" si="68"/>
        <v>81249.740140789989</v>
      </c>
      <c r="EM60" s="123">
        <f t="shared" si="68"/>
        <v>46978.432000000001</v>
      </c>
      <c r="EN60" s="123">
        <f t="shared" si="68"/>
        <v>94561.896676169985</v>
      </c>
      <c r="EO60" s="123">
        <f t="shared" si="68"/>
        <v>52236.311999999998</v>
      </c>
      <c r="EP60" s="123">
        <f t="shared" si="68"/>
        <v>105305.26832452</v>
      </c>
      <c r="EQ60" s="123">
        <f t="shared" si="68"/>
        <v>66449.99761803732</v>
      </c>
      <c r="ER60" s="123">
        <f t="shared" ref="ER60:IX60" si="69">SUM(ER20+ER37+ER45)</f>
        <v>98656.185676340014</v>
      </c>
      <c r="ES60" s="123">
        <f t="shared" si="69"/>
        <v>59709.570000000022</v>
      </c>
      <c r="ET60" s="123">
        <f t="shared" si="69"/>
        <v>101102.26154045999</v>
      </c>
      <c r="EU60" s="123">
        <f t="shared" si="69"/>
        <v>71497.358000000007</v>
      </c>
      <c r="EV60" s="123">
        <f t="shared" si="69"/>
        <v>109439.66417475001</v>
      </c>
      <c r="EW60" s="123">
        <f t="shared" si="69"/>
        <v>78063.86500000002</v>
      </c>
      <c r="EX60" s="123">
        <f t="shared" si="69"/>
        <v>98873.550241000019</v>
      </c>
      <c r="EY60" s="123">
        <f t="shared" si="69"/>
        <v>63509.991999999984</v>
      </c>
      <c r="EZ60" s="123">
        <f t="shared" si="69"/>
        <v>98862.354716000002</v>
      </c>
      <c r="FA60" s="123">
        <f t="shared" si="69"/>
        <v>63766.421999999999</v>
      </c>
      <c r="FB60" s="123">
        <f t="shared" si="69"/>
        <v>115164.53687899998</v>
      </c>
      <c r="FC60" s="123">
        <f t="shared" si="69"/>
        <v>64499.985999999997</v>
      </c>
      <c r="FD60" s="123">
        <f t="shared" si="69"/>
        <v>1188985.9554950283</v>
      </c>
      <c r="FE60" s="123">
        <f t="shared" si="69"/>
        <v>798238.5786180374</v>
      </c>
      <c r="FF60" s="123">
        <f t="shared" si="69"/>
        <v>184191.52002400003</v>
      </c>
      <c r="FG60" s="123">
        <f t="shared" si="69"/>
        <v>68018.792000000001</v>
      </c>
      <c r="FH60" s="123">
        <f t="shared" si="69"/>
        <v>120183.22066699999</v>
      </c>
      <c r="FI60" s="123">
        <f t="shared" si="69"/>
        <v>68550.466</v>
      </c>
      <c r="FJ60" s="123">
        <f t="shared" si="69"/>
        <v>139572.15786099999</v>
      </c>
      <c r="FK60" s="123">
        <f t="shared" si="69"/>
        <v>65338.278999999995</v>
      </c>
      <c r="FL60" s="123">
        <f t="shared" si="69"/>
        <v>96920.719088999991</v>
      </c>
      <c r="FM60" s="123">
        <f t="shared" si="69"/>
        <v>60011.649000000005</v>
      </c>
      <c r="FN60" s="123">
        <f t="shared" si="69"/>
        <v>74929.67535191137</v>
      </c>
      <c r="FO60" s="123">
        <f t="shared" si="69"/>
        <v>42471.098000000005</v>
      </c>
      <c r="FP60" s="123">
        <f t="shared" si="69"/>
        <v>118510.52541</v>
      </c>
      <c r="FQ60" s="123">
        <f t="shared" si="69"/>
        <v>61234.982999999993</v>
      </c>
      <c r="FR60" s="123">
        <f t="shared" si="69"/>
        <v>106086.006612</v>
      </c>
      <c r="FS60" s="123">
        <f t="shared" si="69"/>
        <v>59575.641000000003</v>
      </c>
      <c r="FT60" s="123">
        <f t="shared" si="69"/>
        <v>112675.78649099999</v>
      </c>
      <c r="FU60" s="123">
        <f t="shared" si="69"/>
        <v>69012.688000000009</v>
      </c>
      <c r="FV60" s="123">
        <f t="shared" si="69"/>
        <v>101233.49208403376</v>
      </c>
      <c r="FW60" s="123">
        <f t="shared" si="69"/>
        <v>77787.107999999993</v>
      </c>
      <c r="FX60" s="123">
        <f t="shared" si="69"/>
        <v>102847.82495072173</v>
      </c>
      <c r="FY60" s="123">
        <f t="shared" si="69"/>
        <v>71549.307000000001</v>
      </c>
      <c r="FZ60" s="123">
        <f t="shared" si="69"/>
        <v>97831.052824147293</v>
      </c>
      <c r="GA60" s="123">
        <f t="shared" si="69"/>
        <v>66191.062795605481</v>
      </c>
      <c r="GB60" s="123">
        <f t="shared" si="69"/>
        <v>90239.422328999994</v>
      </c>
      <c r="GC60" s="123">
        <f t="shared" si="69"/>
        <v>69488.914000000004</v>
      </c>
      <c r="GD60" s="123">
        <f t="shared" si="69"/>
        <v>73582.673374000005</v>
      </c>
      <c r="GE60" s="123">
        <f t="shared" si="69"/>
        <v>45575.28</v>
      </c>
      <c r="GF60" s="123">
        <f t="shared" si="69"/>
        <v>79679.512813999987</v>
      </c>
      <c r="GG60" s="123">
        <f t="shared" si="69"/>
        <v>67356.486000000004</v>
      </c>
      <c r="GH60" s="123">
        <f t="shared" si="69"/>
        <v>74350.72987000001</v>
      </c>
      <c r="GI60" s="123">
        <f t="shared" si="69"/>
        <v>59488.038</v>
      </c>
      <c r="GJ60" s="123">
        <f t="shared" si="69"/>
        <v>78619.224202000012</v>
      </c>
      <c r="GK60" s="123">
        <f t="shared" si="69"/>
        <v>55035.819000000003</v>
      </c>
      <c r="GL60" s="123">
        <f t="shared" si="69"/>
        <v>83918.006905000002</v>
      </c>
      <c r="GM60" s="123">
        <f t="shared" si="69"/>
        <v>48141.754000000001</v>
      </c>
      <c r="GN60" s="123">
        <f t="shared" si="69"/>
        <v>82495.805037530299</v>
      </c>
      <c r="GO60" s="123">
        <f t="shared" si="69"/>
        <v>65812.991999999998</v>
      </c>
      <c r="GP60" s="123">
        <f t="shared" si="69"/>
        <v>82028.540844999996</v>
      </c>
      <c r="GQ60" s="123">
        <f t="shared" si="69"/>
        <v>54841.128000000004</v>
      </c>
      <c r="GR60" s="123">
        <f t="shared" si="69"/>
        <v>121257.29842500002</v>
      </c>
      <c r="GS60" s="123">
        <f t="shared" si="69"/>
        <v>73409.318000000014</v>
      </c>
      <c r="GT60" s="123">
        <f t="shared" si="69"/>
        <v>108979.02150199999</v>
      </c>
      <c r="GU60" s="123">
        <f t="shared" si="69"/>
        <v>71031.350999999995</v>
      </c>
      <c r="GV60" s="123">
        <f t="shared" si="69"/>
        <v>75584.858111000009</v>
      </c>
      <c r="GW60" s="123">
        <f t="shared" si="69"/>
        <v>55392.474999999999</v>
      </c>
      <c r="GX60" s="123">
        <f t="shared" si="69"/>
        <v>81863.024149999983</v>
      </c>
      <c r="GY60" s="123">
        <f t="shared" si="69"/>
        <v>50194.869000000006</v>
      </c>
      <c r="GZ60" s="123">
        <f t="shared" si="69"/>
        <v>77236.951054999998</v>
      </c>
      <c r="HA60" s="123">
        <f t="shared" si="69"/>
        <v>61923.805000000008</v>
      </c>
      <c r="HB60" s="123">
        <f t="shared" si="69"/>
        <v>88837.198693000013</v>
      </c>
      <c r="HC60" s="123">
        <f t="shared" si="69"/>
        <v>59913.245416999998</v>
      </c>
      <c r="HD60" s="123">
        <f t="shared" si="69"/>
        <v>92777.795645999984</v>
      </c>
      <c r="HE60" s="123">
        <f t="shared" si="69"/>
        <v>47694.816999999995</v>
      </c>
      <c r="HF60" s="123">
        <f t="shared" si="69"/>
        <v>121946.01935799999</v>
      </c>
      <c r="HG60" s="123">
        <f t="shared" si="69"/>
        <v>56726.690999999984</v>
      </c>
      <c r="HH60" s="123">
        <f t="shared" si="69"/>
        <v>86447.912317999988</v>
      </c>
      <c r="HI60" s="123">
        <f t="shared" si="69"/>
        <v>46920.174999999996</v>
      </c>
      <c r="HJ60" s="123">
        <f t="shared" si="69"/>
        <v>99159.922424999997</v>
      </c>
      <c r="HK60" s="123">
        <f t="shared" si="69"/>
        <v>60611.861000000004</v>
      </c>
      <c r="HL60" s="123">
        <f t="shared" si="69"/>
        <v>111044.277848</v>
      </c>
      <c r="HM60" s="123">
        <f t="shared" si="69"/>
        <v>57706.601000000002</v>
      </c>
      <c r="HN60" s="123">
        <f t="shared" si="69"/>
        <v>91805.946535999989</v>
      </c>
      <c r="HO60" s="123">
        <f t="shared" si="69"/>
        <v>62225.168979999988</v>
      </c>
      <c r="HP60" s="123">
        <f t="shared" si="69"/>
        <v>128658.48199700001</v>
      </c>
      <c r="HQ60" s="123">
        <f t="shared" si="69"/>
        <v>85281.814060000004</v>
      </c>
      <c r="HR60" s="123">
        <f t="shared" si="69"/>
        <v>144439.22491250001</v>
      </c>
      <c r="HS60" s="123">
        <f t="shared" si="69"/>
        <v>75103.246279999992</v>
      </c>
      <c r="HT60" s="123">
        <f t="shared" si="69"/>
        <v>127755.41792200004</v>
      </c>
      <c r="HU60" s="123">
        <f t="shared" si="69"/>
        <v>111993.01899999997</v>
      </c>
      <c r="HV60" s="123">
        <f t="shared" si="69"/>
        <v>102627.06584599998</v>
      </c>
      <c r="HW60" s="124">
        <f t="shared" si="69"/>
        <v>82061.590000000026</v>
      </c>
      <c r="HX60" s="123">
        <f t="shared" si="69"/>
        <v>111688.401656</v>
      </c>
      <c r="HY60" s="123">
        <f t="shared" si="69"/>
        <v>76275.493000000017</v>
      </c>
      <c r="HZ60" s="123">
        <f t="shared" si="69"/>
        <v>112145.737758</v>
      </c>
      <c r="IA60" s="124">
        <f t="shared" si="69"/>
        <v>94894.97</v>
      </c>
      <c r="IB60" s="123">
        <f t="shared" si="69"/>
        <v>107050.666274</v>
      </c>
      <c r="IC60" s="124">
        <f t="shared" si="69"/>
        <v>76040.233999999997</v>
      </c>
      <c r="ID60" s="123">
        <f t="shared" si="69"/>
        <v>142224.33906199998</v>
      </c>
      <c r="IE60" s="124">
        <f t="shared" si="69"/>
        <v>86987.842615000016</v>
      </c>
      <c r="IF60" s="123">
        <f t="shared" si="69"/>
        <v>103330.24583750001</v>
      </c>
      <c r="IG60" s="124">
        <f t="shared" si="69"/>
        <v>65062.025000000009</v>
      </c>
      <c r="IH60" s="123">
        <f t="shared" si="69"/>
        <v>117926.375551</v>
      </c>
      <c r="II60" s="124">
        <f t="shared" si="69"/>
        <v>75676.629600000015</v>
      </c>
      <c r="IJ60" s="123">
        <f t="shared" si="69"/>
        <v>99242.798446000015</v>
      </c>
      <c r="IK60" s="124">
        <f t="shared" si="69"/>
        <v>60699.240999999995</v>
      </c>
      <c r="IL60" s="123">
        <f t="shared" si="69"/>
        <v>114843.25932499999</v>
      </c>
      <c r="IM60" s="124">
        <f t="shared" si="69"/>
        <v>79494.660999999993</v>
      </c>
      <c r="IN60" s="123">
        <f t="shared" si="69"/>
        <v>125811.02968700003</v>
      </c>
      <c r="IO60" s="124">
        <f t="shared" si="69"/>
        <v>104754.757</v>
      </c>
      <c r="IP60" s="123">
        <f t="shared" si="69"/>
        <v>129975.95443999999</v>
      </c>
      <c r="IQ60" s="124">
        <f t="shared" si="69"/>
        <v>92616.890199999994</v>
      </c>
      <c r="IR60" s="123">
        <f t="shared" si="69"/>
        <v>152377.006991</v>
      </c>
      <c r="IS60" s="124">
        <f t="shared" si="69"/>
        <v>93631.838699999993</v>
      </c>
      <c r="IT60" s="123">
        <f t="shared" si="69"/>
        <v>103338.10238700001</v>
      </c>
      <c r="IU60" s="124">
        <f t="shared" si="69"/>
        <v>70695.657340000005</v>
      </c>
      <c r="IV60" s="123">
        <f t="shared" si="69"/>
        <v>106396.53851300002</v>
      </c>
      <c r="IW60" s="124">
        <f t="shared" si="69"/>
        <v>76138.843999999997</v>
      </c>
      <c r="IX60" s="123">
        <f t="shared" si="69"/>
        <v>132962.07111999998</v>
      </c>
      <c r="IY60" s="154">
        <f t="shared" ref="IY60:JE60" si="70">SUM(IY20+IY37+IY45)</f>
        <v>80344.938999999998</v>
      </c>
      <c r="IZ60" s="123">
        <f t="shared" si="70"/>
        <v>130861.11317699999</v>
      </c>
      <c r="JA60" s="154">
        <f t="shared" si="70"/>
        <v>96503.901999999987</v>
      </c>
      <c r="JB60" s="123">
        <f t="shared" si="70"/>
        <v>133284.7558219762</v>
      </c>
      <c r="JC60" s="154">
        <f t="shared" si="70"/>
        <v>86062.967183333327</v>
      </c>
      <c r="JD60" s="123">
        <f t="shared" si="70"/>
        <v>127011.94401899999</v>
      </c>
      <c r="JE60" s="154">
        <f t="shared" si="70"/>
        <v>80537.676000000007</v>
      </c>
      <c r="JF60" s="123">
        <f>SUM(JF20+JF37+JF45)</f>
        <v>111713.50193600002</v>
      </c>
      <c r="JG60" s="154">
        <f>SUM(JG20+JG37+JG45)</f>
        <v>72131.65400000001</v>
      </c>
      <c r="JH60" s="123">
        <f>SUM(JH20+JH37+JH45)</f>
        <v>129769.90875729269</v>
      </c>
      <c r="JI60" s="154">
        <f>SUM(JI20+JI37+JI45)</f>
        <v>89294.913</v>
      </c>
      <c r="JJ60" s="123">
        <f t="shared" ref="JJ60:JU60" si="71">SUM(JJ20+JJ37+JJ45)</f>
        <v>187444.16436770733</v>
      </c>
      <c r="JK60" s="154">
        <f t="shared" si="71"/>
        <v>129882.75065899995</v>
      </c>
      <c r="JL60" s="123">
        <f t="shared" si="71"/>
        <v>119037.39229600001</v>
      </c>
      <c r="JM60" s="154">
        <f>SUM(JM20+JM37+JM45)</f>
        <v>97771.509211000011</v>
      </c>
      <c r="JN60" s="123">
        <f t="shared" si="71"/>
        <v>130136.90294100001</v>
      </c>
      <c r="JO60" s="154">
        <f t="shared" si="71"/>
        <v>107120.55936700001</v>
      </c>
      <c r="JP60" s="123">
        <f t="shared" si="71"/>
        <v>142422.71829482529</v>
      </c>
      <c r="JQ60" s="154">
        <f>SUM(JQ20+JQ37+JQ45)</f>
        <v>105267.566682</v>
      </c>
      <c r="JR60" s="123">
        <f t="shared" si="71"/>
        <v>154324.80510173336</v>
      </c>
      <c r="JS60" s="124">
        <f t="shared" si="71"/>
        <v>115283.916942</v>
      </c>
      <c r="JT60" s="123">
        <f t="shared" si="71"/>
        <v>139458.16759</v>
      </c>
      <c r="JU60" s="123">
        <f t="shared" si="71"/>
        <v>83664.08806400001</v>
      </c>
      <c r="JV60" s="212">
        <f t="shared" ref="JV60:LU60" si="72">SUM(JV20+JV37+JV45)</f>
        <v>147660.94103199994</v>
      </c>
      <c r="JW60" s="213">
        <f t="shared" si="72"/>
        <v>104737.44329914286</v>
      </c>
      <c r="JX60" s="241">
        <f t="shared" si="72"/>
        <v>139849.930161</v>
      </c>
      <c r="JY60" s="213">
        <f t="shared" si="72"/>
        <v>94923.925453000033</v>
      </c>
      <c r="JZ60" s="212">
        <f t="shared" si="72"/>
        <v>145505.92825200001</v>
      </c>
      <c r="KA60" s="213">
        <f t="shared" si="72"/>
        <v>101621.07460399998</v>
      </c>
      <c r="KB60" s="212">
        <f t="shared" si="72"/>
        <v>123454.47264704025</v>
      </c>
      <c r="KC60" s="213">
        <f t="shared" si="72"/>
        <v>79433.332311000006</v>
      </c>
      <c r="KD60" s="212">
        <f t="shared" si="72"/>
        <v>114650.128367</v>
      </c>
      <c r="KE60" s="213">
        <f t="shared" si="72"/>
        <v>73096.573187000002</v>
      </c>
      <c r="KF60" s="212">
        <f t="shared" si="72"/>
        <v>178642.01364860003</v>
      </c>
      <c r="KG60" s="213">
        <f t="shared" si="72"/>
        <v>106957.77419599998</v>
      </c>
      <c r="KH60" s="212">
        <f t="shared" si="72"/>
        <v>147972.462581</v>
      </c>
      <c r="KI60" s="213">
        <f t="shared" si="72"/>
        <v>98392.099085000009</v>
      </c>
      <c r="KJ60" s="212">
        <f t="shared" si="72"/>
        <v>148461.76039899999</v>
      </c>
      <c r="KK60" s="213">
        <f t="shared" si="72"/>
        <v>101253.881202</v>
      </c>
      <c r="KL60" s="212">
        <f t="shared" si="72"/>
        <v>175223.240101</v>
      </c>
      <c r="KM60" s="213">
        <f t="shared" si="72"/>
        <v>104577.389553</v>
      </c>
      <c r="KN60" s="212">
        <f t="shared" si="72"/>
        <v>132621.89223</v>
      </c>
      <c r="KO60" s="213">
        <f t="shared" si="72"/>
        <v>98993.927032000007</v>
      </c>
      <c r="KP60" s="212">
        <f t="shared" si="72"/>
        <v>130196.91543799998</v>
      </c>
      <c r="KQ60" s="213">
        <f t="shared" si="72"/>
        <v>107078.65483100001</v>
      </c>
      <c r="KR60" s="212">
        <f t="shared" si="72"/>
        <v>157668.31604000001</v>
      </c>
      <c r="KS60" s="212">
        <f t="shared" si="72"/>
        <v>104665.175067</v>
      </c>
      <c r="KT60" s="212">
        <f t="shared" si="72"/>
        <v>149504.65387400001</v>
      </c>
      <c r="KU60" s="212">
        <f t="shared" si="72"/>
        <v>97478.091469999985</v>
      </c>
      <c r="KV60" s="212">
        <f t="shared" si="72"/>
        <v>136445.44590299999</v>
      </c>
      <c r="KW60" s="212">
        <f t="shared" si="72"/>
        <v>140653.3606056</v>
      </c>
      <c r="KX60" s="212">
        <f t="shared" si="72"/>
        <v>175225.01981099998</v>
      </c>
      <c r="KY60" s="212">
        <f t="shared" si="72"/>
        <v>112596.52384086288</v>
      </c>
      <c r="KZ60" s="212">
        <f t="shared" si="72"/>
        <v>168303.60590999998</v>
      </c>
      <c r="LA60" s="212">
        <f t="shared" si="72"/>
        <v>104464.38945700001</v>
      </c>
      <c r="LB60" s="212">
        <f t="shared" si="72"/>
        <v>169602.543068</v>
      </c>
      <c r="LC60" s="212">
        <f t="shared" si="72"/>
        <v>108064.11020299999</v>
      </c>
      <c r="LD60" s="212">
        <f t="shared" si="72"/>
        <v>168576.05104300001</v>
      </c>
      <c r="LE60" s="212">
        <f t="shared" si="72"/>
        <v>78862.971031000023</v>
      </c>
      <c r="LF60" s="212">
        <f t="shared" si="72"/>
        <v>171263.94123900001</v>
      </c>
      <c r="LG60" s="212">
        <f t="shared" si="72"/>
        <v>115185.16059299998</v>
      </c>
      <c r="LH60" s="212">
        <f t="shared" si="72"/>
        <v>198810.23471300001</v>
      </c>
      <c r="LI60" s="212">
        <f t="shared" si="72"/>
        <v>123729.76979000001</v>
      </c>
      <c r="LJ60" s="212">
        <f t="shared" si="72"/>
        <v>174143.073948</v>
      </c>
      <c r="LK60" s="212">
        <f t="shared" si="72"/>
        <v>122696.57928000001</v>
      </c>
      <c r="LL60" s="212">
        <f t="shared" si="72"/>
        <v>158124.226234</v>
      </c>
      <c r="LM60" s="212">
        <f t="shared" si="72"/>
        <v>102756.48944899999</v>
      </c>
      <c r="LN60" s="212">
        <f t="shared" si="72"/>
        <v>176209.31747100002</v>
      </c>
      <c r="LO60" s="212">
        <f t="shared" si="72"/>
        <v>121988.25400000002</v>
      </c>
      <c r="LP60" s="212">
        <f t="shared" si="72"/>
        <v>189055.637238</v>
      </c>
      <c r="LQ60" s="212">
        <f t="shared" si="72"/>
        <v>103511.670759</v>
      </c>
      <c r="LR60" s="212">
        <f t="shared" si="72"/>
        <v>1741908.0008966401</v>
      </c>
      <c r="LS60" s="213">
        <f t="shared" si="72"/>
        <v>1175731.249820143</v>
      </c>
      <c r="LT60" s="212">
        <f t="shared" si="72"/>
        <v>2035263.7504520002</v>
      </c>
      <c r="LU60" s="213">
        <f t="shared" si="72"/>
        <v>1331987.3704784629</v>
      </c>
    </row>
    <row r="61" spans="1:333" ht="15">
      <c r="A61" s="81"/>
      <c r="B61" s="166"/>
      <c r="C61" s="167"/>
      <c r="D61" s="166"/>
      <c r="E61" s="167"/>
      <c r="F61" s="167"/>
      <c r="G61" s="167"/>
      <c r="H61" s="168"/>
      <c r="I61" s="167"/>
      <c r="J61" s="166"/>
      <c r="K61" s="167"/>
      <c r="L61" s="167"/>
      <c r="M61" s="167"/>
      <c r="N61" s="169"/>
      <c r="O61" s="169"/>
      <c r="P61" s="74"/>
      <c r="Q61" s="170"/>
      <c r="R61" s="171"/>
      <c r="S61" s="172"/>
      <c r="T61" s="173"/>
      <c r="U61" s="174"/>
      <c r="V61" s="175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67"/>
      <c r="AM61" s="167"/>
      <c r="AN61" s="167"/>
      <c r="AO61" s="167"/>
      <c r="AP61" s="167"/>
      <c r="AQ61" s="167"/>
      <c r="AR61" s="167"/>
      <c r="AS61" s="170"/>
      <c r="AT61" s="167"/>
      <c r="AU61" s="170"/>
      <c r="AV61" s="167"/>
      <c r="AW61" s="170"/>
      <c r="AX61" s="170"/>
      <c r="AY61" s="166"/>
      <c r="AZ61" s="166"/>
      <c r="BA61" s="170"/>
      <c r="BB61" s="166"/>
      <c r="BC61" s="170"/>
      <c r="BD61" s="170"/>
      <c r="BE61" s="170"/>
      <c r="BF61" s="176"/>
      <c r="BG61" s="177"/>
      <c r="BH61" s="177"/>
      <c r="BI61" s="177"/>
      <c r="BJ61" s="177"/>
      <c r="BK61" s="177"/>
      <c r="BL61" s="177"/>
      <c r="BM61" s="177"/>
      <c r="BN61" s="177"/>
      <c r="BO61" s="177"/>
      <c r="BP61" s="177"/>
      <c r="BQ61" s="177"/>
      <c r="BR61" s="177"/>
      <c r="BS61" s="177"/>
      <c r="BT61" s="177"/>
      <c r="BU61" s="177"/>
      <c r="BV61" s="178"/>
      <c r="BW61" s="178"/>
      <c r="BX61" s="178"/>
      <c r="BY61" s="178"/>
      <c r="BZ61" s="178"/>
      <c r="CA61" s="178"/>
      <c r="CB61" s="177"/>
      <c r="CC61" s="177"/>
      <c r="CD61" s="177"/>
      <c r="CE61" s="177"/>
      <c r="CF61" s="178"/>
      <c r="CG61" s="178"/>
      <c r="CH61" s="172"/>
      <c r="CI61" s="179"/>
      <c r="CJ61" s="172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72"/>
      <c r="DA61" s="174"/>
      <c r="DB61" s="174"/>
      <c r="DC61" s="174"/>
      <c r="DD61" s="174"/>
      <c r="DE61" s="174"/>
      <c r="DF61" s="174"/>
      <c r="DG61" s="174"/>
      <c r="DH61" s="172"/>
      <c r="DI61" s="174"/>
      <c r="DJ61" s="172"/>
      <c r="DK61" s="174"/>
      <c r="DL61" s="174"/>
      <c r="DM61" s="174"/>
      <c r="DN61" s="174"/>
      <c r="DO61" s="174"/>
      <c r="DP61" s="174"/>
      <c r="DQ61" s="174"/>
      <c r="DR61" s="174"/>
      <c r="DS61" s="174"/>
      <c r="DT61" s="174"/>
      <c r="DU61" s="174"/>
      <c r="DV61" s="174"/>
      <c r="DW61" s="174"/>
      <c r="DX61" s="174"/>
      <c r="DY61" s="174"/>
      <c r="DZ61" s="174"/>
      <c r="EA61" s="174"/>
      <c r="EB61" s="174"/>
      <c r="EC61" s="174"/>
      <c r="ED61" s="174"/>
      <c r="EE61" s="174"/>
      <c r="EF61" s="172"/>
      <c r="EG61" s="174"/>
      <c r="EH61" s="174"/>
      <c r="EI61" s="174"/>
      <c r="EJ61" s="174"/>
      <c r="EK61" s="174"/>
      <c r="EL61" s="174"/>
      <c r="EM61" s="174"/>
      <c r="EN61" s="174"/>
      <c r="EO61" s="174"/>
      <c r="EP61" s="174"/>
      <c r="EQ61" s="174"/>
      <c r="ER61" s="174"/>
      <c r="ES61" s="174"/>
      <c r="ET61" s="174"/>
      <c r="EU61" s="174"/>
      <c r="EV61" s="174"/>
      <c r="EW61" s="174"/>
      <c r="EX61" s="174"/>
      <c r="EY61" s="174"/>
      <c r="EZ61" s="174"/>
      <c r="FA61" s="174"/>
      <c r="FB61" s="174"/>
      <c r="FC61" s="174"/>
      <c r="FD61" s="174"/>
      <c r="FE61" s="174"/>
      <c r="FF61" s="180"/>
      <c r="FG61" s="181"/>
      <c r="FH61" s="174"/>
      <c r="FI61" s="174"/>
      <c r="FJ61" s="174"/>
      <c r="FK61" s="182"/>
      <c r="FL61" s="174"/>
      <c r="FM61" s="174"/>
      <c r="FN61" s="174"/>
      <c r="FO61" s="174"/>
      <c r="FP61" s="174"/>
      <c r="FQ61" s="174"/>
      <c r="FR61" s="174"/>
      <c r="FS61" s="174"/>
      <c r="FT61" s="174"/>
      <c r="FU61" s="174"/>
      <c r="FV61" s="174"/>
      <c r="FW61" s="174"/>
      <c r="FX61" s="174"/>
      <c r="FY61" s="174"/>
      <c r="FZ61" s="174"/>
      <c r="GA61" s="174"/>
      <c r="GB61" s="174"/>
      <c r="GC61" s="174"/>
      <c r="GD61" s="174"/>
      <c r="GE61" s="174"/>
      <c r="GF61" s="174"/>
      <c r="GG61" s="174"/>
      <c r="GH61" s="174"/>
      <c r="GI61" s="174"/>
      <c r="GJ61" s="174"/>
      <c r="GK61" s="174"/>
      <c r="GL61" s="174"/>
      <c r="GM61" s="174"/>
      <c r="GN61" s="174"/>
      <c r="GO61" s="174"/>
      <c r="GP61" s="174"/>
      <c r="GQ61" s="174"/>
      <c r="GR61" s="174"/>
      <c r="GS61" s="174"/>
      <c r="GT61" s="174"/>
      <c r="GU61" s="174"/>
      <c r="GV61" s="174"/>
      <c r="GW61" s="174"/>
      <c r="GX61" s="174"/>
      <c r="GY61" s="174"/>
      <c r="GZ61" s="174"/>
      <c r="HA61" s="174"/>
      <c r="HB61" s="174"/>
      <c r="HC61" s="174"/>
      <c r="HD61" s="174"/>
      <c r="HE61" s="174"/>
      <c r="HF61" s="174"/>
      <c r="HG61" s="174"/>
      <c r="HH61" s="174"/>
      <c r="HI61" s="174"/>
      <c r="HJ61" s="174"/>
      <c r="HK61" s="174"/>
      <c r="HL61" s="174"/>
      <c r="HM61" s="174"/>
      <c r="HN61" s="174"/>
      <c r="HO61" s="174"/>
      <c r="HP61" s="174"/>
      <c r="HQ61" s="174"/>
      <c r="HR61" s="174"/>
      <c r="HS61" s="174"/>
      <c r="HT61" s="174"/>
      <c r="HU61" s="174"/>
      <c r="HV61" s="174"/>
      <c r="HW61" s="174"/>
      <c r="HX61" s="174"/>
      <c r="HY61" s="174"/>
      <c r="HZ61" s="172"/>
      <c r="IA61" s="181"/>
      <c r="IB61" s="181"/>
      <c r="IC61" s="181"/>
      <c r="ID61" s="181"/>
      <c r="IE61" s="181"/>
      <c r="IF61" s="181"/>
      <c r="IG61" s="181"/>
      <c r="IH61" s="181"/>
      <c r="II61" s="181"/>
      <c r="IJ61" s="181"/>
      <c r="IK61" s="181"/>
      <c r="IL61" s="181"/>
      <c r="IM61" s="181"/>
      <c r="IN61" s="181"/>
      <c r="IO61" s="181"/>
      <c r="IP61" s="181"/>
      <c r="IQ61" s="181"/>
      <c r="IR61" s="181"/>
      <c r="IS61" s="181"/>
      <c r="IT61" s="181"/>
      <c r="IU61" s="181"/>
      <c r="IV61" s="181"/>
      <c r="IW61" s="181"/>
      <c r="IX61" s="181"/>
      <c r="IY61" s="229"/>
      <c r="IZ61" s="181"/>
      <c r="JA61" s="229"/>
      <c r="JB61" s="181"/>
      <c r="JC61" s="229"/>
      <c r="JD61" s="181"/>
      <c r="JE61" s="229"/>
      <c r="JF61" s="181"/>
      <c r="JG61" s="229"/>
      <c r="JH61" s="181"/>
      <c r="JI61" s="229"/>
      <c r="JJ61" s="181"/>
      <c r="JK61" s="229"/>
      <c r="JL61" s="181"/>
      <c r="JM61" s="229"/>
      <c r="JN61" s="181"/>
      <c r="JO61" s="229"/>
      <c r="JP61" s="181"/>
      <c r="JQ61" s="229"/>
      <c r="JR61" s="181"/>
      <c r="JS61" s="181"/>
      <c r="JT61" s="181"/>
      <c r="JU61" s="181"/>
      <c r="JV61" s="181"/>
      <c r="JW61" s="181"/>
      <c r="JX61" s="181"/>
      <c r="JY61" s="181"/>
      <c r="JZ61" s="181"/>
      <c r="KA61" s="181"/>
      <c r="KB61" s="181"/>
      <c r="KC61" s="181"/>
      <c r="KD61" s="181"/>
      <c r="KE61" s="181"/>
      <c r="KF61" s="181"/>
      <c r="KG61" s="181"/>
      <c r="KH61" s="181"/>
      <c r="KI61" s="181"/>
      <c r="KJ61" s="181"/>
      <c r="KK61" s="181"/>
      <c r="KL61" s="181"/>
      <c r="KM61" s="181"/>
      <c r="KN61" s="181"/>
      <c r="KO61" s="181"/>
      <c r="KP61" s="181"/>
      <c r="KQ61" s="181"/>
      <c r="KR61" s="181"/>
      <c r="KS61" s="181"/>
      <c r="KT61" s="181"/>
      <c r="KU61" s="181"/>
      <c r="KV61" s="181"/>
      <c r="KW61" s="181"/>
      <c r="KX61" s="181"/>
      <c r="KY61" s="181"/>
      <c r="KZ61" s="181"/>
      <c r="LA61" s="181"/>
      <c r="LB61" s="181"/>
      <c r="LC61" s="181"/>
      <c r="LD61" s="181"/>
      <c r="LE61" s="181"/>
      <c r="LF61" s="181"/>
      <c r="LG61" s="181"/>
      <c r="LH61" s="181"/>
      <c r="LI61" s="181"/>
      <c r="LJ61" s="181"/>
      <c r="LK61" s="181"/>
      <c r="LL61" s="181"/>
      <c r="LM61" s="181"/>
      <c r="LN61" s="181"/>
      <c r="LO61" s="181"/>
      <c r="LP61" s="181"/>
      <c r="LQ61" s="181"/>
      <c r="LR61" s="181"/>
      <c r="LS61" s="181"/>
      <c r="LT61" s="181"/>
      <c r="LU61" s="181"/>
    </row>
    <row r="62" spans="1:333" ht="15">
      <c r="A62" s="268" t="s">
        <v>136</v>
      </c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  <c r="AQ62" s="269"/>
      <c r="AR62" s="269"/>
      <c r="AS62" s="269"/>
      <c r="AT62" s="269"/>
      <c r="AU62" s="269"/>
      <c r="AV62" s="269"/>
      <c r="AW62" s="269"/>
      <c r="AX62" s="269"/>
      <c r="AY62" s="269"/>
      <c r="AZ62" s="269"/>
      <c r="BA62" s="269"/>
      <c r="BB62" s="269"/>
      <c r="BC62" s="269"/>
      <c r="BD62" s="269"/>
      <c r="BE62" s="269"/>
      <c r="BF62" s="269"/>
      <c r="BG62" s="269"/>
      <c r="BH62" s="269"/>
      <c r="BI62" s="269"/>
      <c r="BJ62" s="269"/>
      <c r="BK62" s="269"/>
      <c r="BL62" s="269"/>
      <c r="BM62" s="269"/>
      <c r="BN62" s="269"/>
      <c r="BO62" s="269"/>
      <c r="BP62" s="269"/>
      <c r="BQ62" s="269"/>
      <c r="BR62" s="269"/>
      <c r="BS62" s="269"/>
      <c r="BT62" s="269"/>
      <c r="BU62" s="269"/>
      <c r="BV62" s="269"/>
      <c r="BW62" s="269"/>
      <c r="BX62" s="269"/>
      <c r="BY62" s="269"/>
      <c r="BZ62" s="269"/>
      <c r="CA62" s="269"/>
      <c r="CB62" s="269"/>
      <c r="CC62" s="269"/>
      <c r="CD62" s="269"/>
      <c r="CE62" s="269"/>
      <c r="CF62" s="269"/>
      <c r="CG62" s="269"/>
      <c r="CH62" s="269"/>
      <c r="CI62" s="269"/>
      <c r="CJ62" s="269"/>
      <c r="CK62" s="269"/>
      <c r="CL62" s="269"/>
      <c r="CM62" s="269"/>
      <c r="CN62" s="269"/>
      <c r="CO62" s="269"/>
      <c r="CP62" s="269"/>
      <c r="CQ62" s="269"/>
      <c r="CR62" s="269"/>
      <c r="CS62" s="269"/>
      <c r="CT62" s="269"/>
      <c r="CU62" s="269"/>
      <c r="CV62" s="269"/>
      <c r="CW62" s="269"/>
      <c r="CX62" s="269"/>
      <c r="CY62" s="269"/>
      <c r="CZ62" s="269"/>
      <c r="DA62" s="269"/>
      <c r="DB62" s="269"/>
      <c r="DC62" s="269"/>
      <c r="DD62" s="269"/>
      <c r="DE62" s="269"/>
      <c r="DF62" s="269"/>
      <c r="DG62" s="269"/>
      <c r="DH62" s="269"/>
      <c r="DI62" s="269"/>
      <c r="DJ62" s="269"/>
      <c r="DK62" s="269"/>
      <c r="DL62" s="269"/>
      <c r="DM62" s="269"/>
      <c r="DN62" s="269"/>
      <c r="DO62" s="269"/>
      <c r="DP62" s="269"/>
      <c r="DQ62" s="269"/>
      <c r="DR62" s="269"/>
      <c r="DS62" s="269"/>
      <c r="DT62" s="269"/>
      <c r="DU62" s="269"/>
      <c r="DV62" s="269"/>
      <c r="DW62" s="269"/>
      <c r="DX62" s="269"/>
      <c r="DY62" s="269"/>
      <c r="DZ62" s="269"/>
      <c r="EA62" s="269"/>
      <c r="EB62" s="269"/>
      <c r="EC62" s="269"/>
      <c r="ED62" s="269"/>
      <c r="EE62" s="269"/>
      <c r="EF62" s="269"/>
      <c r="EG62" s="269"/>
      <c r="EH62" s="269"/>
      <c r="EI62" s="269"/>
      <c r="EJ62" s="269"/>
      <c r="EK62" s="269"/>
      <c r="EL62" s="269"/>
      <c r="EM62" s="269"/>
      <c r="EN62" s="269"/>
      <c r="EO62" s="269"/>
      <c r="EP62" s="269"/>
      <c r="EQ62" s="269"/>
      <c r="ER62" s="269"/>
      <c r="ES62" s="269"/>
      <c r="ET62" s="269"/>
      <c r="EU62" s="269"/>
      <c r="EV62" s="269"/>
      <c r="EW62" s="269"/>
      <c r="EX62" s="269"/>
      <c r="EY62" s="269"/>
      <c r="EZ62" s="269"/>
      <c r="FA62" s="269"/>
      <c r="FB62" s="269"/>
      <c r="FC62" s="269"/>
      <c r="FD62" s="269"/>
      <c r="FE62" s="269"/>
      <c r="FF62" s="269"/>
      <c r="FG62" s="269"/>
      <c r="FH62" s="269"/>
      <c r="FI62" s="269"/>
      <c r="FJ62" s="269"/>
      <c r="FK62" s="269"/>
      <c r="FL62" s="269"/>
      <c r="FM62" s="269"/>
      <c r="FN62" s="269"/>
      <c r="FO62" s="269"/>
      <c r="FP62" s="269"/>
      <c r="FQ62" s="269"/>
      <c r="FR62" s="269"/>
      <c r="FS62" s="269"/>
      <c r="FT62" s="269"/>
      <c r="FU62" s="269"/>
      <c r="FV62" s="269"/>
      <c r="FW62" s="269"/>
      <c r="FX62" s="269"/>
      <c r="FY62" s="269"/>
      <c r="FZ62" s="269"/>
      <c r="GA62" s="269"/>
      <c r="GB62" s="269"/>
      <c r="GC62" s="269"/>
      <c r="GD62" s="269"/>
      <c r="GE62" s="269"/>
      <c r="GF62" s="269"/>
      <c r="GG62" s="269"/>
      <c r="GH62" s="269"/>
      <c r="GI62" s="269"/>
      <c r="GJ62" s="269"/>
      <c r="GK62" s="269"/>
      <c r="GL62" s="269"/>
      <c r="GM62" s="269"/>
      <c r="GN62" s="269"/>
      <c r="GO62" s="269"/>
      <c r="GP62" s="269"/>
      <c r="GQ62" s="269"/>
      <c r="GR62" s="269"/>
      <c r="GS62" s="269"/>
      <c r="GT62" s="269"/>
      <c r="GU62" s="269"/>
      <c r="GV62" s="269"/>
      <c r="GW62" s="269"/>
      <c r="GX62" s="269"/>
      <c r="GY62" s="269"/>
      <c r="GZ62" s="269"/>
      <c r="HA62" s="269"/>
      <c r="HB62" s="269"/>
      <c r="HC62" s="269"/>
      <c r="HD62" s="269"/>
      <c r="HE62" s="269"/>
      <c r="HF62" s="269"/>
      <c r="HG62" s="269"/>
      <c r="HH62" s="269"/>
      <c r="HI62" s="269"/>
      <c r="HJ62" s="269"/>
      <c r="HK62" s="269"/>
      <c r="HL62" s="269"/>
      <c r="HM62" s="269"/>
      <c r="HN62" s="269"/>
      <c r="HO62" s="269"/>
      <c r="HP62" s="269"/>
      <c r="HQ62" s="269"/>
      <c r="HR62" s="269"/>
      <c r="HS62" s="269"/>
      <c r="HT62" s="269"/>
      <c r="HU62" s="269"/>
      <c r="HV62" s="269"/>
      <c r="HW62" s="269"/>
      <c r="HX62" s="269"/>
      <c r="HY62" s="269"/>
      <c r="HZ62" s="269"/>
      <c r="IA62" s="269"/>
      <c r="IB62" s="183"/>
      <c r="IC62" s="183"/>
      <c r="ID62" s="183"/>
      <c r="IE62" s="183"/>
      <c r="IF62" s="183"/>
      <c r="IG62" s="183"/>
      <c r="IH62" s="183"/>
      <c r="II62" s="183"/>
      <c r="IJ62" s="183"/>
      <c r="IK62" s="183"/>
      <c r="IL62" s="183"/>
      <c r="IM62" s="183"/>
      <c r="IN62" s="183"/>
      <c r="IO62" s="183"/>
      <c r="IP62" s="183"/>
      <c r="IQ62" s="183"/>
      <c r="IR62" s="183"/>
      <c r="IS62" s="183"/>
      <c r="IT62" s="183"/>
      <c r="IU62" s="183"/>
      <c r="IV62" s="183"/>
      <c r="IW62" s="183"/>
      <c r="IX62" s="183"/>
      <c r="IY62" s="230"/>
      <c r="IZ62" s="183"/>
      <c r="JA62" s="230"/>
      <c r="JB62" s="183"/>
      <c r="JC62" s="230"/>
      <c r="JD62" s="183"/>
      <c r="JE62" s="230"/>
      <c r="JF62" s="183"/>
      <c r="JG62" s="230"/>
      <c r="JH62" s="183"/>
      <c r="JI62" s="230"/>
      <c r="JJ62" s="183"/>
      <c r="JK62" s="230"/>
      <c r="JL62" s="183"/>
      <c r="JM62" s="230"/>
      <c r="JN62" s="183"/>
      <c r="JO62" s="230"/>
      <c r="JP62" s="183"/>
      <c r="JQ62" s="230"/>
      <c r="JR62" s="183"/>
      <c r="JS62" s="183"/>
      <c r="JT62" s="183"/>
      <c r="JU62" s="183"/>
      <c r="JV62" s="205"/>
      <c r="JW62" s="205"/>
      <c r="JX62" s="205"/>
      <c r="JY62" s="205"/>
      <c r="JZ62" s="205"/>
      <c r="KA62" s="205"/>
      <c r="KB62" s="205"/>
      <c r="KC62" s="205"/>
      <c r="KD62" s="205"/>
      <c r="KE62" s="205"/>
      <c r="KF62" s="205"/>
      <c r="KG62" s="205"/>
      <c r="KH62" s="205"/>
      <c r="KI62" s="205"/>
      <c r="KJ62" s="205"/>
      <c r="KK62" s="205"/>
      <c r="KL62" s="205"/>
      <c r="KM62" s="205"/>
      <c r="KN62" s="205"/>
      <c r="KO62" s="205"/>
      <c r="KP62" s="205"/>
      <c r="KQ62" s="205"/>
      <c r="KR62" s="205"/>
      <c r="KS62" s="205"/>
      <c r="KT62" s="235"/>
      <c r="KU62" s="235"/>
      <c r="KV62" s="235"/>
      <c r="KW62" s="235"/>
      <c r="KX62" s="235"/>
      <c r="KY62" s="235"/>
      <c r="KZ62" s="235"/>
      <c r="LA62" s="235"/>
      <c r="LB62" s="235"/>
      <c r="LC62" s="235"/>
      <c r="LD62" s="235"/>
      <c r="LE62" s="235"/>
      <c r="LF62" s="235"/>
      <c r="LG62" s="235"/>
      <c r="LH62" s="235"/>
      <c r="LI62" s="235"/>
      <c r="LJ62" s="235"/>
      <c r="LK62" s="235"/>
      <c r="LL62" s="235"/>
      <c r="LM62" s="235"/>
      <c r="LN62" s="235"/>
      <c r="LO62" s="235"/>
      <c r="LP62" s="235"/>
      <c r="LQ62" s="235"/>
      <c r="LR62" s="183"/>
      <c r="LS62" s="4"/>
      <c r="LT62" s="198"/>
      <c r="LU62" s="197"/>
    </row>
    <row r="63" spans="1:333" ht="15">
      <c r="A63" s="270"/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271"/>
      <c r="AU63" s="271"/>
      <c r="AV63" s="271"/>
      <c r="AW63" s="271"/>
      <c r="AX63" s="271"/>
      <c r="AY63" s="271"/>
      <c r="AZ63" s="271"/>
      <c r="BA63" s="271"/>
      <c r="BB63" s="271"/>
      <c r="BC63" s="271"/>
      <c r="BD63" s="271"/>
      <c r="BE63" s="271"/>
      <c r="BF63" s="271"/>
      <c r="BG63" s="271"/>
      <c r="BH63" s="271"/>
      <c r="BI63" s="271"/>
      <c r="BJ63" s="271"/>
      <c r="BK63" s="271"/>
      <c r="BL63" s="271"/>
      <c r="BM63" s="271"/>
      <c r="BN63" s="271"/>
      <c r="BO63" s="271"/>
      <c r="BP63" s="271"/>
      <c r="BQ63" s="271"/>
      <c r="BR63" s="271"/>
      <c r="BS63" s="271"/>
      <c r="BT63" s="271"/>
      <c r="BU63" s="271"/>
      <c r="BV63" s="271"/>
      <c r="BW63" s="271"/>
      <c r="BX63" s="271"/>
      <c r="BY63" s="271"/>
      <c r="BZ63" s="271"/>
      <c r="CA63" s="271"/>
      <c r="CB63" s="271"/>
      <c r="CC63" s="271"/>
      <c r="CD63" s="271"/>
      <c r="CE63" s="271"/>
      <c r="CF63" s="271"/>
      <c r="CG63" s="271"/>
      <c r="CH63" s="271"/>
      <c r="CI63" s="271"/>
      <c r="CJ63" s="271"/>
      <c r="CK63" s="271"/>
      <c r="CL63" s="271"/>
      <c r="CM63" s="271"/>
      <c r="CN63" s="271"/>
      <c r="CO63" s="271"/>
      <c r="CP63" s="271"/>
      <c r="CQ63" s="271"/>
      <c r="CR63" s="271"/>
      <c r="CS63" s="271"/>
      <c r="CT63" s="271"/>
      <c r="CU63" s="271"/>
      <c r="CV63" s="271"/>
      <c r="CW63" s="271"/>
      <c r="CX63" s="271"/>
      <c r="CY63" s="271"/>
      <c r="CZ63" s="271"/>
      <c r="DA63" s="271"/>
      <c r="DB63" s="271"/>
      <c r="DC63" s="271"/>
      <c r="DD63" s="271"/>
      <c r="DE63" s="271"/>
      <c r="DF63" s="271"/>
      <c r="DG63" s="271"/>
      <c r="DH63" s="271"/>
      <c r="DI63" s="271"/>
      <c r="DJ63" s="271"/>
      <c r="DK63" s="271"/>
      <c r="DL63" s="271"/>
      <c r="DM63" s="271"/>
      <c r="DN63" s="271"/>
      <c r="DO63" s="271"/>
      <c r="DP63" s="271"/>
      <c r="DQ63" s="271"/>
      <c r="DR63" s="271"/>
      <c r="DS63" s="271"/>
      <c r="DT63" s="271"/>
      <c r="DU63" s="271"/>
      <c r="DV63" s="271"/>
      <c r="DW63" s="271"/>
      <c r="DX63" s="271"/>
      <c r="DY63" s="271"/>
      <c r="DZ63" s="271"/>
      <c r="EA63" s="271"/>
      <c r="EB63" s="271"/>
      <c r="EC63" s="271"/>
      <c r="ED63" s="271"/>
      <c r="EE63" s="271"/>
      <c r="EF63" s="271"/>
      <c r="EG63" s="271"/>
      <c r="EH63" s="271"/>
      <c r="EI63" s="271"/>
      <c r="EJ63" s="271"/>
      <c r="EK63" s="271"/>
      <c r="EL63" s="271"/>
      <c r="EM63" s="271"/>
      <c r="EN63" s="271"/>
      <c r="EO63" s="271"/>
      <c r="EP63" s="271"/>
      <c r="EQ63" s="271"/>
      <c r="ER63" s="271"/>
      <c r="ES63" s="271"/>
      <c r="ET63" s="271"/>
      <c r="EU63" s="271"/>
      <c r="EV63" s="271"/>
      <c r="EW63" s="271"/>
      <c r="EX63" s="271"/>
      <c r="EY63" s="271"/>
      <c r="EZ63" s="271"/>
      <c r="FA63" s="271"/>
      <c r="FB63" s="271"/>
      <c r="FC63" s="271"/>
      <c r="FD63" s="271"/>
      <c r="FE63" s="271"/>
      <c r="FF63" s="271"/>
      <c r="FG63" s="271"/>
      <c r="FH63" s="271"/>
      <c r="FI63" s="271"/>
      <c r="FJ63" s="271"/>
      <c r="FK63" s="271"/>
      <c r="FL63" s="271"/>
      <c r="FM63" s="271"/>
      <c r="FN63" s="271"/>
      <c r="FO63" s="271"/>
      <c r="FP63" s="271"/>
      <c r="FQ63" s="271"/>
      <c r="FR63" s="271"/>
      <c r="FS63" s="271"/>
      <c r="FT63" s="271"/>
      <c r="FU63" s="271"/>
      <c r="FV63" s="271"/>
      <c r="FW63" s="271"/>
      <c r="FX63" s="271"/>
      <c r="FY63" s="271"/>
      <c r="FZ63" s="271"/>
      <c r="GA63" s="271"/>
      <c r="GB63" s="271"/>
      <c r="GC63" s="271"/>
      <c r="GD63" s="271"/>
      <c r="GE63" s="271"/>
      <c r="GF63" s="271"/>
      <c r="GG63" s="271"/>
      <c r="GH63" s="271"/>
      <c r="GI63" s="271"/>
      <c r="GJ63" s="271"/>
      <c r="GK63" s="271"/>
      <c r="GL63" s="271"/>
      <c r="GM63" s="271"/>
      <c r="GN63" s="271"/>
      <c r="GO63" s="271"/>
      <c r="GP63" s="271"/>
      <c r="GQ63" s="271"/>
      <c r="GR63" s="271"/>
      <c r="GS63" s="271"/>
      <c r="GT63" s="271"/>
      <c r="GU63" s="271"/>
      <c r="GV63" s="271"/>
      <c r="GW63" s="271"/>
      <c r="GX63" s="271"/>
      <c r="GY63" s="271"/>
      <c r="GZ63" s="271"/>
      <c r="HA63" s="271"/>
      <c r="HB63" s="271"/>
      <c r="HC63" s="271"/>
      <c r="HD63" s="271"/>
      <c r="HE63" s="271"/>
      <c r="HF63" s="271"/>
      <c r="HG63" s="271"/>
      <c r="HH63" s="271"/>
      <c r="HI63" s="271"/>
      <c r="HJ63" s="271"/>
      <c r="HK63" s="271"/>
      <c r="HL63" s="271"/>
      <c r="HM63" s="271"/>
      <c r="HN63" s="271"/>
      <c r="HO63" s="271"/>
      <c r="HP63" s="271"/>
      <c r="HQ63" s="271"/>
      <c r="HR63" s="271"/>
      <c r="HS63" s="271"/>
      <c r="HT63" s="271"/>
      <c r="HU63" s="271"/>
      <c r="HV63" s="271"/>
      <c r="HW63" s="271"/>
      <c r="HX63" s="271"/>
      <c r="HY63" s="271"/>
      <c r="HZ63" s="271"/>
      <c r="IA63" s="271"/>
      <c r="IB63" s="184"/>
      <c r="IC63" s="184"/>
      <c r="ID63" s="184"/>
      <c r="IE63" s="184"/>
      <c r="IF63" s="184"/>
      <c r="IG63" s="184"/>
      <c r="IH63" s="184"/>
      <c r="II63" s="184"/>
      <c r="IJ63" s="184"/>
      <c r="IK63" s="184"/>
      <c r="IL63" s="184"/>
      <c r="IM63" s="184"/>
      <c r="IN63" s="184"/>
      <c r="IO63" s="184"/>
      <c r="IP63" s="184"/>
      <c r="IQ63" s="184"/>
      <c r="IR63" s="184"/>
      <c r="IS63" s="184"/>
      <c r="IT63" s="184"/>
      <c r="IU63" s="184"/>
      <c r="IV63" s="184"/>
      <c r="IW63" s="184"/>
      <c r="IX63" s="184"/>
      <c r="IY63" s="231"/>
      <c r="IZ63" s="184"/>
      <c r="JA63" s="231"/>
      <c r="JB63" s="184"/>
      <c r="JC63" s="231"/>
      <c r="JD63" s="184"/>
      <c r="JE63" s="231"/>
      <c r="JF63" s="184"/>
      <c r="JG63" s="231"/>
      <c r="JH63" s="184"/>
      <c r="JI63" s="231"/>
      <c r="JJ63" s="184"/>
      <c r="JK63" s="231"/>
      <c r="JL63" s="184"/>
      <c r="JM63" s="231"/>
      <c r="JN63" s="184"/>
      <c r="JO63" s="231"/>
      <c r="JP63" s="184"/>
      <c r="JQ63" s="231"/>
      <c r="JR63" s="184"/>
      <c r="JS63" s="184"/>
      <c r="JT63" s="184"/>
      <c r="JU63" s="184"/>
      <c r="JV63" s="206"/>
      <c r="JW63" s="206"/>
      <c r="JX63" s="206"/>
      <c r="JY63" s="206"/>
      <c r="JZ63" s="206"/>
      <c r="KA63" s="206"/>
      <c r="KB63" s="206"/>
      <c r="KC63" s="206"/>
      <c r="KD63" s="206"/>
      <c r="KE63" s="206"/>
      <c r="KF63" s="206"/>
      <c r="KG63" s="206"/>
      <c r="KH63" s="206"/>
      <c r="KI63" s="206"/>
      <c r="KJ63" s="206"/>
      <c r="KK63" s="206"/>
      <c r="KL63" s="206"/>
      <c r="KM63" s="206"/>
      <c r="KN63" s="206"/>
      <c r="KO63" s="206"/>
      <c r="KP63" s="206"/>
      <c r="KQ63" s="206"/>
      <c r="KR63" s="206"/>
      <c r="KS63" s="206"/>
      <c r="KT63" s="236"/>
      <c r="KU63" s="236"/>
      <c r="KV63" s="236"/>
      <c r="KW63" s="236"/>
      <c r="KX63" s="236"/>
      <c r="KY63" s="236"/>
      <c r="KZ63" s="236"/>
      <c r="LA63" s="236"/>
      <c r="LB63" s="236"/>
      <c r="LC63" s="236"/>
      <c r="LD63" s="236"/>
      <c r="LE63" s="236"/>
      <c r="LF63" s="236"/>
      <c r="LG63" s="236"/>
      <c r="LH63" s="236"/>
      <c r="LI63" s="236"/>
      <c r="LJ63" s="236"/>
      <c r="LK63" s="236"/>
      <c r="LL63" s="236"/>
      <c r="LM63" s="236"/>
      <c r="LN63" s="236"/>
      <c r="LO63" s="236"/>
      <c r="LP63" s="236"/>
      <c r="LQ63" s="236"/>
      <c r="LR63" s="184"/>
      <c r="LS63" s="17"/>
      <c r="LT63" s="220"/>
      <c r="LU63" s="245"/>
    </row>
    <row r="64" spans="1:333"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HB64" s="187"/>
      <c r="HC64" s="187"/>
      <c r="HD64" s="187"/>
      <c r="HE64" s="187"/>
      <c r="HF64" s="187"/>
      <c r="HG64" s="187"/>
      <c r="HH64" s="187"/>
      <c r="HI64" s="187"/>
      <c r="HJ64" s="187"/>
      <c r="HK64" s="187"/>
      <c r="HL64" s="187"/>
      <c r="HM64" s="187"/>
      <c r="HN64" s="187"/>
      <c r="HO64" s="187"/>
      <c r="HP64" s="187"/>
      <c r="HQ64" s="187"/>
      <c r="HR64" s="187"/>
      <c r="HS64" s="187"/>
      <c r="HT64" s="187"/>
      <c r="HU64" s="187"/>
      <c r="HV64" s="187"/>
      <c r="HW64" s="187"/>
      <c r="HX64" s="187"/>
      <c r="HY64" s="187"/>
      <c r="KN64" s="199"/>
      <c r="KO64" s="199"/>
      <c r="LF64" s="199"/>
      <c r="LG64" s="199"/>
      <c r="LR64" s="199"/>
      <c r="LS64" s="199"/>
      <c r="LT64" s="199"/>
      <c r="LU64" s="199"/>
    </row>
    <row r="65" spans="2:333">
      <c r="JR65" s="219"/>
      <c r="JX65" s="219"/>
      <c r="JY65" s="219"/>
      <c r="LR65" s="199"/>
      <c r="LS65" s="199"/>
      <c r="LT65" s="199"/>
      <c r="LU65" s="199"/>
    </row>
    <row r="66" spans="2:333" ht="15">
      <c r="CZ66" s="2"/>
      <c r="DA66" s="2"/>
      <c r="DB66" s="2"/>
      <c r="DC66" s="2"/>
      <c r="DD66" s="2"/>
      <c r="DE66" s="2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LT66" s="199"/>
      <c r="LU66" s="199"/>
    </row>
    <row r="67" spans="2:333">
      <c r="R67" s="188"/>
      <c r="CM67" s="186"/>
      <c r="CN67" s="186"/>
      <c r="CO67" s="186"/>
      <c r="CP67" s="186"/>
      <c r="CQ67" s="186"/>
      <c r="CR67" s="186"/>
      <c r="CS67" s="186"/>
      <c r="CT67" s="186"/>
      <c r="CU67" s="186"/>
      <c r="CV67" s="186"/>
      <c r="CW67" s="186"/>
      <c r="CX67" s="186"/>
      <c r="CY67" s="186"/>
      <c r="DM67" s="189"/>
      <c r="DN67" s="189"/>
      <c r="DO67" s="189"/>
      <c r="DP67" s="189"/>
      <c r="DQ67" s="189"/>
      <c r="DR67" s="189"/>
      <c r="DS67" s="189"/>
      <c r="DT67" s="189"/>
      <c r="DU67" s="189"/>
      <c r="DV67" s="189"/>
      <c r="DW67" s="189"/>
      <c r="DX67" s="189"/>
      <c r="DY67" s="189"/>
      <c r="DZ67" s="189"/>
      <c r="EA67" s="189"/>
      <c r="EB67" s="189"/>
      <c r="EC67" s="189"/>
      <c r="ED67" s="189"/>
      <c r="EE67" s="189"/>
      <c r="LR67" s="199"/>
      <c r="LS67" s="199"/>
      <c r="LT67" s="199"/>
      <c r="LU67" s="199"/>
    </row>
    <row r="68" spans="2:333">
      <c r="LT68" s="199"/>
      <c r="LU68" s="199"/>
    </row>
    <row r="69" spans="2:333">
      <c r="DH69" s="188"/>
      <c r="DI69" s="188"/>
      <c r="DJ69" s="188"/>
      <c r="DK69" s="188"/>
      <c r="DL69" s="188"/>
      <c r="DM69" s="188"/>
      <c r="DN69" s="188"/>
      <c r="DO69" s="188"/>
      <c r="DP69" s="188"/>
      <c r="DQ69" s="188"/>
      <c r="DR69" s="188"/>
      <c r="DS69" s="188"/>
      <c r="DT69" s="188"/>
      <c r="DU69" s="188"/>
      <c r="LR69" s="199"/>
      <c r="LS69" s="199"/>
    </row>
    <row r="70" spans="2:333">
      <c r="N70" s="14"/>
      <c r="O70" s="14"/>
      <c r="P70" s="14"/>
      <c r="Q70" s="14"/>
      <c r="R70" s="14"/>
      <c r="S70" s="14"/>
      <c r="T70" s="190"/>
      <c r="U70" s="27"/>
      <c r="V70" s="190"/>
      <c r="W70" s="27"/>
      <c r="X70" s="190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CZ70" s="188"/>
      <c r="DA70" s="188"/>
      <c r="DB70" s="188"/>
      <c r="DC70" s="188"/>
      <c r="DD70" s="188"/>
      <c r="DE70" s="188"/>
      <c r="LR70" s="199"/>
      <c r="LS70" s="199"/>
    </row>
    <row r="71" spans="2:333" ht="15"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191"/>
      <c r="AC71" s="191"/>
      <c r="AD71" s="191"/>
      <c r="AE71" s="191"/>
      <c r="AF71" s="191"/>
      <c r="AG71" s="191"/>
      <c r="AH71" s="207"/>
      <c r="AI71" s="207"/>
      <c r="AJ71" s="234"/>
      <c r="AK71" s="234"/>
      <c r="LR71" s="199"/>
      <c r="LS71" s="199"/>
    </row>
    <row r="72" spans="2:333" ht="15"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191"/>
      <c r="AC72" s="191"/>
      <c r="AD72" s="191"/>
      <c r="AE72" s="191"/>
      <c r="AF72" s="191"/>
      <c r="AG72" s="191"/>
      <c r="AH72" s="207"/>
      <c r="AI72" s="207"/>
      <c r="AJ72" s="234"/>
      <c r="AK72" s="234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</row>
    <row r="74" spans="2:333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3"/>
      <c r="U74" s="194"/>
      <c r="V74" s="193"/>
      <c r="W74" s="194"/>
      <c r="X74" s="193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</row>
    <row r="75" spans="2:333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3"/>
      <c r="U75" s="194"/>
      <c r="V75" s="193"/>
      <c r="W75" s="194"/>
      <c r="X75" s="193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DH75" s="195"/>
      <c r="DI75" s="195"/>
      <c r="DJ75" s="195"/>
      <c r="DK75" s="195"/>
      <c r="DL75" s="195"/>
      <c r="DM75" s="195"/>
      <c r="DN75" s="195"/>
      <c r="DO75" s="195"/>
      <c r="DP75" s="195"/>
      <c r="DQ75" s="195"/>
      <c r="DR75" s="195"/>
      <c r="DS75" s="195"/>
      <c r="DT75" s="195"/>
      <c r="DU75" s="195"/>
      <c r="DV75" s="195"/>
      <c r="DW75" s="195"/>
      <c r="DX75" s="195"/>
      <c r="DY75" s="195"/>
      <c r="DZ75" s="195"/>
      <c r="EA75" s="195"/>
      <c r="EB75" s="195"/>
      <c r="EC75" s="195"/>
      <c r="ED75" s="195"/>
      <c r="EE75" s="195"/>
    </row>
    <row r="76" spans="2:333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3"/>
      <c r="U76" s="194"/>
      <c r="V76" s="193"/>
      <c r="W76" s="194"/>
      <c r="X76" s="193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</row>
    <row r="77" spans="2:333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3"/>
      <c r="U77" s="194"/>
      <c r="V77" s="193"/>
      <c r="W77" s="194"/>
      <c r="X77" s="193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</row>
    <row r="78" spans="2:333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3"/>
      <c r="U78" s="194"/>
      <c r="V78" s="193"/>
      <c r="W78" s="194"/>
      <c r="X78" s="193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</row>
    <row r="79" spans="2:333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3"/>
      <c r="U79" s="194"/>
      <c r="V79" s="193"/>
      <c r="W79" s="194"/>
      <c r="X79" s="193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</row>
    <row r="80" spans="2:333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3"/>
      <c r="U80" s="194"/>
      <c r="V80" s="193"/>
      <c r="W80" s="194"/>
      <c r="X80" s="193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</row>
    <row r="81" spans="2:60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3"/>
      <c r="U81" s="194"/>
      <c r="V81" s="193"/>
      <c r="W81" s="194"/>
      <c r="X81" s="193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2"/>
      <c r="AM81" s="192"/>
      <c r="AN81" s="192"/>
      <c r="AO81" s="192"/>
      <c r="AP81" s="192"/>
      <c r="AQ81" s="192"/>
      <c r="AR81" s="192"/>
      <c r="AS81" s="192"/>
      <c r="AT81" s="192"/>
      <c r="AU81" s="192"/>
      <c r="AV81" s="192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</row>
    <row r="82" spans="2:60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3"/>
      <c r="U82" s="194"/>
      <c r="V82" s="193"/>
      <c r="W82" s="194"/>
      <c r="X82" s="193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192"/>
    </row>
    <row r="83" spans="2:60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3"/>
      <c r="U83" s="194"/>
      <c r="V83" s="193"/>
      <c r="W83" s="194"/>
      <c r="X83" s="193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</row>
    <row r="84" spans="2:60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3"/>
      <c r="U84" s="194"/>
      <c r="V84" s="193"/>
      <c r="W84" s="194"/>
      <c r="X84" s="193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2"/>
      <c r="AY84" s="192"/>
      <c r="AZ84" s="192"/>
      <c r="BA84" s="192"/>
      <c r="BB84" s="192"/>
      <c r="BC84" s="192"/>
      <c r="BD84" s="192"/>
      <c r="BE84" s="192"/>
      <c r="BF84" s="192"/>
      <c r="BG84" s="192"/>
      <c r="BH84" s="192"/>
    </row>
    <row r="85" spans="2:60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3"/>
      <c r="U85" s="194"/>
      <c r="V85" s="193"/>
      <c r="W85" s="194"/>
      <c r="X85" s="193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2"/>
      <c r="AW85" s="192"/>
      <c r="AX85" s="192"/>
      <c r="AY85" s="192"/>
      <c r="AZ85" s="192"/>
      <c r="BA85" s="192"/>
      <c r="BB85" s="192"/>
      <c r="BC85" s="192"/>
      <c r="BD85" s="192"/>
      <c r="BE85" s="192"/>
      <c r="BF85" s="192"/>
      <c r="BG85" s="192"/>
      <c r="BH85" s="192"/>
    </row>
    <row r="86" spans="2:60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3"/>
      <c r="U86" s="194"/>
      <c r="V86" s="193"/>
      <c r="W86" s="194"/>
      <c r="X86" s="193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2"/>
      <c r="AY86" s="192"/>
      <c r="AZ86" s="192"/>
      <c r="BA86" s="192"/>
      <c r="BB86" s="192"/>
      <c r="BC86" s="192"/>
      <c r="BD86" s="192"/>
      <c r="BE86" s="192"/>
      <c r="BF86" s="192"/>
      <c r="BG86" s="192"/>
      <c r="BH86" s="192"/>
    </row>
    <row r="87" spans="2:60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3"/>
      <c r="U87" s="194"/>
      <c r="V87" s="193"/>
      <c r="W87" s="194"/>
      <c r="X87" s="193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192"/>
      <c r="AW87" s="192"/>
      <c r="AX87" s="192"/>
      <c r="AY87" s="192"/>
      <c r="AZ87" s="192"/>
      <c r="BA87" s="192"/>
      <c r="BB87" s="192"/>
      <c r="BC87" s="192"/>
      <c r="BD87" s="192"/>
      <c r="BE87" s="192"/>
      <c r="BF87" s="192"/>
      <c r="BG87" s="192"/>
      <c r="BH87" s="192"/>
    </row>
    <row r="88" spans="2:60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3"/>
      <c r="U88" s="194"/>
      <c r="V88" s="193"/>
      <c r="W88" s="194"/>
      <c r="X88" s="193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2"/>
      <c r="AY88" s="192"/>
      <c r="AZ88" s="192"/>
      <c r="BA88" s="192"/>
      <c r="BB88" s="192"/>
      <c r="BC88" s="192"/>
      <c r="BD88" s="192"/>
      <c r="BE88" s="192"/>
      <c r="BF88" s="192"/>
      <c r="BG88" s="192"/>
      <c r="BH88" s="192"/>
    </row>
    <row r="89" spans="2:60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3"/>
      <c r="U89" s="194"/>
      <c r="V89" s="193"/>
      <c r="W89" s="194"/>
      <c r="X89" s="193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  <c r="AK89" s="194"/>
      <c r="AL89" s="192"/>
      <c r="AM89" s="192"/>
      <c r="AN89" s="192"/>
      <c r="AO89" s="192"/>
      <c r="AP89" s="192"/>
      <c r="AQ89" s="192"/>
      <c r="AR89" s="192"/>
      <c r="AS89" s="192"/>
      <c r="AT89" s="192"/>
      <c r="AU89" s="192"/>
      <c r="AV89" s="192"/>
      <c r="AW89" s="192"/>
      <c r="AX89" s="192"/>
      <c r="AY89" s="192"/>
      <c r="AZ89" s="192"/>
      <c r="BA89" s="192"/>
      <c r="BB89" s="192"/>
      <c r="BC89" s="192"/>
      <c r="BD89" s="192"/>
      <c r="BE89" s="192"/>
      <c r="BF89" s="192"/>
      <c r="BG89" s="192"/>
      <c r="BH89" s="192"/>
    </row>
    <row r="90" spans="2:60">
      <c r="O90" s="192"/>
      <c r="P90" s="192"/>
      <c r="Q90" s="192"/>
      <c r="R90" s="192"/>
      <c r="S90" s="192"/>
      <c r="T90" s="193"/>
      <c r="U90" s="194"/>
      <c r="V90" s="193"/>
      <c r="W90" s="194"/>
      <c r="X90" s="193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</row>
    <row r="91" spans="2:60">
      <c r="O91" s="192"/>
      <c r="P91" s="192"/>
      <c r="Q91" s="192"/>
      <c r="R91" s="192"/>
      <c r="S91" s="192"/>
      <c r="T91" s="193"/>
      <c r="U91" s="194"/>
      <c r="V91" s="193"/>
      <c r="W91" s="194"/>
      <c r="X91" s="193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</row>
    <row r="92" spans="2:60">
      <c r="O92" s="192"/>
      <c r="P92" s="192"/>
      <c r="Q92" s="192"/>
      <c r="R92" s="192"/>
      <c r="S92" s="192"/>
      <c r="T92" s="193"/>
      <c r="U92" s="194"/>
      <c r="V92" s="193"/>
      <c r="W92" s="194"/>
      <c r="X92" s="193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</row>
    <row r="93" spans="2:60">
      <c r="O93" s="192"/>
      <c r="P93" s="192"/>
      <c r="Q93" s="192"/>
      <c r="R93" s="192"/>
      <c r="S93" s="192"/>
      <c r="T93" s="193"/>
      <c r="U93" s="194"/>
      <c r="V93" s="193"/>
      <c r="W93" s="194"/>
      <c r="X93" s="193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</row>
    <row r="94" spans="2:60">
      <c r="O94" s="192"/>
      <c r="P94" s="192"/>
      <c r="Q94" s="192"/>
      <c r="R94" s="192"/>
      <c r="S94" s="192"/>
      <c r="T94" s="193"/>
      <c r="U94" s="194"/>
      <c r="V94" s="193"/>
      <c r="W94" s="194"/>
      <c r="X94" s="193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</row>
    <row r="95" spans="2:60">
      <c r="O95" s="192"/>
      <c r="P95" s="192"/>
      <c r="Q95" s="192"/>
      <c r="R95" s="192"/>
      <c r="S95" s="192"/>
      <c r="T95" s="193"/>
      <c r="U95" s="194"/>
      <c r="V95" s="193"/>
      <c r="W95" s="194"/>
      <c r="X95" s="193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</row>
    <row r="96" spans="2:60">
      <c r="O96" s="192"/>
      <c r="P96" s="192"/>
      <c r="Q96" s="192"/>
      <c r="R96" s="192"/>
      <c r="S96" s="192"/>
      <c r="T96" s="193"/>
      <c r="U96" s="194"/>
      <c r="V96" s="193"/>
      <c r="W96" s="194"/>
      <c r="X96" s="193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</row>
    <row r="97" spans="15:37">
      <c r="O97" s="192"/>
      <c r="P97" s="192"/>
      <c r="Q97" s="192"/>
      <c r="R97" s="192"/>
      <c r="S97" s="192"/>
      <c r="T97" s="193"/>
      <c r="U97" s="194"/>
      <c r="V97" s="193"/>
      <c r="W97" s="194"/>
      <c r="X97" s="193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</row>
    <row r="98" spans="15:37">
      <c r="O98" s="192"/>
      <c r="P98" s="192"/>
      <c r="Q98" s="192"/>
      <c r="R98" s="192"/>
      <c r="S98" s="192"/>
      <c r="T98" s="193"/>
      <c r="U98" s="194"/>
      <c r="V98" s="193"/>
      <c r="W98" s="194"/>
      <c r="X98" s="193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94"/>
      <c r="AK98" s="194"/>
    </row>
    <row r="99" spans="15:37">
      <c r="O99" s="192"/>
      <c r="P99" s="192"/>
      <c r="Q99" s="192"/>
      <c r="R99" s="192"/>
      <c r="S99" s="192"/>
      <c r="T99" s="193"/>
      <c r="U99" s="194"/>
      <c r="V99" s="193"/>
      <c r="W99" s="194"/>
      <c r="X99" s="193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</row>
    <row r="100" spans="15:37">
      <c r="O100" s="192"/>
      <c r="P100" s="192"/>
      <c r="Q100" s="192"/>
      <c r="R100" s="192"/>
      <c r="S100" s="192"/>
      <c r="T100" s="193"/>
      <c r="U100" s="194"/>
      <c r="V100" s="193"/>
      <c r="W100" s="194"/>
      <c r="X100" s="193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</row>
    <row r="101" spans="15:37">
      <c r="O101" s="192"/>
      <c r="P101" s="192"/>
      <c r="Q101" s="192"/>
      <c r="R101" s="192"/>
      <c r="S101" s="192"/>
      <c r="T101" s="193"/>
      <c r="U101" s="194"/>
      <c r="V101" s="193"/>
      <c r="W101" s="194"/>
      <c r="X101" s="193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</row>
    <row r="102" spans="15:37">
      <c r="O102" s="192"/>
      <c r="P102" s="192"/>
      <c r="Q102" s="192"/>
      <c r="R102" s="192"/>
      <c r="S102" s="192"/>
      <c r="T102" s="193"/>
      <c r="U102" s="194"/>
      <c r="V102" s="193"/>
      <c r="W102" s="194"/>
      <c r="X102" s="193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</row>
    <row r="103" spans="15:37">
      <c r="O103" s="192"/>
      <c r="P103" s="192"/>
      <c r="Q103" s="192"/>
      <c r="R103" s="192"/>
      <c r="S103" s="192"/>
      <c r="T103" s="193"/>
      <c r="U103" s="194"/>
      <c r="V103" s="193"/>
      <c r="W103" s="194"/>
      <c r="X103" s="193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</row>
    <row r="104" spans="15:37">
      <c r="O104" s="192"/>
      <c r="P104" s="192"/>
      <c r="Q104" s="192"/>
      <c r="R104" s="192"/>
      <c r="S104" s="192"/>
      <c r="T104" s="193"/>
      <c r="U104" s="194"/>
      <c r="V104" s="193"/>
      <c r="W104" s="194"/>
      <c r="X104" s="193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</row>
    <row r="105" spans="15:37">
      <c r="O105" s="192"/>
      <c r="P105" s="192"/>
      <c r="Q105" s="192"/>
      <c r="R105" s="192"/>
      <c r="S105" s="192"/>
      <c r="T105" s="193"/>
      <c r="U105" s="194"/>
      <c r="V105" s="193"/>
      <c r="W105" s="194"/>
      <c r="X105" s="193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</row>
    <row r="106" spans="15:37">
      <c r="O106" s="192"/>
      <c r="P106" s="192"/>
      <c r="Q106" s="192"/>
      <c r="R106" s="192"/>
      <c r="S106" s="192"/>
      <c r="T106" s="193"/>
      <c r="U106" s="194"/>
      <c r="V106" s="193"/>
      <c r="W106" s="194"/>
      <c r="X106" s="193"/>
      <c r="Y106" s="194"/>
      <c r="Z106" s="194"/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194"/>
      <c r="AK106" s="194"/>
    </row>
    <row r="107" spans="15:37">
      <c r="O107" s="192"/>
      <c r="P107" s="192"/>
      <c r="Q107" s="192"/>
      <c r="R107" s="192"/>
      <c r="S107" s="192"/>
      <c r="T107" s="193"/>
      <c r="U107" s="194"/>
      <c r="V107" s="193"/>
      <c r="W107" s="194"/>
      <c r="X107" s="193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4"/>
      <c r="AK107" s="194"/>
    </row>
    <row r="108" spans="15:37">
      <c r="O108" s="192"/>
      <c r="P108" s="192"/>
      <c r="Q108" s="192"/>
      <c r="R108" s="192"/>
      <c r="S108" s="192"/>
      <c r="T108" s="193"/>
      <c r="U108" s="194"/>
      <c r="V108" s="193"/>
      <c r="W108" s="194"/>
      <c r="X108" s="193"/>
      <c r="Y108" s="194"/>
      <c r="Z108" s="194"/>
      <c r="AA108" s="194"/>
      <c r="AB108" s="194"/>
      <c r="AC108" s="194"/>
      <c r="AD108" s="194"/>
      <c r="AE108" s="194"/>
      <c r="AF108" s="194"/>
      <c r="AG108" s="194"/>
      <c r="AH108" s="194"/>
      <c r="AI108" s="194"/>
      <c r="AJ108" s="194"/>
      <c r="AK108" s="194"/>
    </row>
    <row r="109" spans="15:37">
      <c r="O109" s="192"/>
      <c r="P109" s="192"/>
      <c r="Q109" s="192"/>
      <c r="R109" s="192"/>
      <c r="S109" s="192"/>
      <c r="T109" s="193"/>
      <c r="U109" s="194"/>
      <c r="V109" s="193"/>
      <c r="W109" s="194"/>
      <c r="X109" s="193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</row>
    <row r="110" spans="15:37">
      <c r="O110" s="192"/>
      <c r="P110" s="192"/>
      <c r="Q110" s="192"/>
      <c r="R110" s="192"/>
      <c r="S110" s="192"/>
      <c r="T110" s="193"/>
      <c r="U110" s="194"/>
      <c r="V110" s="193"/>
      <c r="W110" s="194"/>
      <c r="X110" s="193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/>
    </row>
    <row r="111" spans="15:37">
      <c r="O111" s="192"/>
      <c r="P111" s="192"/>
      <c r="Q111" s="192"/>
      <c r="R111" s="192"/>
      <c r="S111" s="192"/>
      <c r="T111" s="193"/>
      <c r="U111" s="194"/>
      <c r="V111" s="193"/>
      <c r="W111" s="194"/>
      <c r="X111" s="193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4"/>
    </row>
    <row r="112" spans="15:37">
      <c r="O112" s="192"/>
      <c r="P112" s="192"/>
      <c r="Q112" s="192"/>
      <c r="R112" s="192"/>
      <c r="S112" s="192"/>
      <c r="T112" s="193"/>
      <c r="U112" s="194"/>
      <c r="V112" s="193"/>
      <c r="W112" s="194"/>
      <c r="X112" s="193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</row>
    <row r="113" spans="15:37">
      <c r="O113" s="192"/>
      <c r="P113" s="192"/>
      <c r="Q113" s="192"/>
      <c r="R113" s="192"/>
      <c r="S113" s="192"/>
      <c r="T113" s="193"/>
      <c r="U113" s="194"/>
      <c r="V113" s="193"/>
      <c r="W113" s="194"/>
      <c r="X113" s="193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</row>
    <row r="114" spans="15:37">
      <c r="O114" s="192"/>
      <c r="P114" s="192"/>
      <c r="Q114" s="192"/>
      <c r="R114" s="192"/>
      <c r="S114" s="192"/>
      <c r="T114" s="193"/>
      <c r="U114" s="194"/>
      <c r="V114" s="193"/>
      <c r="W114" s="194"/>
      <c r="X114" s="193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</row>
    <row r="115" spans="15:37">
      <c r="O115" s="192"/>
      <c r="P115" s="192"/>
      <c r="Q115" s="192"/>
      <c r="R115" s="192"/>
      <c r="S115" s="192"/>
      <c r="T115" s="193"/>
      <c r="U115" s="194"/>
      <c r="V115" s="193"/>
      <c r="W115" s="194"/>
      <c r="X115" s="193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</row>
    <row r="116" spans="15:37">
      <c r="O116" s="192"/>
      <c r="P116" s="192"/>
      <c r="Q116" s="192"/>
      <c r="R116" s="192"/>
      <c r="S116" s="192"/>
      <c r="T116" s="193"/>
      <c r="U116" s="194"/>
      <c r="V116" s="193"/>
      <c r="W116" s="194"/>
      <c r="X116" s="193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</row>
    <row r="117" spans="15:37">
      <c r="O117" s="192"/>
      <c r="P117" s="192"/>
      <c r="Q117" s="192"/>
      <c r="R117" s="192"/>
      <c r="S117" s="192"/>
      <c r="T117" s="193"/>
      <c r="U117" s="194"/>
      <c r="V117" s="193"/>
      <c r="W117" s="194"/>
      <c r="X117" s="193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</row>
    <row r="118" spans="15:37">
      <c r="O118" s="192"/>
      <c r="P118" s="192"/>
      <c r="Q118" s="192"/>
      <c r="R118" s="192"/>
      <c r="S118" s="192"/>
      <c r="T118" s="193"/>
      <c r="U118" s="194"/>
      <c r="V118" s="193"/>
      <c r="W118" s="194"/>
      <c r="X118" s="193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</row>
    <row r="119" spans="15:37">
      <c r="O119" s="192"/>
      <c r="P119" s="192"/>
      <c r="Q119" s="192"/>
      <c r="R119" s="192"/>
      <c r="S119" s="192"/>
      <c r="T119" s="193"/>
      <c r="U119" s="194"/>
      <c r="V119" s="193"/>
      <c r="W119" s="194"/>
      <c r="X119" s="193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4"/>
    </row>
    <row r="120" spans="15:37">
      <c r="O120" s="192"/>
      <c r="P120" s="192"/>
      <c r="Q120" s="192"/>
      <c r="R120" s="192"/>
      <c r="S120" s="192"/>
      <c r="T120" s="193"/>
      <c r="U120" s="194"/>
      <c r="V120" s="193"/>
      <c r="W120" s="194"/>
      <c r="X120" s="193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</row>
    <row r="121" spans="15:37">
      <c r="O121" s="192"/>
      <c r="P121" s="192"/>
      <c r="Q121" s="192"/>
      <c r="R121" s="192"/>
      <c r="S121" s="192"/>
      <c r="T121" s="193"/>
      <c r="U121" s="194"/>
      <c r="V121" s="193"/>
      <c r="W121" s="194"/>
      <c r="X121" s="193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</row>
    <row r="122" spans="15:37">
      <c r="O122" s="192"/>
      <c r="P122" s="192"/>
      <c r="Q122" s="192"/>
      <c r="R122" s="192"/>
      <c r="S122" s="192"/>
      <c r="T122" s="193"/>
      <c r="U122" s="194"/>
      <c r="V122" s="193"/>
      <c r="W122" s="194"/>
      <c r="X122" s="193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  <c r="AK122" s="194"/>
    </row>
    <row r="123" spans="15:37">
      <c r="O123" s="192"/>
      <c r="P123" s="192"/>
      <c r="Q123" s="192"/>
      <c r="R123" s="192"/>
      <c r="S123" s="192"/>
      <c r="T123" s="193"/>
      <c r="U123" s="194"/>
      <c r="V123" s="193"/>
      <c r="W123" s="194"/>
      <c r="X123" s="193"/>
      <c r="Y123" s="194"/>
      <c r="Z123" s="194"/>
      <c r="AA123" s="194"/>
      <c r="AB123" s="194"/>
      <c r="AC123" s="194"/>
      <c r="AD123" s="194"/>
      <c r="AE123" s="194"/>
      <c r="AF123" s="194"/>
      <c r="AG123" s="194"/>
      <c r="AH123" s="194"/>
      <c r="AI123" s="194"/>
      <c r="AJ123" s="194"/>
      <c r="AK123" s="194"/>
    </row>
    <row r="124" spans="15:37">
      <c r="O124" s="192"/>
      <c r="P124" s="192"/>
      <c r="Q124" s="192"/>
      <c r="R124" s="192"/>
      <c r="S124" s="192"/>
      <c r="T124" s="193"/>
      <c r="U124" s="194"/>
      <c r="V124" s="193"/>
      <c r="W124" s="194"/>
      <c r="X124" s="193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4"/>
      <c r="AK124" s="194"/>
    </row>
    <row r="125" spans="15:37">
      <c r="O125" s="192"/>
      <c r="P125" s="192"/>
      <c r="Q125" s="192"/>
      <c r="R125" s="192"/>
      <c r="S125" s="192"/>
      <c r="T125" s="193"/>
      <c r="U125" s="194"/>
      <c r="V125" s="193"/>
      <c r="W125" s="194"/>
      <c r="X125" s="193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4"/>
      <c r="AK125" s="194"/>
    </row>
    <row r="126" spans="15:37">
      <c r="O126" s="192"/>
      <c r="P126" s="192"/>
      <c r="Q126" s="192"/>
      <c r="R126" s="192"/>
      <c r="S126" s="192"/>
      <c r="T126" s="193"/>
      <c r="U126" s="194"/>
      <c r="V126" s="193"/>
      <c r="W126" s="194"/>
      <c r="X126" s="193"/>
      <c r="Y126" s="194"/>
      <c r="Z126" s="194"/>
      <c r="AA126" s="194"/>
      <c r="AB126" s="194"/>
      <c r="AC126" s="194"/>
      <c r="AD126" s="194"/>
      <c r="AE126" s="194"/>
      <c r="AF126" s="194"/>
      <c r="AG126" s="194"/>
      <c r="AH126" s="194"/>
      <c r="AI126" s="194"/>
      <c r="AJ126" s="194"/>
      <c r="AK126" s="194"/>
    </row>
    <row r="127" spans="15:37">
      <c r="O127" s="192"/>
      <c r="P127" s="192"/>
      <c r="Q127" s="192"/>
      <c r="R127" s="192"/>
      <c r="S127" s="192"/>
      <c r="T127" s="193"/>
      <c r="U127" s="194"/>
      <c r="V127" s="193"/>
      <c r="W127" s="194"/>
      <c r="X127" s="193"/>
      <c r="Y127" s="194"/>
      <c r="Z127" s="194"/>
      <c r="AA127" s="194"/>
      <c r="AB127" s="194"/>
      <c r="AC127" s="194"/>
      <c r="AD127" s="194"/>
      <c r="AE127" s="194"/>
      <c r="AF127" s="194"/>
      <c r="AG127" s="194"/>
      <c r="AH127" s="194"/>
      <c r="AI127" s="194"/>
      <c r="AJ127" s="194"/>
      <c r="AK127" s="194"/>
    </row>
    <row r="128" spans="15:37">
      <c r="O128" s="192"/>
      <c r="P128" s="192"/>
      <c r="Q128" s="192"/>
      <c r="R128" s="192"/>
      <c r="S128" s="192"/>
      <c r="T128" s="193"/>
      <c r="U128" s="194"/>
      <c r="V128" s="193"/>
      <c r="W128" s="194"/>
      <c r="X128" s="193"/>
      <c r="Y128" s="194"/>
      <c r="Z128" s="194"/>
      <c r="AA128" s="194"/>
      <c r="AB128" s="194"/>
      <c r="AC128" s="194"/>
      <c r="AD128" s="194"/>
      <c r="AE128" s="194"/>
      <c r="AF128" s="194"/>
      <c r="AG128" s="194"/>
      <c r="AH128" s="194"/>
      <c r="AI128" s="194"/>
      <c r="AJ128" s="194"/>
      <c r="AK128" s="194"/>
    </row>
    <row r="129" spans="15:37">
      <c r="O129" s="192"/>
      <c r="P129" s="192"/>
      <c r="Q129" s="192"/>
      <c r="R129" s="192"/>
      <c r="S129" s="192"/>
      <c r="T129" s="193"/>
      <c r="U129" s="194"/>
      <c r="V129" s="193"/>
      <c r="W129" s="194"/>
      <c r="X129" s="193"/>
      <c r="Y129" s="194"/>
      <c r="Z129" s="194"/>
      <c r="AA129" s="194"/>
      <c r="AB129" s="194"/>
      <c r="AC129" s="194"/>
      <c r="AD129" s="194"/>
      <c r="AE129" s="194"/>
      <c r="AF129" s="194"/>
      <c r="AG129" s="194"/>
      <c r="AH129" s="194"/>
      <c r="AI129" s="194"/>
      <c r="AJ129" s="194"/>
      <c r="AK129" s="194"/>
    </row>
    <row r="130" spans="15:37">
      <c r="O130" s="192"/>
      <c r="P130" s="192"/>
      <c r="Q130" s="192"/>
      <c r="R130" s="192"/>
      <c r="S130" s="192"/>
      <c r="T130" s="193"/>
      <c r="U130" s="194"/>
      <c r="V130" s="193"/>
      <c r="W130" s="194"/>
      <c r="X130" s="193"/>
      <c r="Y130" s="194"/>
      <c r="Z130" s="194"/>
      <c r="AA130" s="194"/>
      <c r="AB130" s="194"/>
      <c r="AC130" s="194"/>
      <c r="AD130" s="194"/>
      <c r="AE130" s="194"/>
      <c r="AF130" s="194"/>
      <c r="AG130" s="194"/>
      <c r="AH130" s="194"/>
      <c r="AI130" s="194"/>
      <c r="AJ130" s="194"/>
      <c r="AK130" s="194"/>
    </row>
    <row r="131" spans="15:37">
      <c r="O131" s="192"/>
      <c r="P131" s="192"/>
      <c r="Q131" s="192"/>
      <c r="R131" s="192"/>
      <c r="S131" s="192"/>
      <c r="T131" s="193"/>
      <c r="U131" s="194"/>
      <c r="V131" s="193"/>
      <c r="W131" s="194"/>
      <c r="X131" s="193"/>
      <c r="Y131" s="194"/>
      <c r="Z131" s="194"/>
      <c r="AA131" s="194"/>
      <c r="AB131" s="194"/>
      <c r="AC131" s="194"/>
      <c r="AD131" s="194"/>
      <c r="AE131" s="194"/>
      <c r="AF131" s="194"/>
      <c r="AG131" s="194"/>
      <c r="AH131" s="194"/>
      <c r="AI131" s="194"/>
      <c r="AJ131" s="194"/>
      <c r="AK131" s="194"/>
    </row>
    <row r="132" spans="15:37">
      <c r="O132" s="192"/>
      <c r="P132" s="192"/>
      <c r="Q132" s="192"/>
      <c r="R132" s="192"/>
      <c r="S132" s="192"/>
      <c r="T132" s="193"/>
      <c r="U132" s="194"/>
      <c r="V132" s="193"/>
      <c r="W132" s="194"/>
      <c r="X132" s="193"/>
      <c r="Y132" s="194"/>
      <c r="Z132" s="194"/>
      <c r="AA132" s="194"/>
      <c r="AB132" s="194"/>
      <c r="AC132" s="194"/>
      <c r="AD132" s="194"/>
      <c r="AE132" s="194"/>
      <c r="AF132" s="194"/>
      <c r="AG132" s="194"/>
      <c r="AH132" s="194"/>
      <c r="AI132" s="194"/>
      <c r="AJ132" s="194"/>
      <c r="AK132" s="194"/>
    </row>
  </sheetData>
  <mergeCells count="194">
    <mergeCell ref="AJ16:AK16"/>
    <mergeCell ref="KL16:KM16"/>
    <mergeCell ref="KN16:KO16"/>
    <mergeCell ref="KR16:KS16"/>
    <mergeCell ref="JV16:JW16"/>
    <mergeCell ref="JX16:JY16"/>
    <mergeCell ref="JZ16:KA16"/>
    <mergeCell ref="KB16:KC16"/>
    <mergeCell ref="KD16:KE16"/>
    <mergeCell ref="KF16:KG16"/>
    <mergeCell ref="KH16:KI16"/>
    <mergeCell ref="KJ16:KK16"/>
    <mergeCell ref="KP16:KQ16"/>
    <mergeCell ref="GZ16:HA16"/>
    <mergeCell ref="HB16:HC16"/>
    <mergeCell ref="GF16:GG16"/>
    <mergeCell ref="GH16:GI16"/>
    <mergeCell ref="GJ16:GK16"/>
    <mergeCell ref="GL16:GM16"/>
    <mergeCell ref="GN16:GO16"/>
    <mergeCell ref="GP16:GQ16"/>
    <mergeCell ref="FT16:FU16"/>
    <mergeCell ref="FV16:FW16"/>
    <mergeCell ref="FX16:FY16"/>
    <mergeCell ref="A62:IA63"/>
    <mergeCell ref="N71:AA71"/>
    <mergeCell ref="N72:AA72"/>
    <mergeCell ref="AF16:AG16"/>
    <mergeCell ref="IP17:IQ17"/>
    <mergeCell ref="IR17:IS17"/>
    <mergeCell ref="IT17:IU17"/>
    <mergeCell ref="IV17:IW17"/>
    <mergeCell ref="LR17:LS17"/>
    <mergeCell ref="HR16:HS16"/>
    <mergeCell ref="HT16:HU16"/>
    <mergeCell ref="HV16:HW16"/>
    <mergeCell ref="HX16:HY16"/>
    <mergeCell ref="HZ16:IA16"/>
    <mergeCell ref="HD16:HE16"/>
    <mergeCell ref="HF16:HG16"/>
    <mergeCell ref="HH16:HI16"/>
    <mergeCell ref="HJ16:HK16"/>
    <mergeCell ref="HL16:HM16"/>
    <mergeCell ref="HN16:HO16"/>
    <mergeCell ref="GR16:GS16"/>
    <mergeCell ref="GT16:GU16"/>
    <mergeCell ref="GV16:GW16"/>
    <mergeCell ref="GX16:GY16"/>
    <mergeCell ref="LT17:LU17"/>
    <mergeCell ref="LT16:LU16"/>
    <mergeCell ref="FD17:FE17"/>
    <mergeCell ref="HZ17:IA17"/>
    <mergeCell ref="IB17:IC17"/>
    <mergeCell ref="ID17:IE17"/>
    <mergeCell ref="IF17:IG17"/>
    <mergeCell ref="IH17:II17"/>
    <mergeCell ref="IJ17:IK17"/>
    <mergeCell ref="IL17:IM17"/>
    <mergeCell ref="IN17:IO17"/>
    <mergeCell ref="IN16:IO16"/>
    <mergeCell ref="IP16:IQ16"/>
    <mergeCell ref="IR16:IS16"/>
    <mergeCell ref="IT16:IU16"/>
    <mergeCell ref="IV16:IW16"/>
    <mergeCell ref="LR16:LS16"/>
    <mergeCell ref="IB16:IC16"/>
    <mergeCell ref="ID16:IE16"/>
    <mergeCell ref="IF16:IG16"/>
    <mergeCell ref="IH16:II16"/>
    <mergeCell ref="IJ16:IK16"/>
    <mergeCell ref="IL16:IM16"/>
    <mergeCell ref="HP16:HQ16"/>
    <mergeCell ref="FZ16:GA16"/>
    <mergeCell ref="GB16:GC16"/>
    <mergeCell ref="GD16:GE16"/>
    <mergeCell ref="FH16:FI16"/>
    <mergeCell ref="FJ16:FK16"/>
    <mergeCell ref="FL16:FM16"/>
    <mergeCell ref="FN16:FO16"/>
    <mergeCell ref="FP16:FQ16"/>
    <mergeCell ref="FR16:FS16"/>
    <mergeCell ref="EV16:EW16"/>
    <mergeCell ref="EX16:EY16"/>
    <mergeCell ref="EZ16:FA16"/>
    <mergeCell ref="FB16:FC16"/>
    <mergeCell ref="FD16:FE16"/>
    <mergeCell ref="FF16:FG16"/>
    <mergeCell ref="EJ16:EK16"/>
    <mergeCell ref="EL16:EM16"/>
    <mergeCell ref="EN16:EO16"/>
    <mergeCell ref="EP16:EQ16"/>
    <mergeCell ref="ER16:ES16"/>
    <mergeCell ref="ET16:EU16"/>
    <mergeCell ref="DZ16:EA16"/>
    <mergeCell ref="EB16:EC16"/>
    <mergeCell ref="ED16:EE16"/>
    <mergeCell ref="EF16:EG16"/>
    <mergeCell ref="EH16:EI16"/>
    <mergeCell ref="DL16:DM16"/>
    <mergeCell ref="DN16:DO16"/>
    <mergeCell ref="DP16:DQ16"/>
    <mergeCell ref="DR16:DS16"/>
    <mergeCell ref="DT16:DU16"/>
    <mergeCell ref="DV16:DW16"/>
    <mergeCell ref="DH16:DI16"/>
    <mergeCell ref="DJ16:DK16"/>
    <mergeCell ref="CN16:CO16"/>
    <mergeCell ref="CP16:CQ16"/>
    <mergeCell ref="CR16:CS16"/>
    <mergeCell ref="CT16:CU16"/>
    <mergeCell ref="CV16:CW16"/>
    <mergeCell ref="CX16:CY16"/>
    <mergeCell ref="DX16:DY16"/>
    <mergeCell ref="A4:EG4"/>
    <mergeCell ref="A5:EG5"/>
    <mergeCell ref="B12:DA12"/>
    <mergeCell ref="B13:DA13"/>
    <mergeCell ref="L16:M16"/>
    <mergeCell ref="N16:O16"/>
    <mergeCell ref="P16:Q16"/>
    <mergeCell ref="R16:S16"/>
    <mergeCell ref="T16:U16"/>
    <mergeCell ref="V16:W16"/>
    <mergeCell ref="AR16:AS16"/>
    <mergeCell ref="AT16:AU16"/>
    <mergeCell ref="AV16:AW16"/>
    <mergeCell ref="AX16:AY16"/>
    <mergeCell ref="AZ16:BA16"/>
    <mergeCell ref="BB16:BC16"/>
    <mergeCell ref="X16:Y16"/>
    <mergeCell ref="CB16:CC16"/>
    <mergeCell ref="CD16:CE16"/>
    <mergeCell ref="CF16:CG16"/>
    <mergeCell ref="CH16:CI16"/>
    <mergeCell ref="CJ16:CK16"/>
    <mergeCell ref="CL16:CM16"/>
    <mergeCell ref="BR16:BS16"/>
    <mergeCell ref="Z16:AA16"/>
    <mergeCell ref="AB16:AC16"/>
    <mergeCell ref="AD16:AE16"/>
    <mergeCell ref="AN16:AO16"/>
    <mergeCell ref="AP16:AQ16"/>
    <mergeCell ref="BP16:BQ16"/>
    <mergeCell ref="AH16:AI16"/>
    <mergeCell ref="JP16:JQ16"/>
    <mergeCell ref="JR16:JS16"/>
    <mergeCell ref="BD16:BE16"/>
    <mergeCell ref="BF16:BG16"/>
    <mergeCell ref="BH16:BI16"/>
    <mergeCell ref="BJ16:BK16"/>
    <mergeCell ref="BL16:BM16"/>
    <mergeCell ref="BN16:BO16"/>
    <mergeCell ref="JN16:JO16"/>
    <mergeCell ref="BT16:BU16"/>
    <mergeCell ref="BV16:BW16"/>
    <mergeCell ref="BX16:BY16"/>
    <mergeCell ref="BZ16:CA16"/>
    <mergeCell ref="CZ16:DA16"/>
    <mergeCell ref="DB16:DC16"/>
    <mergeCell ref="DD16:DE16"/>
    <mergeCell ref="DF16:DG16"/>
    <mergeCell ref="JT16:JU16"/>
    <mergeCell ref="IX17:IY17"/>
    <mergeCell ref="IZ17:JA17"/>
    <mergeCell ref="JB17:JC17"/>
    <mergeCell ref="JD17:JE17"/>
    <mergeCell ref="JF17:JG17"/>
    <mergeCell ref="JH17:JI17"/>
    <mergeCell ref="JJ17:JK17"/>
    <mergeCell ref="JL17:JM17"/>
    <mergeCell ref="JN17:JO17"/>
    <mergeCell ref="JP17:JQ17"/>
    <mergeCell ref="JR17:JS17"/>
    <mergeCell ref="JT17:JU17"/>
    <mergeCell ref="IX16:IY16"/>
    <mergeCell ref="IZ16:JA16"/>
    <mergeCell ref="JB16:JC16"/>
    <mergeCell ref="JD16:JE16"/>
    <mergeCell ref="JF16:JG16"/>
    <mergeCell ref="JH16:JI16"/>
    <mergeCell ref="JJ16:JK16"/>
    <mergeCell ref="JL16:JM16"/>
    <mergeCell ref="LL16:LM16"/>
    <mergeCell ref="LN16:LO16"/>
    <mergeCell ref="LP16:LQ16"/>
    <mergeCell ref="KT16:KU16"/>
    <mergeCell ref="KV16:KW16"/>
    <mergeCell ref="KX16:KY16"/>
    <mergeCell ref="KZ16:LA16"/>
    <mergeCell ref="LB16:LC16"/>
    <mergeCell ref="LD16:LE16"/>
    <mergeCell ref="LF16:LG16"/>
    <mergeCell ref="LH16:LI16"/>
    <mergeCell ref="LJ16:LK1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IV4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BAYISENGE Méthode</dc:creator>
  <cp:lastModifiedBy>BAYISENGE Méthode</cp:lastModifiedBy>
  <dcterms:created xsi:type="dcterms:W3CDTF">2019-03-27T09:46:26Z</dcterms:created>
  <dcterms:modified xsi:type="dcterms:W3CDTF">2022-03-25T12:01:27Z</dcterms:modified>
</cp:coreProperties>
</file>