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MPORTS &amp; EXPORTS\TABLEAUX JUILLET_2018\"/>
    </mc:Choice>
  </mc:AlternateContent>
  <bookViews>
    <workbookView xWindow="0" yWindow="0" windowWidth="21600" windowHeight="7335"/>
  </bookViews>
  <sheets>
    <sheet name="IV9_2" sheetId="1" r:id="rId1"/>
  </sheets>
  <externalReferences>
    <externalReference r:id="rId2"/>
    <externalReference r:id="rId3"/>
  </externalReferences>
  <definedNames>
    <definedName name="_xlnm.Print_Area" localSheetId="0">IV9_2!$B$2:$BC$79</definedName>
  </definedNames>
  <calcPr calcId="152511"/>
</workbook>
</file>

<file path=xl/calcChain.xml><?xml version="1.0" encoding="utf-8"?>
<calcChain xmlns="http://schemas.openxmlformats.org/spreadsheetml/2006/main">
  <c r="BC76" i="1" l="1"/>
  <c r="BC74" i="1"/>
  <c r="BC73" i="1"/>
  <c r="BC68" i="1"/>
  <c r="BC69" i="1"/>
  <c r="BC67" i="1"/>
  <c r="BC54" i="1"/>
  <c r="BC55" i="1"/>
  <c r="BC56" i="1"/>
  <c r="BC57" i="1"/>
  <c r="BC58" i="1"/>
  <c r="BC59" i="1"/>
  <c r="BC60" i="1"/>
  <c r="BC61" i="1"/>
  <c r="BC62" i="1"/>
  <c r="BC63" i="1"/>
  <c r="BC53" i="1"/>
  <c r="BC38" i="1"/>
  <c r="BC39" i="1"/>
  <c r="BC40" i="1"/>
  <c r="BC41" i="1"/>
  <c r="BC42" i="1"/>
  <c r="BC43" i="1"/>
  <c r="BC44" i="1"/>
  <c r="BC45" i="1"/>
  <c r="BC46" i="1"/>
  <c r="BC47" i="1"/>
  <c r="BC48" i="1"/>
  <c r="BC49" i="1"/>
  <c r="BC37" i="1"/>
  <c r="BC31" i="1"/>
  <c r="BC32" i="1"/>
  <c r="BC33" i="1"/>
  <c r="BC30" i="1"/>
  <c r="BC15" i="1"/>
  <c r="BC16" i="1"/>
  <c r="BC17" i="1"/>
  <c r="BC18" i="1"/>
  <c r="BC19" i="1"/>
  <c r="BC20" i="1"/>
  <c r="BC21" i="1"/>
  <c r="BC22" i="1"/>
  <c r="BC23" i="1"/>
  <c r="BC24" i="1"/>
  <c r="BC25" i="1"/>
  <c r="BC14" i="1"/>
  <c r="BB76" i="1"/>
  <c r="BB74" i="1"/>
  <c r="BB73" i="1"/>
  <c r="BB68" i="1"/>
  <c r="BB69" i="1"/>
  <c r="BB67" i="1"/>
  <c r="BB54" i="1"/>
  <c r="BB55" i="1"/>
  <c r="BB56" i="1"/>
  <c r="BB57" i="1"/>
  <c r="BB58" i="1"/>
  <c r="BB59" i="1"/>
  <c r="BB60" i="1"/>
  <c r="BB61" i="1"/>
  <c r="BB62" i="1"/>
  <c r="BB63" i="1"/>
  <c r="BB53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37" i="1"/>
  <c r="BB31" i="1"/>
  <c r="BB32" i="1"/>
  <c r="BB33" i="1"/>
  <c r="BB30" i="1"/>
  <c r="BB15" i="1"/>
  <c r="BB16" i="1"/>
  <c r="BB17" i="1"/>
  <c r="BB18" i="1"/>
  <c r="BB19" i="1"/>
  <c r="BB20" i="1"/>
  <c r="BB21" i="1"/>
  <c r="BB22" i="1"/>
  <c r="BB23" i="1"/>
  <c r="BB24" i="1"/>
  <c r="BB25" i="1"/>
  <c r="BB14" i="1"/>
  <c r="AV71" i="1"/>
  <c r="AV65" i="1"/>
  <c r="AV51" i="1"/>
  <c r="AV35" i="1"/>
  <c r="AV28" i="1"/>
  <c r="AV12" i="1"/>
  <c r="AV10" i="1" l="1"/>
  <c r="E42" i="1"/>
  <c r="AR35" i="1" l="1"/>
  <c r="AR51" i="1"/>
  <c r="BB65" i="1" l="1"/>
  <c r="BB35" i="1"/>
  <c r="BB28" i="1"/>
  <c r="AP65" i="1"/>
  <c r="AQ65" i="1"/>
  <c r="AR65" i="1"/>
  <c r="AS65" i="1"/>
  <c r="AT65" i="1"/>
  <c r="AU65" i="1"/>
  <c r="AW65" i="1"/>
  <c r="AX65" i="1"/>
  <c r="AY65" i="1"/>
  <c r="AZ65" i="1"/>
  <c r="BA65" i="1"/>
  <c r="AV78" i="1"/>
  <c r="AP71" i="1"/>
  <c r="AQ71" i="1"/>
  <c r="AR71" i="1"/>
  <c r="AS71" i="1"/>
  <c r="AT71" i="1"/>
  <c r="AU71" i="1"/>
  <c r="AW71" i="1"/>
  <c r="AX71" i="1"/>
  <c r="AX78" i="1" s="1"/>
  <c r="AY71" i="1"/>
  <c r="AZ71" i="1"/>
  <c r="AZ78" i="1" s="1"/>
  <c r="BA71" i="1"/>
  <c r="BB71" i="1"/>
  <c r="AP51" i="1"/>
  <c r="AQ51" i="1"/>
  <c r="AS51" i="1"/>
  <c r="AT51" i="1"/>
  <c r="AU51" i="1"/>
  <c r="AW51" i="1"/>
  <c r="AX51" i="1"/>
  <c r="AY51" i="1"/>
  <c r="AY78" i="1" s="1"/>
  <c r="AZ51" i="1"/>
  <c r="BA51" i="1"/>
  <c r="BA78" i="1" s="1"/>
  <c r="BB51" i="1"/>
  <c r="AP35" i="1"/>
  <c r="AQ35" i="1"/>
  <c r="AS35" i="1"/>
  <c r="AT35" i="1"/>
  <c r="AU35" i="1"/>
  <c r="AW35" i="1"/>
  <c r="AX35" i="1"/>
  <c r="AY35" i="1"/>
  <c r="AZ35" i="1"/>
  <c r="BA35" i="1"/>
  <c r="AP28" i="1"/>
  <c r="AQ28" i="1"/>
  <c r="AR28" i="1"/>
  <c r="AS28" i="1"/>
  <c r="AT28" i="1"/>
  <c r="AU28" i="1"/>
  <c r="AW28" i="1"/>
  <c r="AX28" i="1"/>
  <c r="AY28" i="1"/>
  <c r="AY10" i="1" s="1"/>
  <c r="AZ28" i="1"/>
  <c r="BA28" i="1"/>
  <c r="BA10" i="1"/>
  <c r="AP12" i="1"/>
  <c r="AQ12" i="1"/>
  <c r="AR12" i="1"/>
  <c r="AS12" i="1"/>
  <c r="AT12" i="1"/>
  <c r="AU12" i="1"/>
  <c r="AW12" i="1"/>
  <c r="AW10" i="1" s="1"/>
  <c r="AX12" i="1"/>
  <c r="AX10" i="1" s="1"/>
  <c r="AY12" i="1"/>
  <c r="AZ12" i="1"/>
  <c r="AZ10" i="1" s="1"/>
  <c r="BA12" i="1"/>
  <c r="BB12" i="1"/>
  <c r="E76" i="1"/>
  <c r="E51" i="1"/>
  <c r="E35" i="1"/>
  <c r="E28" i="1"/>
  <c r="D71" i="1"/>
  <c r="E71" i="1"/>
  <c r="F71" i="1"/>
  <c r="G71" i="1"/>
  <c r="H71" i="1"/>
  <c r="I71" i="1"/>
  <c r="D65" i="1"/>
  <c r="E65" i="1"/>
  <c r="F65" i="1"/>
  <c r="G65" i="1"/>
  <c r="D51" i="1"/>
  <c r="F51" i="1"/>
  <c r="D35" i="1"/>
  <c r="E12" i="1"/>
  <c r="AW78" i="1" l="1"/>
  <c r="AT10" i="1"/>
  <c r="AU10" i="1"/>
  <c r="AU78" i="1" s="1"/>
  <c r="AT78" i="1"/>
  <c r="AS10" i="1"/>
  <c r="AS78" i="1" s="1"/>
  <c r="AR10" i="1"/>
  <c r="AQ10" i="1"/>
  <c r="AR78" i="1"/>
  <c r="AQ78" i="1"/>
  <c r="BC35" i="1"/>
  <c r="BC28" i="1"/>
  <c r="BB10" i="1"/>
  <c r="BB78" i="1" s="1"/>
  <c r="AP10" i="1"/>
  <c r="AP78" i="1" s="1"/>
  <c r="E10" i="1"/>
  <c r="E78" i="1" s="1"/>
  <c r="BC65" i="1" l="1"/>
  <c r="D76" i="1" l="1"/>
  <c r="C76" i="1"/>
  <c r="C35" i="1"/>
  <c r="C28" i="1"/>
  <c r="D28" i="1"/>
  <c r="D12" i="1"/>
  <c r="C71" i="1"/>
  <c r="C65" i="1"/>
  <c r="C51" i="1"/>
  <c r="C12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B51" i="1"/>
  <c r="AD51" i="1"/>
  <c r="AE51" i="1"/>
  <c r="AF51" i="1"/>
  <c r="AG51" i="1"/>
  <c r="AH51" i="1"/>
  <c r="AI51" i="1"/>
  <c r="AJ51" i="1"/>
  <c r="AK51" i="1"/>
  <c r="AL51" i="1"/>
  <c r="AM51" i="1"/>
  <c r="AO51" i="1"/>
  <c r="AB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H10" i="1" l="1"/>
  <c r="AH78" i="1" s="1"/>
  <c r="AL10" i="1"/>
  <c r="AO10" i="1"/>
  <c r="AO78" i="1" s="1"/>
  <c r="AM10" i="1"/>
  <c r="AM78" i="1" s="1"/>
  <c r="AN51" i="1" s="1"/>
  <c r="AK10" i="1"/>
  <c r="AK78" i="1" s="1"/>
  <c r="AI10" i="1"/>
  <c r="AI78" i="1" s="1"/>
  <c r="AG10" i="1"/>
  <c r="AN10" i="1"/>
  <c r="AJ10" i="1"/>
  <c r="AF10" i="1"/>
  <c r="AF78" i="1" s="1"/>
  <c r="AE10" i="1"/>
  <c r="AE78" i="1" s="1"/>
  <c r="AD10" i="1"/>
  <c r="AD78" i="1" s="1"/>
  <c r="D10" i="1"/>
  <c r="D78" i="1" s="1"/>
  <c r="AL78" i="1"/>
  <c r="AJ78" i="1"/>
  <c r="AG78" i="1"/>
  <c r="C10" i="1"/>
  <c r="C78" i="1" s="1"/>
  <c r="AN78" i="1" l="1"/>
  <c r="AC56" i="1"/>
  <c r="AC55" i="1"/>
  <c r="AC45" i="1"/>
  <c r="AC24" i="1"/>
  <c r="AC22" i="1"/>
  <c r="AC35" i="1" l="1"/>
  <c r="AC51" i="1"/>
  <c r="AC12" i="1"/>
  <c r="Q51" i="1"/>
  <c r="Q35" i="1"/>
  <c r="Q28" i="1"/>
  <c r="Q12" i="1"/>
  <c r="F12" i="1"/>
  <c r="Q10" i="1" l="1"/>
  <c r="Q78" i="1" s="1"/>
  <c r="BC71" i="1" l="1"/>
  <c r="AC10" i="1"/>
  <c r="AC78" i="1" s="1"/>
  <c r="BC12" i="1" l="1"/>
  <c r="BC10" i="1" s="1"/>
  <c r="BC51" i="1"/>
  <c r="P51" i="1"/>
  <c r="P35" i="1"/>
  <c r="P28" i="1"/>
  <c r="P12" i="1"/>
  <c r="AB12" i="1"/>
  <c r="BC78" i="1" l="1"/>
  <c r="P10" i="1"/>
  <c r="P78" i="1" s="1"/>
  <c r="AB10" i="1"/>
  <c r="AB78" i="1" s="1"/>
  <c r="O51" i="1" l="1"/>
  <c r="O35" i="1"/>
  <c r="O28" i="1"/>
  <c r="O12" i="1"/>
  <c r="AA51" i="1"/>
  <c r="AA35" i="1"/>
  <c r="AA28" i="1"/>
  <c r="AA12" i="1"/>
  <c r="O10" i="1" l="1"/>
  <c r="O78" i="1" s="1"/>
  <c r="AA10" i="1"/>
  <c r="AA78" i="1" s="1"/>
  <c r="Z12" i="1"/>
  <c r="Z28" i="1"/>
  <c r="Z35" i="1"/>
  <c r="Z51" i="1"/>
  <c r="N51" i="1"/>
  <c r="N35" i="1"/>
  <c r="N28" i="1"/>
  <c r="N12" i="1"/>
  <c r="Z10" i="1" l="1"/>
  <c r="Z78" i="1" s="1"/>
  <c r="N10" i="1"/>
  <c r="N78" i="1" s="1"/>
  <c r="Y51" i="1"/>
  <c r="Y35" i="1"/>
  <c r="Y28" i="1"/>
  <c r="Y12" i="1"/>
  <c r="M51" i="1"/>
  <c r="M35" i="1"/>
  <c r="M28" i="1"/>
  <c r="M12" i="1"/>
  <c r="M10" i="1" l="1"/>
  <c r="Y10" i="1"/>
  <c r="Y78" i="1" s="1"/>
  <c r="M78" i="1"/>
  <c r="X51" i="1"/>
  <c r="L51" i="1"/>
  <c r="X35" i="1"/>
  <c r="L35" i="1"/>
  <c r="X28" i="1"/>
  <c r="L28" i="1"/>
  <c r="L12" i="1"/>
  <c r="X12" i="1"/>
  <c r="X10" i="1" l="1"/>
  <c r="X78" i="1" s="1"/>
  <c r="L10" i="1"/>
  <c r="L78" i="1" s="1"/>
  <c r="K51" i="1"/>
  <c r="K35" i="1"/>
  <c r="K28" i="1"/>
  <c r="K12" i="1"/>
  <c r="W51" i="1"/>
  <c r="W35" i="1"/>
  <c r="W28" i="1"/>
  <c r="W12" i="1"/>
  <c r="K10" i="1" l="1"/>
  <c r="W10" i="1"/>
  <c r="K78" i="1"/>
  <c r="W78" i="1"/>
  <c r="V51" i="1" l="1"/>
  <c r="J51" i="1"/>
  <c r="V35" i="1"/>
  <c r="J35" i="1"/>
  <c r="V28" i="1"/>
  <c r="J28" i="1"/>
  <c r="J12" i="1"/>
  <c r="V12" i="1"/>
  <c r="J10" i="1" l="1"/>
  <c r="V10" i="1"/>
  <c r="V78" i="1" s="1"/>
  <c r="J78" i="1"/>
  <c r="U51" i="1"/>
  <c r="I51" i="1"/>
  <c r="U35" i="1"/>
  <c r="I35" i="1"/>
  <c r="U12" i="1"/>
  <c r="U28" i="1"/>
  <c r="I28" i="1"/>
  <c r="I12" i="1"/>
  <c r="U10" i="1" l="1"/>
  <c r="U78" i="1" s="1"/>
  <c r="I10" i="1"/>
  <c r="I78" i="1" s="1"/>
  <c r="T51" i="1" l="1"/>
  <c r="H51" i="1"/>
  <c r="T35" i="1"/>
  <c r="H35" i="1"/>
  <c r="T28" i="1"/>
  <c r="H28" i="1"/>
  <c r="T12" i="1"/>
  <c r="H12" i="1"/>
  <c r="T10" i="1" l="1"/>
  <c r="T78" i="1" s="1"/>
  <c r="H10" i="1"/>
  <c r="H78" i="1" s="1"/>
  <c r="S51" i="1" l="1"/>
  <c r="R51" i="1"/>
  <c r="G51" i="1"/>
  <c r="S35" i="1"/>
  <c r="R35" i="1"/>
  <c r="G35" i="1"/>
  <c r="S28" i="1"/>
  <c r="R28" i="1"/>
  <c r="G28" i="1"/>
  <c r="F28" i="1"/>
  <c r="S12" i="1"/>
  <c r="S10" i="1" s="1"/>
  <c r="R12" i="1"/>
  <c r="R10" i="1" s="1"/>
  <c r="G12" i="1"/>
  <c r="G78" i="1" l="1"/>
  <c r="G10" i="1"/>
  <c r="F10" i="1"/>
  <c r="R78" i="1"/>
  <c r="S78" i="1"/>
  <c r="F35" i="1" l="1"/>
  <c r="F78" i="1" s="1"/>
</calcChain>
</file>

<file path=xl/sharedStrings.xml><?xml version="1.0" encoding="utf-8"?>
<sst xmlns="http://schemas.openxmlformats.org/spreadsheetml/2006/main" count="110" uniqueCount="73">
  <si>
    <t>Janvier</t>
  </si>
  <si>
    <t>Février</t>
  </si>
  <si>
    <t xml:space="preserve">     Pays</t>
  </si>
  <si>
    <t xml:space="preserve">  I. EUROPE</t>
  </si>
  <si>
    <t xml:space="preserve">   1. Union Européenne</t>
  </si>
  <si>
    <t xml:space="preserve">     Allemagne</t>
  </si>
  <si>
    <t xml:space="preserve">     Belgique - Luxembourg</t>
  </si>
  <si>
    <t xml:space="preserve">     Danemark</t>
  </si>
  <si>
    <t xml:space="preserve">     Espagne</t>
  </si>
  <si>
    <t xml:space="preserve">     France</t>
  </si>
  <si>
    <t xml:space="preserve">     Grèce</t>
  </si>
  <si>
    <t xml:space="preserve">     Irlande</t>
  </si>
  <si>
    <t xml:space="preserve">     Italie</t>
  </si>
  <si>
    <t xml:space="preserve">     Pays-Bas</t>
  </si>
  <si>
    <t xml:space="preserve">     Portugal</t>
  </si>
  <si>
    <t xml:space="preserve">     Royaume-Uni</t>
  </si>
  <si>
    <t xml:space="preserve">     Autres pays de l'U.E.</t>
  </si>
  <si>
    <t xml:space="preserve">   2. AUTRES</t>
  </si>
  <si>
    <t xml:space="preserve">     Suisse</t>
  </si>
  <si>
    <t xml:space="preserve">     Russie</t>
  </si>
  <si>
    <t xml:space="preserve">     Roumanie</t>
  </si>
  <si>
    <t xml:space="preserve">     Autres pays d'Europe</t>
  </si>
  <si>
    <t>II. ASIE</t>
  </si>
  <si>
    <t xml:space="preserve">     Arabie Saoudite</t>
  </si>
  <si>
    <t xml:space="preserve">     Bangladesh</t>
  </si>
  <si>
    <t xml:space="preserve">     Corée du Nord</t>
  </si>
  <si>
    <t xml:space="preserve">     Corée du Sud</t>
  </si>
  <si>
    <t xml:space="preserve">     Hong-Kong</t>
  </si>
  <si>
    <t xml:space="preserve">     Emirats Arabes Unis</t>
  </si>
  <si>
    <t xml:space="preserve">     Iran</t>
  </si>
  <si>
    <t xml:space="preserve">     Japon</t>
  </si>
  <si>
    <t xml:space="preserve">     Pakistan</t>
  </si>
  <si>
    <t xml:space="preserve">     Rép. Pop. de Chine</t>
  </si>
  <si>
    <t xml:space="preserve">     Taiwan</t>
  </si>
  <si>
    <t xml:space="preserve">     Union Indienne</t>
  </si>
  <si>
    <t xml:space="preserve">     Autres pays d'Asie</t>
  </si>
  <si>
    <t>III. AFRIQUE</t>
  </si>
  <si>
    <t xml:space="preserve">     Afrique du Sud</t>
  </si>
  <si>
    <t xml:space="preserve">     Djibouti</t>
  </si>
  <si>
    <t xml:space="preserve">     Egypte</t>
  </si>
  <si>
    <t xml:space="preserve">     Kenya</t>
  </si>
  <si>
    <t xml:space="preserve">     Ouganda</t>
  </si>
  <si>
    <t xml:space="preserve">     Rwanda</t>
  </si>
  <si>
    <t xml:space="preserve">     Tanzanie</t>
  </si>
  <si>
    <t xml:space="preserve">     Zambie</t>
  </si>
  <si>
    <t xml:space="preserve">     Zimbabwe</t>
  </si>
  <si>
    <t xml:space="preserve">     Autres pays d'Afrique</t>
  </si>
  <si>
    <t xml:space="preserve"> IV. AMERIQUE</t>
  </si>
  <si>
    <t xml:space="preserve">     Etats-Unis </t>
  </si>
  <si>
    <t xml:space="preserve">     Canada</t>
  </si>
  <si>
    <t xml:space="preserve">     Autres pays d'Amérique</t>
  </si>
  <si>
    <t xml:space="preserve">  V. OCEANIE</t>
  </si>
  <si>
    <t xml:space="preserve">     Australie</t>
  </si>
  <si>
    <t xml:space="preserve">     Autres pays de l'Océanie</t>
  </si>
  <si>
    <t>TOTAL</t>
  </si>
  <si>
    <t xml:space="preserve">                                     Période</t>
  </si>
  <si>
    <t>IV.9.2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</si>
  <si>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</si>
  <si>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</si>
  <si>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</si>
  <si>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</si>
  <si>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</si>
  <si>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</si>
  <si>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</si>
  <si>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</si>
  <si>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EXPORTATIONS PAR PAYS DE DESTINATION</t>
  </si>
  <si>
    <t>Novembre</t>
  </si>
  <si>
    <t>Décembre</t>
  </si>
  <si>
    <t xml:space="preserve"> VI. AUTRES PAYS NON SPECIFIES</t>
  </si>
  <si>
    <t xml:space="preserve">     République D.Congo </t>
  </si>
  <si>
    <t>(en T)</t>
  </si>
  <si>
    <t>Sources :  OBR, OTB et Interpetrol energy SA</t>
  </si>
  <si>
    <t>Jan-Juillet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</si>
</sst>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000\ _€_-;\-* #,##0.0000\ _€_-;_-* &quot;-&quot;??\ _€_-;_-@_-"/>
    <numFmt numFmtId="166" formatCode="_-* #,##0.00000\ _€_-;\-* #,##0.00000\ _€_-;_-* &quot;-&quot;??\ _€_-;_-@_-"/>
    <numFmt numFmtId="167" formatCode="#,##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0" fillId="2" borderId="1" xfId="0" applyFill="1" applyBorder="1"/>
    <xf numFmtId="0" fontId="0" fillId="2" borderId="5" xfId="0" applyFill="1" applyBorder="1"/>
    <xf numFmtId="0" fontId="0" fillId="2" borderId="8" xfId="0" applyFill="1" applyBorder="1"/>
    <xf numFmtId="0" fontId="2" fillId="2" borderId="8" xfId="0" applyFont="1" applyFill="1" applyBorder="1"/>
    <xf numFmtId="0" fontId="0" fillId="2" borderId="10" xfId="0" applyFill="1" applyBorder="1" applyAlignment="1"/>
    <xf numFmtId="0" fontId="0" fillId="2" borderId="10" xfId="0" applyFill="1" applyBorder="1"/>
    <xf numFmtId="0" fontId="0" fillId="2" borderId="11" xfId="0" applyFill="1" applyBorder="1"/>
    <xf numFmtId="164" fontId="0" fillId="2" borderId="8" xfId="0" applyNumberFormat="1" applyFill="1" applyBorder="1"/>
    <xf numFmtId="0" fontId="2" fillId="2" borderId="14" xfId="0" applyFont="1" applyFill="1" applyBorder="1"/>
    <xf numFmtId="0" fontId="2" fillId="2" borderId="3" xfId="0" applyFont="1" applyFill="1" applyBorder="1" applyAlignment="1"/>
    <xf numFmtId="0" fontId="2" fillId="2" borderId="4" xfId="0" applyFont="1" applyFill="1" applyBorder="1" applyAlignment="1"/>
    <xf numFmtId="0" fontId="0" fillId="2" borderId="2" xfId="0" applyFill="1" applyBorder="1"/>
    <xf numFmtId="0" fontId="0" fillId="0" borderId="3" xfId="0" applyBorder="1"/>
    <xf numFmtId="164" fontId="0" fillId="2" borderId="12" xfId="0" applyNumberFormat="1" applyFill="1" applyBorder="1"/>
    <xf numFmtId="0" fontId="0" fillId="0" borderId="0" xfId="0" applyBorder="1"/>
    <xf numFmtId="164" fontId="0" fillId="0" borderId="0" xfId="0" applyNumberFormat="1"/>
    <xf numFmtId="165" fontId="0" fillId="0" borderId="0" xfId="1" applyNumberFormat="1" applyFont="1"/>
    <xf numFmtId="0" fontId="0" fillId="2" borderId="0" xfId="0" applyFill="1"/>
    <xf numFmtId="0" fontId="0" fillId="2" borderId="3" xfId="0" applyFill="1" applyBorder="1"/>
    <xf numFmtId="0" fontId="0" fillId="2" borderId="12" xfId="0" applyFill="1" applyBorder="1"/>
    <xf numFmtId="0" fontId="2" fillId="2" borderId="9" xfId="0" applyFont="1" applyFill="1" applyBorder="1"/>
    <xf numFmtId="0" fontId="0" fillId="2" borderId="0" xfId="0" applyFill="1" applyBorder="1" applyAlignment="1">
      <alignment horizontal="center"/>
    </xf>
    <xf numFmtId="166" fontId="0" fillId="2" borderId="10" xfId="1" applyNumberFormat="1" applyFont="1" applyFill="1" applyBorder="1" applyAlignment="1"/>
    <xf numFmtId="0" fontId="0" fillId="2" borderId="1" xfId="0" applyFill="1" applyBorder="1" applyAlignment="1">
      <alignment horizontal="right"/>
    </xf>
    <xf numFmtId="0" fontId="0" fillId="2" borderId="8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3" fontId="2" fillId="2" borderId="8" xfId="0" applyNumberFormat="1" applyFont="1" applyFill="1" applyBorder="1"/>
    <xf numFmtId="3" fontId="0" fillId="2" borderId="8" xfId="0" applyNumberFormat="1" applyFill="1" applyBorder="1"/>
    <xf numFmtId="3" fontId="0" fillId="2" borderId="8" xfId="1" applyNumberFormat="1" applyFont="1" applyFill="1" applyBorder="1"/>
    <xf numFmtId="3" fontId="2" fillId="2" borderId="8" xfId="1" applyNumberFormat="1" applyFont="1" applyFill="1" applyBorder="1"/>
    <xf numFmtId="3" fontId="2" fillId="2" borderId="14" xfId="1" applyNumberFormat="1" applyFont="1" applyFill="1" applyBorder="1"/>
    <xf numFmtId="0" fontId="0" fillId="2" borderId="1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7" fontId="0" fillId="2" borderId="8" xfId="0" applyNumberFormat="1" applyFill="1" applyBorder="1"/>
    <xf numFmtId="167" fontId="0" fillId="2" borderId="8" xfId="1" applyNumberFormat="1" applyFont="1" applyFill="1" applyBorder="1"/>
    <xf numFmtId="167" fontId="2" fillId="2" borderId="8" xfId="1" applyNumberFormat="1" applyFont="1" applyFill="1" applyBorder="1"/>
    <xf numFmtId="167" fontId="2" fillId="2" borderId="8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3</xdr:row>
      <xdr:rowOff>180975</xdr:rowOff>
    </xdr:from>
    <xdr:to>
      <xdr:col>2</xdr:col>
      <xdr:colOff>0</xdr:colOff>
      <xdr:row>8</xdr:row>
      <xdr:rowOff>9525</xdr:rowOff>
    </xdr:to>
    <xdr:cxnSp macro="">
      <xdr:nvCxnSpPr>
        <xdr:cNvPr id="2" name="Connecteur droit 1"/>
        <xdr:cNvCxnSpPr/>
      </xdr:nvCxnSpPr>
      <xdr:spPr>
        <a:xfrm>
          <a:off x="752475" y="561975"/>
          <a:ext cx="1685925" cy="781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1260\Desktop\Imports&amp;Exports%2012_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MPORTS%20&amp;%20EXPORTS/EXPORTS%20DE%20L'OR%20PAR%20LA%20B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5"/>
      <sheetName val="Feuil9"/>
      <sheetName val="Feuil7"/>
      <sheetName val="Feuil11"/>
      <sheetName val="Feuil14"/>
      <sheetName val="Feuil6"/>
      <sheetName val="Feuil1"/>
      <sheetName val="Feuil8"/>
      <sheetName val="IM&amp;EX_12-2016"/>
      <sheetName val="Feuil2"/>
      <sheetName val="IV4"/>
      <sheetName val="feuille1"/>
      <sheetName val="IV5"/>
      <sheetName val="IV2"/>
      <sheetName val="IV41"/>
      <sheetName val="Feuil10"/>
      <sheetName val="IV51"/>
      <sheetName val="Feuil15"/>
      <sheetName val="Feuil16"/>
      <sheetName val="Feuil17"/>
      <sheetName val="IV8"/>
      <sheetName val="IV7"/>
      <sheetName val="IV"/>
      <sheetName val="Feuil20"/>
      <sheetName val="Feuil13"/>
      <sheetName val="IV912"/>
      <sheetName val="Feuil3"/>
      <sheetName val="Feuil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4">
          <cell r="J14">
            <v>19</v>
          </cell>
        </row>
        <row r="16">
          <cell r="J16">
            <v>74.2</v>
          </cell>
        </row>
        <row r="38">
          <cell r="J38">
            <v>249</v>
          </cell>
        </row>
        <row r="48">
          <cell r="J48">
            <v>124</v>
          </cell>
        </row>
        <row r="49">
          <cell r="J49">
            <v>280</v>
          </cell>
        </row>
      </sheetData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éexportation de Kerosene"/>
      <sheetName val="Exportation Or"/>
    </sheetNames>
    <sheetDataSet>
      <sheetData sheetId="0"/>
      <sheetData sheetId="1">
        <row r="10">
          <cell r="I10">
            <v>0.63899000000000006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E83"/>
  <sheetViews>
    <sheetView tabSelected="1" view="pageBreakPreview" zoomScaleNormal="100" zoomScaleSheetLayoutView="100" workbookViewId="0">
      <selection activeCell="BE43" sqref="BE43"/>
    </sheetView>
  </sheetViews>
  <sheetFormatPr defaultColWidth="11.42578125" defaultRowHeight="15" x14ac:dyDescent="0.25"/>
  <cols>
    <col min="2" max="2" width="31.28515625" customWidth="1"/>
    <col min="3" max="3" width="9.28515625" customWidth="1"/>
    <col min="4" max="5" width="10.42578125" customWidth="1"/>
    <col min="6" max="16" width="11.42578125" hidden="1" customWidth="1"/>
    <col min="17" max="17" width="11.42578125" style="18" hidden="1" customWidth="1"/>
    <col min="18" max="53" width="11.42578125" hidden="1" customWidth="1"/>
    <col min="54" max="55" width="9.42578125" bestFit="1" customWidth="1"/>
  </cols>
  <sheetData>
    <row r="2" spans="2:55" x14ac:dyDescent="0.25">
      <c r="B2" s="12"/>
      <c r="C2" s="19"/>
      <c r="D2" s="19"/>
      <c r="E2" s="19"/>
      <c r="F2" s="13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1" t="s">
        <v>56</v>
      </c>
    </row>
    <row r="3" spans="2:55" x14ac:dyDescent="0.25">
      <c r="B3" s="36" t="s">
        <v>65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8"/>
    </row>
    <row r="4" spans="2:55" x14ac:dyDescent="0.25">
      <c r="B4" s="39" t="s">
        <v>70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37"/>
      <c r="BC4" s="38"/>
    </row>
    <row r="5" spans="2:55" x14ac:dyDescent="0.25">
      <c r="B5" s="1"/>
      <c r="C5" s="20"/>
      <c r="D5" s="20"/>
      <c r="E5" s="20"/>
      <c r="F5" s="33">
        <v>2015</v>
      </c>
      <c r="G5" s="34"/>
      <c r="H5" s="22"/>
      <c r="I5" s="22"/>
      <c r="J5" s="22"/>
      <c r="K5" s="22"/>
      <c r="L5" s="22"/>
      <c r="M5" s="22"/>
      <c r="N5" s="22"/>
      <c r="O5" s="22"/>
      <c r="P5" s="22"/>
      <c r="Q5" s="22"/>
      <c r="R5" s="33">
        <v>2016</v>
      </c>
      <c r="S5" s="35"/>
      <c r="T5" s="22"/>
      <c r="U5" s="22"/>
      <c r="V5" s="22"/>
      <c r="W5" s="22"/>
      <c r="X5" s="22"/>
      <c r="Y5" s="22"/>
      <c r="Z5" s="22"/>
      <c r="AA5" s="22"/>
      <c r="AB5" s="22"/>
      <c r="AC5" s="22"/>
      <c r="AD5" s="41">
        <v>2017</v>
      </c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3"/>
      <c r="AP5" s="42">
        <v>2018</v>
      </c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27"/>
      <c r="BC5" s="24"/>
    </row>
    <row r="6" spans="2:55" x14ac:dyDescent="0.25">
      <c r="B6" s="3" t="s">
        <v>55</v>
      </c>
      <c r="C6" s="3">
        <v>2015</v>
      </c>
      <c r="D6" s="3">
        <v>2016</v>
      </c>
      <c r="E6" s="3">
        <v>2017</v>
      </c>
      <c r="F6" s="1" t="s">
        <v>0</v>
      </c>
      <c r="G6" s="1" t="s">
        <v>1</v>
      </c>
      <c r="H6" s="1" t="s">
        <v>57</v>
      </c>
      <c r="I6" s="1" t="s">
        <v>58</v>
      </c>
      <c r="J6" s="1" t="s">
        <v>59</v>
      </c>
      <c r="K6" s="1" t="s">
        <v>60</v>
      </c>
      <c r="L6" s="1" t="s">
        <v>61</v>
      </c>
      <c r="M6" s="1" t="s">
        <v>62</v>
      </c>
      <c r="N6" s="1" t="s">
        <v>63</v>
      </c>
      <c r="O6" s="1" t="s">
        <v>64</v>
      </c>
      <c r="P6" s="1" t="s">
        <v>66</v>
      </c>
      <c r="Q6" s="1" t="s">
        <v>67</v>
      </c>
      <c r="R6" s="1" t="s">
        <v>0</v>
      </c>
      <c r="S6" s="1" t="s">
        <v>1</v>
      </c>
      <c r="T6" s="1" t="s">
        <v>57</v>
      </c>
      <c r="U6" s="1" t="s">
        <v>58</v>
      </c>
      <c r="V6" s="1" t="s">
        <v>59</v>
      </c>
      <c r="W6" s="1" t="s">
        <v>60</v>
      </c>
      <c r="X6" s="1" t="s">
        <v>61</v>
      </c>
      <c r="Y6" s="1" t="s">
        <v>62</v>
      </c>
      <c r="Z6" s="1" t="s">
        <v>63</v>
      </c>
      <c r="AA6" s="1" t="s">
        <v>64</v>
      </c>
      <c r="AB6" s="1" t="s">
        <v>66</v>
      </c>
      <c r="AC6" s="1" t="s">
        <v>67</v>
      </c>
      <c r="AD6" s="1" t="s">
        <v>0</v>
      </c>
      <c r="AE6" s="1" t="s">
        <v>1</v>
      </c>
      <c r="AF6" s="1" t="s">
        <v>57</v>
      </c>
      <c r="AG6" s="1" t="s">
        <v>58</v>
      </c>
      <c r="AH6" s="1" t="s">
        <v>59</v>
      </c>
      <c r="AI6" s="1" t="s">
        <v>60</v>
      </c>
      <c r="AJ6" s="1" t="s">
        <v>61</v>
      </c>
      <c r="AK6" s="1" t="s">
        <v>62</v>
      </c>
      <c r="AL6" s="1" t="s">
        <v>63</v>
      </c>
      <c r="AM6" s="1" t="s">
        <v>64</v>
      </c>
      <c r="AN6" s="1" t="s">
        <v>66</v>
      </c>
      <c r="AO6" s="1" t="s">
        <v>67</v>
      </c>
      <c r="AP6" s="1" t="s">
        <v>0</v>
      </c>
      <c r="AQ6" s="1" t="s">
        <v>1</v>
      </c>
      <c r="AR6" s="1" t="s">
        <v>57</v>
      </c>
      <c r="AS6" s="1" t="s">
        <v>58</v>
      </c>
      <c r="AT6" s="1" t="s">
        <v>59</v>
      </c>
      <c r="AU6" s="1" t="s">
        <v>60</v>
      </c>
      <c r="AV6" s="1" t="s">
        <v>61</v>
      </c>
      <c r="AW6" s="1" t="s">
        <v>62</v>
      </c>
      <c r="AX6" s="1" t="s">
        <v>63</v>
      </c>
      <c r="AY6" s="1" t="s">
        <v>64</v>
      </c>
      <c r="AZ6" s="1" t="s">
        <v>66</v>
      </c>
      <c r="BA6" s="12" t="s">
        <v>67</v>
      </c>
      <c r="BB6" s="26">
        <v>2017</v>
      </c>
      <c r="BC6" s="25">
        <v>2018</v>
      </c>
    </row>
    <row r="7" spans="2:55" x14ac:dyDescent="0.25">
      <c r="B7" s="3" t="s">
        <v>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25" t="s">
        <v>72</v>
      </c>
      <c r="BC7" s="25" t="s">
        <v>72</v>
      </c>
    </row>
    <row r="8" spans="2:55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</row>
    <row r="9" spans="2:55" x14ac:dyDescent="0.25">
      <c r="B9" s="3"/>
      <c r="C9" s="3"/>
      <c r="D9" s="3"/>
      <c r="E9" s="3"/>
      <c r="F9" s="8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3"/>
    </row>
    <row r="10" spans="2:55" x14ac:dyDescent="0.25">
      <c r="B10" s="4" t="s">
        <v>3</v>
      </c>
      <c r="C10" s="28">
        <f>+C12+C28</f>
        <v>11962.464100000001</v>
      </c>
      <c r="D10" s="28">
        <f>+D12+D28</f>
        <v>14825.350150000002</v>
      </c>
      <c r="E10" s="28">
        <f>+E12+E28</f>
        <v>10366.595700000002</v>
      </c>
      <c r="F10" s="28">
        <f>+F12+F28</f>
        <v>939.37339999999995</v>
      </c>
      <c r="G10" s="28">
        <f t="shared" ref="G10:BC10" si="0">+G12+G28</f>
        <v>351.0111</v>
      </c>
      <c r="H10" s="28">
        <f t="shared" si="0"/>
        <v>308.75540000000001</v>
      </c>
      <c r="I10" s="28">
        <f t="shared" si="0"/>
        <v>195.39300000000003</v>
      </c>
      <c r="J10" s="28">
        <f t="shared" si="0"/>
        <v>205.59129999999999</v>
      </c>
      <c r="K10" s="28">
        <f t="shared" si="0"/>
        <v>657.6001</v>
      </c>
      <c r="L10" s="28">
        <f t="shared" si="0"/>
        <v>993.31134999999995</v>
      </c>
      <c r="M10" s="28">
        <f t="shared" si="0"/>
        <v>1724.6732999999999</v>
      </c>
      <c r="N10" s="28">
        <f t="shared" si="0"/>
        <v>1554.9201999999998</v>
      </c>
      <c r="O10" s="28">
        <f t="shared" si="0"/>
        <v>1309.5142999999998</v>
      </c>
      <c r="P10" s="28">
        <f t="shared" si="0"/>
        <v>2270.7246500000001</v>
      </c>
      <c r="Q10" s="28">
        <f t="shared" si="0"/>
        <v>1451.596</v>
      </c>
      <c r="R10" s="28">
        <f t="shared" si="0"/>
        <v>1203.1279</v>
      </c>
      <c r="S10" s="28">
        <f t="shared" si="0"/>
        <v>2095.5929999999998</v>
      </c>
      <c r="T10" s="28">
        <f t="shared" si="0"/>
        <v>543.29</v>
      </c>
      <c r="U10" s="28">
        <f t="shared" si="0"/>
        <v>332.22714999999999</v>
      </c>
      <c r="V10" s="28">
        <f t="shared" si="0"/>
        <v>335.18925000000002</v>
      </c>
      <c r="W10" s="28">
        <f t="shared" si="0"/>
        <v>350.0369</v>
      </c>
      <c r="X10" s="28">
        <f t="shared" si="0"/>
        <v>950.93624999999997</v>
      </c>
      <c r="Y10" s="28">
        <f t="shared" si="0"/>
        <v>2217.9104000000002</v>
      </c>
      <c r="Z10" s="28">
        <f t="shared" si="0"/>
        <v>1922.1502</v>
      </c>
      <c r="AA10" s="28">
        <f t="shared" si="0"/>
        <v>1339.9227000000001</v>
      </c>
      <c r="AB10" s="28">
        <f t="shared" si="0"/>
        <v>1833.7764</v>
      </c>
      <c r="AC10" s="28">
        <f t="shared" si="0"/>
        <v>1701.19</v>
      </c>
      <c r="AD10" s="28">
        <f t="shared" si="0"/>
        <v>913.08132999999998</v>
      </c>
      <c r="AE10" s="28">
        <f t="shared" si="0"/>
        <v>562.67817000000002</v>
      </c>
      <c r="AF10" s="28">
        <f t="shared" si="0"/>
        <v>741.28690000000006</v>
      </c>
      <c r="AG10" s="28">
        <f t="shared" si="0"/>
        <v>216.01085</v>
      </c>
      <c r="AH10" s="28">
        <f t="shared" si="0"/>
        <v>231.56700000000001</v>
      </c>
      <c r="AI10" s="28">
        <f t="shared" si="0"/>
        <v>209.76100000000002</v>
      </c>
      <c r="AJ10" s="28">
        <f t="shared" si="0"/>
        <v>490.32854999999995</v>
      </c>
      <c r="AK10" s="28">
        <f t="shared" si="0"/>
        <v>826.72014999999999</v>
      </c>
      <c r="AL10" s="28">
        <f t="shared" si="0"/>
        <v>1834.2925500000001</v>
      </c>
      <c r="AM10" s="28">
        <f t="shared" si="0"/>
        <v>1596.2887999999998</v>
      </c>
      <c r="AN10" s="28">
        <f t="shared" si="0"/>
        <v>1245.0920000000001</v>
      </c>
      <c r="AO10" s="28">
        <f t="shared" si="0"/>
        <v>1499.4884000000002</v>
      </c>
      <c r="AP10" s="28">
        <f t="shared" ref="AP10:BB10" si="1">+AP12+AP28</f>
        <v>1634.7976000000001</v>
      </c>
      <c r="AQ10" s="28">
        <f t="shared" si="1"/>
        <v>514.75139999999999</v>
      </c>
      <c r="AR10" s="28">
        <f t="shared" si="1"/>
        <v>809.14904999999999</v>
      </c>
      <c r="AS10" s="28">
        <f t="shared" si="1"/>
        <v>311.81090000000006</v>
      </c>
      <c r="AT10" s="28">
        <f t="shared" si="1"/>
        <v>371.00704999999994</v>
      </c>
      <c r="AU10" s="28">
        <f t="shared" si="1"/>
        <v>188.53299999999999</v>
      </c>
      <c r="AV10" s="28">
        <f t="shared" si="1"/>
        <v>290.97215</v>
      </c>
      <c r="AW10" s="28">
        <f t="shared" si="1"/>
        <v>0</v>
      </c>
      <c r="AX10" s="28">
        <f t="shared" si="1"/>
        <v>0</v>
      </c>
      <c r="AY10" s="28">
        <f t="shared" si="1"/>
        <v>0</v>
      </c>
      <c r="AZ10" s="28">
        <f t="shared" si="1"/>
        <v>0</v>
      </c>
      <c r="BA10" s="28">
        <f t="shared" si="1"/>
        <v>0</v>
      </c>
      <c r="BB10" s="28">
        <f t="shared" si="1"/>
        <v>3364.7138000000004</v>
      </c>
      <c r="BC10" s="28">
        <f t="shared" si="0"/>
        <v>4121.0211500000005</v>
      </c>
    </row>
    <row r="11" spans="2:55" x14ac:dyDescent="0.25">
      <c r="B11" s="3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</row>
    <row r="12" spans="2:55" x14ac:dyDescent="0.25">
      <c r="B12" s="4" t="s">
        <v>4</v>
      </c>
      <c r="C12" s="28">
        <f>+SUM(C14:C25)</f>
        <v>4481.6371000000008</v>
      </c>
      <c r="D12" s="28">
        <f>+SUM(D14:D25)</f>
        <v>7359.113150000001</v>
      </c>
      <c r="E12" s="28">
        <f>+SUM(E14:E25)</f>
        <v>6498.6949000000004</v>
      </c>
      <c r="F12" s="28">
        <f>+SUM(F14:F25)</f>
        <v>212.6454</v>
      </c>
      <c r="G12" s="28">
        <f t="shared" ref="G12:BC12" si="2">+SUM(G14:G25)</f>
        <v>202.4821</v>
      </c>
      <c r="H12" s="28">
        <f t="shared" si="2"/>
        <v>295.75540000000001</v>
      </c>
      <c r="I12" s="28">
        <f t="shared" si="2"/>
        <v>191.68800000000002</v>
      </c>
      <c r="J12" s="28">
        <f t="shared" si="2"/>
        <v>205.59129999999999</v>
      </c>
      <c r="K12" s="28">
        <f t="shared" si="2"/>
        <v>350.20909999999998</v>
      </c>
      <c r="L12" s="28">
        <f t="shared" si="2"/>
        <v>397.39134999999993</v>
      </c>
      <c r="M12" s="28">
        <f t="shared" si="2"/>
        <v>382.84729999999996</v>
      </c>
      <c r="N12" s="28">
        <f t="shared" si="2"/>
        <v>550.0401999999998</v>
      </c>
      <c r="O12" s="28">
        <f t="shared" si="2"/>
        <v>541.76729999999998</v>
      </c>
      <c r="P12" s="28">
        <f t="shared" si="2"/>
        <v>733.02465000000007</v>
      </c>
      <c r="Q12" s="28">
        <f t="shared" si="2"/>
        <v>418.19500000000005</v>
      </c>
      <c r="R12" s="28">
        <f t="shared" si="2"/>
        <v>511.56290000000001</v>
      </c>
      <c r="S12" s="28">
        <f t="shared" si="2"/>
        <v>1102.953</v>
      </c>
      <c r="T12" s="28">
        <f t="shared" si="2"/>
        <v>275.60000000000002</v>
      </c>
      <c r="U12" s="28">
        <f t="shared" si="2"/>
        <v>235.62715</v>
      </c>
      <c r="V12" s="28">
        <f t="shared" si="2"/>
        <v>265.70925</v>
      </c>
      <c r="W12" s="28">
        <f t="shared" si="2"/>
        <v>234.83689999999999</v>
      </c>
      <c r="X12" s="28">
        <f t="shared" si="2"/>
        <v>441.86524999999995</v>
      </c>
      <c r="Y12" s="28">
        <f t="shared" si="2"/>
        <v>1208.8304000000001</v>
      </c>
      <c r="Z12" s="28">
        <f t="shared" si="2"/>
        <v>1118.7801999999999</v>
      </c>
      <c r="AA12" s="28">
        <f t="shared" si="2"/>
        <v>783.02670000000001</v>
      </c>
      <c r="AB12" s="28">
        <f t="shared" si="2"/>
        <v>718.17139999999995</v>
      </c>
      <c r="AC12" s="28">
        <f t="shared" si="2"/>
        <v>462.15</v>
      </c>
      <c r="AD12" s="28">
        <f t="shared" si="2"/>
        <v>156.90133</v>
      </c>
      <c r="AE12" s="28">
        <f t="shared" si="2"/>
        <v>175.58417</v>
      </c>
      <c r="AF12" s="28">
        <f t="shared" si="2"/>
        <v>176.56690000000003</v>
      </c>
      <c r="AG12" s="28">
        <f t="shared" si="2"/>
        <v>216.01085</v>
      </c>
      <c r="AH12" s="28">
        <f t="shared" si="2"/>
        <v>231.56700000000001</v>
      </c>
      <c r="AI12" s="28">
        <f t="shared" si="2"/>
        <v>209.19300000000001</v>
      </c>
      <c r="AJ12" s="28">
        <f t="shared" si="2"/>
        <v>442.80354999999997</v>
      </c>
      <c r="AK12" s="28">
        <f t="shared" si="2"/>
        <v>711.43314999999996</v>
      </c>
      <c r="AL12" s="28">
        <f t="shared" si="2"/>
        <v>1165.2925500000001</v>
      </c>
      <c r="AM12" s="28">
        <f t="shared" si="2"/>
        <v>1048.2739999999999</v>
      </c>
      <c r="AN12" s="28">
        <f t="shared" si="2"/>
        <v>921.63200000000006</v>
      </c>
      <c r="AO12" s="28">
        <f t="shared" si="2"/>
        <v>1043.4364</v>
      </c>
      <c r="AP12" s="28">
        <f t="shared" ref="AP12:BB12" si="3">+SUM(AP14:AP25)</f>
        <v>1120.3636000000001</v>
      </c>
      <c r="AQ12" s="28">
        <f t="shared" si="3"/>
        <v>285.714</v>
      </c>
      <c r="AR12" s="28">
        <f t="shared" si="3"/>
        <v>451.74400000000003</v>
      </c>
      <c r="AS12" s="28">
        <f t="shared" si="3"/>
        <v>182.68300000000002</v>
      </c>
      <c r="AT12" s="28">
        <f t="shared" si="3"/>
        <v>97.234999999999985</v>
      </c>
      <c r="AU12" s="28">
        <f t="shared" si="3"/>
        <v>169.53299999999999</v>
      </c>
      <c r="AV12" s="28">
        <f t="shared" si="3"/>
        <v>87.677000000000007</v>
      </c>
      <c r="AW12" s="28">
        <f t="shared" si="3"/>
        <v>0</v>
      </c>
      <c r="AX12" s="28">
        <f t="shared" si="3"/>
        <v>0</v>
      </c>
      <c r="AY12" s="28">
        <f t="shared" si="3"/>
        <v>0</v>
      </c>
      <c r="AZ12" s="28">
        <f t="shared" si="3"/>
        <v>0</v>
      </c>
      <c r="BA12" s="28">
        <f t="shared" si="3"/>
        <v>0</v>
      </c>
      <c r="BB12" s="28">
        <f t="shared" si="3"/>
        <v>1608.6268000000002</v>
      </c>
      <c r="BC12" s="28">
        <f t="shared" si="2"/>
        <v>2394.9496000000004</v>
      </c>
    </row>
    <row r="13" spans="2:55" x14ac:dyDescent="0.25">
      <c r="B13" s="3"/>
      <c r="C13" s="29"/>
      <c r="D13" s="29"/>
      <c r="E13" s="29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29"/>
      <c r="BC13" s="29"/>
    </row>
    <row r="14" spans="2:55" x14ac:dyDescent="0.25">
      <c r="B14" s="3" t="s">
        <v>5</v>
      </c>
      <c r="C14" s="29">
        <v>775.81799999999998</v>
      </c>
      <c r="D14" s="29">
        <v>2331.4960000000001</v>
      </c>
      <c r="E14" s="29">
        <v>2740.2650000000003</v>
      </c>
      <c r="F14" s="30">
        <v>19.582999999999998</v>
      </c>
      <c r="G14" s="30"/>
      <c r="H14" s="30">
        <v>0</v>
      </c>
      <c r="I14" s="30"/>
      <c r="J14" s="30"/>
      <c r="K14" s="30">
        <v>5</v>
      </c>
      <c r="L14" s="30">
        <v>76.959999999999994</v>
      </c>
      <c r="M14" s="30">
        <v>96.114999999999995</v>
      </c>
      <c r="N14" s="30">
        <v>284.44299999999998</v>
      </c>
      <c r="O14" s="30">
        <v>211.2</v>
      </c>
      <c r="P14" s="30">
        <v>81.83</v>
      </c>
      <c r="Q14" s="30">
        <v>0.68700000000000006</v>
      </c>
      <c r="R14" s="30">
        <v>31.826000000000001</v>
      </c>
      <c r="S14" s="30">
        <v>647.86300000000006</v>
      </c>
      <c r="T14" s="30">
        <v>21.6</v>
      </c>
      <c r="U14" s="30">
        <v>10.451000000000001</v>
      </c>
      <c r="V14" s="30"/>
      <c r="W14" s="30">
        <v>1.6E-2</v>
      </c>
      <c r="X14" s="30">
        <v>80.14</v>
      </c>
      <c r="Y14" s="30">
        <v>504.387</v>
      </c>
      <c r="Z14" s="30">
        <v>460.8</v>
      </c>
      <c r="AA14" s="30">
        <v>268.8</v>
      </c>
      <c r="AB14" s="30">
        <v>209.08099999999999</v>
      </c>
      <c r="AC14" s="30">
        <v>96.531999999999996</v>
      </c>
      <c r="AD14" s="30">
        <v>19.2</v>
      </c>
      <c r="AE14" s="30">
        <v>38.4</v>
      </c>
      <c r="AF14" s="30">
        <v>24</v>
      </c>
      <c r="AG14" s="30"/>
      <c r="AH14" s="30"/>
      <c r="AI14" s="30">
        <v>0.24299999999999999</v>
      </c>
      <c r="AJ14" s="30">
        <v>7.0000000000000001E-3</v>
      </c>
      <c r="AK14" s="30">
        <v>249.6</v>
      </c>
      <c r="AL14" s="30">
        <v>710.4</v>
      </c>
      <c r="AM14" s="30">
        <v>749.02300000000002</v>
      </c>
      <c r="AN14" s="30">
        <v>364.8</v>
      </c>
      <c r="AO14" s="30">
        <v>584.59199999999998</v>
      </c>
      <c r="AP14" s="30">
        <v>396.12</v>
      </c>
      <c r="AQ14" s="30">
        <v>115.2</v>
      </c>
      <c r="AR14" s="30">
        <v>350.66300000000001</v>
      </c>
      <c r="AS14" s="30">
        <v>0</v>
      </c>
      <c r="AT14" s="30">
        <v>0</v>
      </c>
      <c r="AU14" s="30"/>
      <c r="AV14" s="30">
        <v>0.6</v>
      </c>
      <c r="AW14" s="30"/>
      <c r="AX14" s="30"/>
      <c r="AY14" s="30"/>
      <c r="AZ14" s="30"/>
      <c r="BA14" s="30"/>
      <c r="BB14" s="29">
        <f>+AD14+AE14+AF14+AG14+AH14+AI14+AJ14</f>
        <v>81.849999999999994</v>
      </c>
      <c r="BC14" s="29">
        <f>+AP14+AQ14+AR14+AS14+AT14+AU14+AV14</f>
        <v>862.58299999999997</v>
      </c>
    </row>
    <row r="15" spans="2:55" x14ac:dyDescent="0.25">
      <c r="B15" s="3" t="s">
        <v>6</v>
      </c>
      <c r="C15" s="29">
        <v>1489.4480000000003</v>
      </c>
      <c r="D15" s="29">
        <v>2437.0679999999998</v>
      </c>
      <c r="E15" s="29">
        <v>1722.6839999999997</v>
      </c>
      <c r="F15" s="30">
        <v>54.692</v>
      </c>
      <c r="G15" s="30">
        <v>31.997</v>
      </c>
      <c r="H15" s="30">
        <v>42.698</v>
      </c>
      <c r="I15" s="30">
        <v>24.936</v>
      </c>
      <c r="J15" s="30">
        <v>63.334000000000003</v>
      </c>
      <c r="K15" s="30">
        <v>66.593000000000004</v>
      </c>
      <c r="L15" s="30">
        <v>112.59399999999999</v>
      </c>
      <c r="M15" s="30">
        <v>120.18300000000001</v>
      </c>
      <c r="N15" s="30"/>
      <c r="O15" s="30">
        <v>234.70099999999999</v>
      </c>
      <c r="P15" s="30">
        <v>466.733</v>
      </c>
      <c r="Q15" s="30">
        <v>270.98700000000002</v>
      </c>
      <c r="R15" s="30">
        <v>258.76</v>
      </c>
      <c r="S15" s="30">
        <v>180.828</v>
      </c>
      <c r="T15" s="30">
        <v>50.722000000000001</v>
      </c>
      <c r="U15" s="30">
        <v>26.486999999999998</v>
      </c>
      <c r="V15" s="30">
        <v>20.029</v>
      </c>
      <c r="W15" s="30">
        <v>42.142000000000003</v>
      </c>
      <c r="X15" s="30">
        <v>106.827</v>
      </c>
      <c r="Y15" s="30">
        <v>310.73700000000002</v>
      </c>
      <c r="Z15" s="30">
        <v>398.99799999999999</v>
      </c>
      <c r="AA15" s="30">
        <v>397.93599999999998</v>
      </c>
      <c r="AB15" s="30">
        <v>391.51</v>
      </c>
      <c r="AC15" s="30">
        <v>252.09200000000001</v>
      </c>
      <c r="AD15" s="30">
        <v>2.8679999999999999</v>
      </c>
      <c r="AE15" s="30">
        <v>2.8570000000000002</v>
      </c>
      <c r="AF15" s="30">
        <v>17.099</v>
      </c>
      <c r="AG15" s="30">
        <v>44.890999999999998</v>
      </c>
      <c r="AH15" s="30">
        <v>41.981999999999999</v>
      </c>
      <c r="AI15" s="30">
        <v>50.802</v>
      </c>
      <c r="AJ15" s="30">
        <v>211.99100000000001</v>
      </c>
      <c r="AK15" s="30">
        <v>242.851</v>
      </c>
      <c r="AL15" s="30">
        <v>248.422</v>
      </c>
      <c r="AM15" s="30">
        <v>193.39099999999999</v>
      </c>
      <c r="AN15" s="30">
        <v>428.41899999999998</v>
      </c>
      <c r="AO15" s="30">
        <v>237.11099999999999</v>
      </c>
      <c r="AP15" s="30">
        <v>480.28300000000002</v>
      </c>
      <c r="AQ15" s="30">
        <v>97.051000000000002</v>
      </c>
      <c r="AR15" s="30">
        <v>33.686</v>
      </c>
      <c r="AS15" s="30">
        <v>116.991</v>
      </c>
      <c r="AT15" s="30">
        <v>63.704999999999998</v>
      </c>
      <c r="AU15" s="30">
        <v>23.018000000000001</v>
      </c>
      <c r="AV15" s="30">
        <v>58.733000000000004</v>
      </c>
      <c r="AW15" s="30"/>
      <c r="AX15" s="30"/>
      <c r="AY15" s="30"/>
      <c r="AZ15" s="30"/>
      <c r="BA15" s="30"/>
      <c r="BB15" s="29">
        <f t="shared" ref="BB15:BB25" si="4">+AD15+AE15+AF15+AG15+AH15+AI15+AJ15</f>
        <v>372.49</v>
      </c>
      <c r="BC15" s="29">
        <f t="shared" ref="BC15:BC25" si="5">+AP15+AQ15+AR15+AS15+AT15+AU15+AV15</f>
        <v>873.4670000000001</v>
      </c>
    </row>
    <row r="16" spans="2:55" x14ac:dyDescent="0.25">
      <c r="B16" s="3" t="s">
        <v>7</v>
      </c>
      <c r="C16" s="44">
        <v>0.45400000000000001</v>
      </c>
      <c r="D16" s="29">
        <v>19.2</v>
      </c>
      <c r="E16" s="44">
        <v>0.15</v>
      </c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>
        <v>0.45400000000000001</v>
      </c>
      <c r="R16" s="45"/>
      <c r="S16" s="45"/>
      <c r="T16" s="45"/>
      <c r="U16" s="45"/>
      <c r="V16" s="45">
        <v>19.2</v>
      </c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>
        <v>0</v>
      </c>
      <c r="AJ16" s="45"/>
      <c r="AK16" s="45"/>
      <c r="AL16" s="45"/>
      <c r="AM16" s="45">
        <v>0.15</v>
      </c>
      <c r="AN16" s="45"/>
      <c r="AO16" s="45"/>
      <c r="AP16" s="45"/>
      <c r="AQ16" s="45">
        <v>0</v>
      </c>
      <c r="AR16" s="45">
        <v>0.10100000000000001</v>
      </c>
      <c r="AS16" s="45">
        <v>0</v>
      </c>
      <c r="AT16" s="45">
        <v>0</v>
      </c>
      <c r="AU16" s="45"/>
      <c r="AV16" s="45">
        <v>0</v>
      </c>
      <c r="AW16" s="45"/>
      <c r="AX16" s="45"/>
      <c r="AY16" s="45"/>
      <c r="AZ16" s="45"/>
      <c r="BA16" s="45"/>
      <c r="BB16" s="44">
        <f t="shared" si="4"/>
        <v>0</v>
      </c>
      <c r="BC16" s="44">
        <f t="shared" si="5"/>
        <v>0.10100000000000001</v>
      </c>
    </row>
    <row r="17" spans="2:55" x14ac:dyDescent="0.25">
      <c r="B17" s="3" t="s">
        <v>8</v>
      </c>
      <c r="C17" s="29">
        <v>38.4</v>
      </c>
      <c r="D17" s="29">
        <v>9.5640000000000001</v>
      </c>
      <c r="E17" s="29">
        <v>0.6</v>
      </c>
      <c r="F17" s="30"/>
      <c r="G17" s="30"/>
      <c r="H17" s="30"/>
      <c r="I17" s="30"/>
      <c r="J17" s="30"/>
      <c r="K17" s="30"/>
      <c r="L17" s="30"/>
      <c r="M17" s="30"/>
      <c r="N17" s="30">
        <v>38.4</v>
      </c>
      <c r="O17" s="30"/>
      <c r="P17" s="30"/>
      <c r="Q17" s="30"/>
      <c r="R17" s="30"/>
      <c r="S17" s="30">
        <v>9</v>
      </c>
      <c r="T17" s="30">
        <v>0.56399999999999995</v>
      </c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>
        <v>0</v>
      </c>
      <c r="AJ17" s="30"/>
      <c r="AK17" s="30"/>
      <c r="AL17" s="30"/>
      <c r="AM17" s="30">
        <v>0</v>
      </c>
      <c r="AN17" s="30"/>
      <c r="AO17" s="30">
        <v>0.6</v>
      </c>
      <c r="AP17" s="30"/>
      <c r="AQ17" s="30">
        <v>1.282</v>
      </c>
      <c r="AR17" s="30">
        <v>0</v>
      </c>
      <c r="AS17" s="30">
        <v>0</v>
      </c>
      <c r="AT17" s="30">
        <v>0</v>
      </c>
      <c r="AU17" s="30"/>
      <c r="AV17" s="30">
        <v>3.3439999999999999</v>
      </c>
      <c r="AW17" s="30"/>
      <c r="AX17" s="30"/>
      <c r="AY17" s="30"/>
      <c r="AZ17" s="30"/>
      <c r="BA17" s="30"/>
      <c r="BB17" s="44">
        <f t="shared" si="4"/>
        <v>0</v>
      </c>
      <c r="BC17" s="29">
        <f t="shared" si="5"/>
        <v>4.6259999999999994</v>
      </c>
    </row>
    <row r="18" spans="2:55" x14ac:dyDescent="0.25">
      <c r="B18" s="3" t="s">
        <v>9</v>
      </c>
      <c r="C18" s="29">
        <v>61.778000000000006</v>
      </c>
      <c r="D18" s="29">
        <v>274.82699999999994</v>
      </c>
      <c r="E18" s="29">
        <v>192.40200000000002</v>
      </c>
      <c r="F18" s="30">
        <v>6.2060000000000004</v>
      </c>
      <c r="G18" s="30">
        <v>0.124</v>
      </c>
      <c r="H18" s="30">
        <v>0.41899999999999998</v>
      </c>
      <c r="I18" s="30">
        <v>7.4999999999999997E-2</v>
      </c>
      <c r="J18" s="30">
        <v>0.156</v>
      </c>
      <c r="K18" s="30">
        <v>0.57699999999999996</v>
      </c>
      <c r="L18" s="30">
        <v>4.9779999999999998</v>
      </c>
      <c r="M18" s="30">
        <v>1.3380000000000001</v>
      </c>
      <c r="N18" s="30"/>
      <c r="O18" s="30">
        <v>4.5999999999999996</v>
      </c>
      <c r="P18" s="30">
        <v>38.960999999999999</v>
      </c>
      <c r="Q18" s="30">
        <v>4.3440000000000003</v>
      </c>
      <c r="R18" s="30">
        <v>80.341999999999999</v>
      </c>
      <c r="S18" s="30">
        <v>38.4</v>
      </c>
      <c r="T18" s="30">
        <v>20.088000000000001</v>
      </c>
      <c r="U18" s="30">
        <v>23.135000000000002</v>
      </c>
      <c r="V18" s="30"/>
      <c r="W18" s="30">
        <v>0.33800000000000002</v>
      </c>
      <c r="X18" s="30">
        <v>5.7080000000000002</v>
      </c>
      <c r="Y18" s="30">
        <v>4.3520000000000003</v>
      </c>
      <c r="Z18" s="30">
        <v>63.939</v>
      </c>
      <c r="AA18" s="30"/>
      <c r="AB18" s="30">
        <v>38.4</v>
      </c>
      <c r="AC18" s="30">
        <v>0.125</v>
      </c>
      <c r="AD18" s="30">
        <v>4.2000000000000003E-2</v>
      </c>
      <c r="AE18" s="30">
        <v>0.126</v>
      </c>
      <c r="AF18" s="30"/>
      <c r="AG18" s="30">
        <v>0.17199999999999999</v>
      </c>
      <c r="AH18" s="30">
        <v>3.891</v>
      </c>
      <c r="AI18" s="30">
        <v>26.088000000000001</v>
      </c>
      <c r="AJ18" s="30">
        <v>46.933999999999997</v>
      </c>
      <c r="AK18" s="30">
        <v>27.17</v>
      </c>
      <c r="AL18" s="30">
        <v>26</v>
      </c>
      <c r="AM18" s="30">
        <v>26.84</v>
      </c>
      <c r="AN18" s="30">
        <v>9</v>
      </c>
      <c r="AO18" s="30">
        <v>26.138999999999999</v>
      </c>
      <c r="AP18" s="30">
        <v>0.874</v>
      </c>
      <c r="AQ18" s="30">
        <v>53.180999999999997</v>
      </c>
      <c r="AR18" s="30">
        <v>0</v>
      </c>
      <c r="AS18" s="30">
        <v>32.207999999999998</v>
      </c>
      <c r="AT18" s="30">
        <v>14.21</v>
      </c>
      <c r="AU18" s="30">
        <v>0.47199999999999998</v>
      </c>
      <c r="AV18" s="30">
        <v>0</v>
      </c>
      <c r="AW18" s="30"/>
      <c r="AX18" s="30"/>
      <c r="AY18" s="30"/>
      <c r="AZ18" s="30"/>
      <c r="BA18" s="30"/>
      <c r="BB18" s="29">
        <f t="shared" si="4"/>
        <v>77.253</v>
      </c>
      <c r="BC18" s="29">
        <f t="shared" si="5"/>
        <v>100.94500000000001</v>
      </c>
    </row>
    <row r="19" spans="2:55" x14ac:dyDescent="0.25">
      <c r="B19" s="3" t="s">
        <v>10</v>
      </c>
      <c r="C19" s="44">
        <v>0</v>
      </c>
      <c r="D19" s="44">
        <v>0.36299999999999999</v>
      </c>
      <c r="E19" s="44">
        <v>0</v>
      </c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>
        <v>0.36299999999999999</v>
      </c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>
        <v>0</v>
      </c>
      <c r="AJ19" s="45"/>
      <c r="AK19" s="45"/>
      <c r="AL19" s="45"/>
      <c r="AM19" s="45">
        <v>0</v>
      </c>
      <c r="AN19" s="45"/>
      <c r="AO19" s="45"/>
      <c r="AP19" s="45"/>
      <c r="AQ19" s="45">
        <v>0</v>
      </c>
      <c r="AR19" s="45">
        <v>0</v>
      </c>
      <c r="AS19" s="45">
        <v>0</v>
      </c>
      <c r="AT19" s="45">
        <v>0</v>
      </c>
      <c r="AU19" s="45"/>
      <c r="AV19" s="45">
        <v>0</v>
      </c>
      <c r="AW19" s="45"/>
      <c r="AX19" s="45"/>
      <c r="AY19" s="45"/>
      <c r="AZ19" s="45"/>
      <c r="BA19" s="45"/>
      <c r="BB19" s="44">
        <f t="shared" si="4"/>
        <v>0</v>
      </c>
      <c r="BC19" s="44">
        <f t="shared" si="5"/>
        <v>0</v>
      </c>
    </row>
    <row r="20" spans="2:55" x14ac:dyDescent="0.25">
      <c r="B20" s="3" t="s">
        <v>11</v>
      </c>
      <c r="C20" s="29">
        <v>19</v>
      </c>
      <c r="D20" s="44">
        <v>0</v>
      </c>
      <c r="E20" s="44">
        <v>0</v>
      </c>
      <c r="F20" s="45"/>
      <c r="G20" s="45"/>
      <c r="H20" s="45"/>
      <c r="I20" s="45"/>
      <c r="J20" s="45"/>
      <c r="K20" s="45"/>
      <c r="L20" s="45"/>
      <c r="M20" s="45"/>
      <c r="N20" s="45">
        <v>19</v>
      </c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>
        <v>0</v>
      </c>
      <c r="AJ20" s="45"/>
      <c r="AK20" s="45"/>
      <c r="AL20" s="45"/>
      <c r="AM20" s="45">
        <v>0</v>
      </c>
      <c r="AN20" s="45"/>
      <c r="AO20" s="45"/>
      <c r="AP20" s="45"/>
      <c r="AQ20" s="45">
        <v>0</v>
      </c>
      <c r="AR20" s="45">
        <v>0</v>
      </c>
      <c r="AS20" s="45">
        <v>0</v>
      </c>
      <c r="AT20" s="45">
        <v>0</v>
      </c>
      <c r="AU20" s="45"/>
      <c r="AV20" s="45">
        <v>0</v>
      </c>
      <c r="AW20" s="45"/>
      <c r="AX20" s="45"/>
      <c r="AY20" s="45"/>
      <c r="AZ20" s="45"/>
      <c r="BA20" s="45"/>
      <c r="BB20" s="44">
        <f t="shared" si="4"/>
        <v>0</v>
      </c>
      <c r="BC20" s="44">
        <f t="shared" si="5"/>
        <v>0</v>
      </c>
    </row>
    <row r="21" spans="2:55" x14ac:dyDescent="0.25">
      <c r="B21" s="3" t="s">
        <v>12</v>
      </c>
      <c r="C21" s="29">
        <v>183.35000000000002</v>
      </c>
      <c r="D21" s="29">
        <v>199.51999999999998</v>
      </c>
      <c r="E21" s="29">
        <v>99.184999999999988</v>
      </c>
      <c r="F21" s="30">
        <v>1.8</v>
      </c>
      <c r="G21" s="30">
        <v>21.05</v>
      </c>
      <c r="H21" s="30">
        <v>19</v>
      </c>
      <c r="I21" s="30">
        <v>38</v>
      </c>
      <c r="J21" s="30"/>
      <c r="K21" s="30">
        <v>38</v>
      </c>
      <c r="L21" s="30">
        <v>24</v>
      </c>
      <c r="M21" s="30"/>
      <c r="N21" s="30">
        <v>3.5</v>
      </c>
      <c r="O21" s="30"/>
      <c r="P21" s="30">
        <v>19</v>
      </c>
      <c r="Q21" s="30">
        <v>19</v>
      </c>
      <c r="R21" s="30">
        <v>2</v>
      </c>
      <c r="S21" s="30">
        <v>19</v>
      </c>
      <c r="T21" s="30">
        <v>38</v>
      </c>
      <c r="U21" s="30"/>
      <c r="V21" s="30">
        <v>25.7</v>
      </c>
      <c r="W21" s="30">
        <v>19</v>
      </c>
      <c r="X21" s="30">
        <v>38</v>
      </c>
      <c r="Y21" s="30"/>
      <c r="Z21" s="30">
        <v>19</v>
      </c>
      <c r="AA21" s="30">
        <v>19</v>
      </c>
      <c r="AB21" s="30"/>
      <c r="AC21" s="30">
        <v>19.82</v>
      </c>
      <c r="AD21" s="30">
        <v>3.85</v>
      </c>
      <c r="AE21" s="30">
        <v>19</v>
      </c>
      <c r="AF21" s="30"/>
      <c r="AG21" s="30">
        <v>19</v>
      </c>
      <c r="AH21" s="30"/>
      <c r="AI21" s="30">
        <v>19</v>
      </c>
      <c r="AJ21" s="30"/>
      <c r="AK21" s="30">
        <v>19</v>
      </c>
      <c r="AL21" s="30">
        <v>19</v>
      </c>
      <c r="AM21" s="30">
        <v>0</v>
      </c>
      <c r="AN21" s="30">
        <v>0.33500000000000002</v>
      </c>
      <c r="AO21" s="30"/>
      <c r="AP21" s="30">
        <v>19</v>
      </c>
      <c r="AQ21" s="30">
        <v>19</v>
      </c>
      <c r="AR21" s="30">
        <v>38.299999999999997</v>
      </c>
      <c r="AS21" s="30">
        <v>19.21</v>
      </c>
      <c r="AT21" s="30">
        <v>19</v>
      </c>
      <c r="AU21" s="30">
        <v>19</v>
      </c>
      <c r="AV21" s="30">
        <v>25</v>
      </c>
      <c r="AW21" s="30"/>
      <c r="AX21" s="30"/>
      <c r="AY21" s="30"/>
      <c r="AZ21" s="30"/>
      <c r="BA21" s="30"/>
      <c r="BB21" s="29">
        <f t="shared" si="4"/>
        <v>60.85</v>
      </c>
      <c r="BC21" s="29">
        <f t="shared" si="5"/>
        <v>158.51</v>
      </c>
    </row>
    <row r="22" spans="2:55" x14ac:dyDescent="0.25">
      <c r="B22" s="3" t="s">
        <v>13</v>
      </c>
      <c r="C22" s="29">
        <v>45.554999999999993</v>
      </c>
      <c r="D22" s="29">
        <v>113.24600000000001</v>
      </c>
      <c r="E22" s="29">
        <v>34.128999999999998</v>
      </c>
      <c r="F22" s="30">
        <v>2.7959999999999998</v>
      </c>
      <c r="G22" s="30">
        <v>2.504</v>
      </c>
      <c r="H22" s="30">
        <v>0</v>
      </c>
      <c r="I22" s="30">
        <v>13.510999999999999</v>
      </c>
      <c r="J22" s="30">
        <v>3.15</v>
      </c>
      <c r="K22" s="30"/>
      <c r="L22" s="30"/>
      <c r="M22" s="30">
        <v>2.0369999999999999</v>
      </c>
      <c r="N22" s="30"/>
      <c r="O22" s="30">
        <v>2.3570000000000002</v>
      </c>
      <c r="P22" s="30">
        <v>19.2</v>
      </c>
      <c r="Q22" s="30"/>
      <c r="R22" s="30">
        <v>2.617</v>
      </c>
      <c r="S22" s="30">
        <v>25.547999999999998</v>
      </c>
      <c r="T22" s="30">
        <v>3.3439999999999999</v>
      </c>
      <c r="U22" s="30"/>
      <c r="V22" s="30">
        <v>2.3570000000000002</v>
      </c>
      <c r="W22" s="30">
        <v>13.718999999999999</v>
      </c>
      <c r="X22" s="30"/>
      <c r="Y22" s="30"/>
      <c r="Z22" s="30">
        <v>3.7370000000000001</v>
      </c>
      <c r="AA22" s="30">
        <v>40.417000000000002</v>
      </c>
      <c r="AB22" s="30">
        <v>2.5070000000000001</v>
      </c>
      <c r="AC22" s="30">
        <f>[1]IV912!$J$14</f>
        <v>19</v>
      </c>
      <c r="AD22" s="30">
        <v>0.06</v>
      </c>
      <c r="AE22" s="30"/>
      <c r="AF22" s="30">
        <v>2.7370000000000001</v>
      </c>
      <c r="AG22" s="30">
        <v>8.1820000000000004</v>
      </c>
      <c r="AH22" s="30">
        <v>11.93</v>
      </c>
      <c r="AI22" s="30">
        <v>0</v>
      </c>
      <c r="AJ22" s="30">
        <v>5.7380000000000004</v>
      </c>
      <c r="AK22" s="30">
        <v>2.56</v>
      </c>
      <c r="AL22" s="30">
        <v>1.2E-2</v>
      </c>
      <c r="AM22" s="30">
        <v>0</v>
      </c>
      <c r="AN22" s="30">
        <v>2.46</v>
      </c>
      <c r="AO22" s="30">
        <v>0.45</v>
      </c>
      <c r="AP22" s="30">
        <v>87.61</v>
      </c>
      <c r="AQ22" s="30">
        <v>0</v>
      </c>
      <c r="AR22" s="30">
        <v>28.97</v>
      </c>
      <c r="AS22" s="30">
        <v>3.5619999999999998</v>
      </c>
      <c r="AT22" s="30">
        <v>0.32</v>
      </c>
      <c r="AU22" s="30">
        <v>2.75</v>
      </c>
      <c r="AV22" s="30">
        <v>0</v>
      </c>
      <c r="AW22" s="30"/>
      <c r="AX22" s="30"/>
      <c r="AY22" s="30"/>
      <c r="AZ22" s="30"/>
      <c r="BA22" s="30"/>
      <c r="BB22" s="29">
        <f t="shared" si="4"/>
        <v>28.646999999999998</v>
      </c>
      <c r="BC22" s="29">
        <f t="shared" si="5"/>
        <v>123.21199999999999</v>
      </c>
    </row>
    <row r="23" spans="2:55" x14ac:dyDescent="0.25">
      <c r="B23" s="3" t="s">
        <v>14</v>
      </c>
      <c r="C23" s="29">
        <v>183.69719999999987</v>
      </c>
      <c r="D23" s="44">
        <v>0</v>
      </c>
      <c r="E23" s="44">
        <v>0</v>
      </c>
      <c r="F23" s="45"/>
      <c r="G23" s="45"/>
      <c r="H23" s="45"/>
      <c r="I23" s="45"/>
      <c r="J23" s="45"/>
      <c r="K23" s="45"/>
      <c r="L23" s="45"/>
      <c r="M23" s="45"/>
      <c r="N23" s="45">
        <v>183.69719999999987</v>
      </c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>
        <v>0</v>
      </c>
      <c r="AJ23" s="45"/>
      <c r="AK23" s="45"/>
      <c r="AL23" s="45"/>
      <c r="AM23" s="45">
        <v>0</v>
      </c>
      <c r="AN23" s="45"/>
      <c r="AO23" s="45"/>
      <c r="AP23" s="45"/>
      <c r="AQ23" s="45">
        <v>0</v>
      </c>
      <c r="AR23" s="45">
        <v>0</v>
      </c>
      <c r="AS23" s="45">
        <v>0</v>
      </c>
      <c r="AT23" s="45">
        <v>0</v>
      </c>
      <c r="AU23" s="45"/>
      <c r="AV23" s="45">
        <v>0</v>
      </c>
      <c r="AW23" s="45"/>
      <c r="AX23" s="45"/>
      <c r="AY23" s="45"/>
      <c r="AZ23" s="45"/>
      <c r="BA23" s="45"/>
      <c r="BB23" s="44">
        <f t="shared" si="4"/>
        <v>0</v>
      </c>
      <c r="BC23" s="44">
        <f t="shared" si="5"/>
        <v>0</v>
      </c>
    </row>
    <row r="24" spans="2:55" x14ac:dyDescent="0.25">
      <c r="B24" s="3" t="s">
        <v>15</v>
      </c>
      <c r="C24" s="29">
        <v>1635.2919000000002</v>
      </c>
      <c r="D24" s="29">
        <v>1936.2481499999999</v>
      </c>
      <c r="E24" s="29">
        <v>1650.9638999999997</v>
      </c>
      <c r="F24" s="30">
        <v>125.34839999999998</v>
      </c>
      <c r="G24" s="30">
        <v>146.80709999999999</v>
      </c>
      <c r="H24" s="30">
        <v>232.38839999999999</v>
      </c>
      <c r="I24" s="30">
        <v>115.08600000000001</v>
      </c>
      <c r="J24" s="30">
        <v>138.9513</v>
      </c>
      <c r="K24" s="30">
        <v>238.77709999999999</v>
      </c>
      <c r="L24" s="30">
        <v>140.15934999999996</v>
      </c>
      <c r="M24" s="30">
        <v>158.57729999999998</v>
      </c>
      <c r="N24" s="30">
        <v>21</v>
      </c>
      <c r="O24" s="30">
        <v>88.909300000000002</v>
      </c>
      <c r="P24" s="30">
        <v>107.28765</v>
      </c>
      <c r="Q24" s="30">
        <v>122</v>
      </c>
      <c r="R24" s="30">
        <v>136.0179</v>
      </c>
      <c r="S24" s="30">
        <v>181.95099999999999</v>
      </c>
      <c r="T24" s="30">
        <v>141.28200000000001</v>
      </c>
      <c r="U24" s="30">
        <v>175.55414999999999</v>
      </c>
      <c r="V24" s="30">
        <v>198.42325</v>
      </c>
      <c r="W24" s="30">
        <v>159.62189999999998</v>
      </c>
      <c r="X24" s="30">
        <v>191.99024999999997</v>
      </c>
      <c r="Y24" s="30">
        <v>371.3544</v>
      </c>
      <c r="Z24" s="30">
        <v>172.30619999999999</v>
      </c>
      <c r="AA24" s="30">
        <v>56.873699999999999</v>
      </c>
      <c r="AB24" s="30">
        <v>76.673400000000001</v>
      </c>
      <c r="AC24" s="30">
        <f>[1]IV912!$J$16</f>
        <v>74.2</v>
      </c>
      <c r="AD24" s="30">
        <v>130.88132999999999</v>
      </c>
      <c r="AE24" s="30">
        <v>115.20117</v>
      </c>
      <c r="AF24" s="30">
        <v>132.64590000000001</v>
      </c>
      <c r="AG24" s="30">
        <v>143.76585</v>
      </c>
      <c r="AH24" s="30">
        <v>173.68</v>
      </c>
      <c r="AI24" s="30">
        <v>113.06</v>
      </c>
      <c r="AJ24" s="30">
        <v>178.13354999999999</v>
      </c>
      <c r="AK24" s="30">
        <v>170.25215</v>
      </c>
      <c r="AL24" s="30">
        <v>122.58755000000001</v>
      </c>
      <c r="AM24" s="30">
        <v>78.87</v>
      </c>
      <c r="AN24" s="30">
        <v>116.61799999999999</v>
      </c>
      <c r="AO24" s="30">
        <v>175.26839999999999</v>
      </c>
      <c r="AP24" s="30">
        <v>136.47659999999999</v>
      </c>
      <c r="AQ24" s="30">
        <v>0</v>
      </c>
      <c r="AR24" s="30">
        <v>2.4E-2</v>
      </c>
      <c r="AS24" s="30">
        <v>0</v>
      </c>
      <c r="AT24" s="30">
        <v>0</v>
      </c>
      <c r="AU24" s="30">
        <v>124.29299999999999</v>
      </c>
      <c r="AV24" s="30">
        <v>0</v>
      </c>
      <c r="AW24" s="30"/>
      <c r="AX24" s="30"/>
      <c r="AY24" s="30"/>
      <c r="AZ24" s="30"/>
      <c r="BA24" s="30"/>
      <c r="BB24" s="29">
        <f t="shared" si="4"/>
        <v>987.36779999999999</v>
      </c>
      <c r="BC24" s="29">
        <f t="shared" si="5"/>
        <v>260.79359999999997</v>
      </c>
    </row>
    <row r="25" spans="2:55" x14ac:dyDescent="0.25">
      <c r="B25" s="3" t="s">
        <v>16</v>
      </c>
      <c r="C25" s="29">
        <v>48.844999999999999</v>
      </c>
      <c r="D25" s="29">
        <v>37.581000000000003</v>
      </c>
      <c r="E25" s="29">
        <v>58.316000000000003</v>
      </c>
      <c r="F25" s="30">
        <v>2.2200000000000002</v>
      </c>
      <c r="G25" s="30"/>
      <c r="H25" s="30">
        <v>1.25</v>
      </c>
      <c r="I25" s="30">
        <v>0.08</v>
      </c>
      <c r="J25" s="30"/>
      <c r="K25" s="30">
        <v>1.262</v>
      </c>
      <c r="L25" s="30">
        <v>38.700000000000003</v>
      </c>
      <c r="M25" s="30">
        <v>4.5970000000000004</v>
      </c>
      <c r="N25" s="30"/>
      <c r="O25" s="30"/>
      <c r="P25" s="30">
        <v>1.2999999999999999E-2</v>
      </c>
      <c r="Q25" s="30">
        <v>0.72300000000000009</v>
      </c>
      <c r="R25" s="30"/>
      <c r="S25" s="30"/>
      <c r="T25" s="30"/>
      <c r="U25" s="30"/>
      <c r="V25" s="30"/>
      <c r="W25" s="30"/>
      <c r="X25" s="30">
        <v>19.2</v>
      </c>
      <c r="Y25" s="30">
        <v>18</v>
      </c>
      <c r="Z25" s="30"/>
      <c r="AA25" s="30"/>
      <c r="AB25" s="30"/>
      <c r="AC25" s="30">
        <v>0.38100000000000001</v>
      </c>
      <c r="AD25" s="30"/>
      <c r="AE25" s="30"/>
      <c r="AF25" s="30">
        <v>8.5000000000000006E-2</v>
      </c>
      <c r="AG25" s="30"/>
      <c r="AH25" s="30">
        <v>8.4000000000000005E-2</v>
      </c>
      <c r="AI25" s="30"/>
      <c r="AJ25" s="30"/>
      <c r="AK25" s="30"/>
      <c r="AL25" s="30">
        <v>38.871000000000002</v>
      </c>
      <c r="AM25" s="30">
        <v>0</v>
      </c>
      <c r="AN25" s="30"/>
      <c r="AO25" s="30">
        <v>19.276</v>
      </c>
      <c r="AP25" s="30"/>
      <c r="AQ25" s="30">
        <v>0</v>
      </c>
      <c r="AR25" s="30">
        <v>0</v>
      </c>
      <c r="AS25" s="30">
        <v>10.712</v>
      </c>
      <c r="AT25" s="30">
        <v>0</v>
      </c>
      <c r="AU25" s="30"/>
      <c r="AV25" s="30">
        <v>0</v>
      </c>
      <c r="AW25" s="30"/>
      <c r="AX25" s="30"/>
      <c r="AY25" s="30"/>
      <c r="AZ25" s="30"/>
      <c r="BA25" s="30"/>
      <c r="BB25" s="44">
        <f t="shared" si="4"/>
        <v>0.16900000000000001</v>
      </c>
      <c r="BC25" s="29">
        <f t="shared" si="5"/>
        <v>10.712</v>
      </c>
    </row>
    <row r="26" spans="2:55" x14ac:dyDescent="0.25">
      <c r="B26" s="3"/>
      <c r="C26" s="29"/>
      <c r="D26" s="29"/>
      <c r="E26" s="29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29"/>
      <c r="BC26" s="29"/>
    </row>
    <row r="27" spans="2:55" x14ac:dyDescent="0.25">
      <c r="B27" s="3"/>
      <c r="C27" s="29"/>
      <c r="D27" s="29"/>
      <c r="E27" s="29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29"/>
      <c r="BC27" s="29"/>
    </row>
    <row r="28" spans="2:55" x14ac:dyDescent="0.25">
      <c r="B28" s="4" t="s">
        <v>17</v>
      </c>
      <c r="C28" s="31">
        <f t="shared" ref="C28:BC28" si="6">+SUM(C30:C33)</f>
        <v>7480.8269999999993</v>
      </c>
      <c r="D28" s="31">
        <f t="shared" si="6"/>
        <v>7466.2370000000001</v>
      </c>
      <c r="E28" s="31">
        <f t="shared" si="6"/>
        <v>3867.9008000000003</v>
      </c>
      <c r="F28" s="31">
        <f t="shared" si="6"/>
        <v>726.72799999999995</v>
      </c>
      <c r="G28" s="31">
        <f t="shared" si="6"/>
        <v>148.529</v>
      </c>
      <c r="H28" s="31">
        <f t="shared" si="6"/>
        <v>13</v>
      </c>
      <c r="I28" s="31">
        <f t="shared" si="6"/>
        <v>3.7050000000000001</v>
      </c>
      <c r="J28" s="31">
        <f t="shared" si="6"/>
        <v>0</v>
      </c>
      <c r="K28" s="31">
        <f t="shared" si="6"/>
        <v>307.39100000000002</v>
      </c>
      <c r="L28" s="31">
        <f t="shared" si="6"/>
        <v>595.91999999999996</v>
      </c>
      <c r="M28" s="31">
        <f t="shared" si="6"/>
        <v>1341.826</v>
      </c>
      <c r="N28" s="31">
        <f t="shared" si="6"/>
        <v>1004.88</v>
      </c>
      <c r="O28" s="31">
        <f t="shared" si="6"/>
        <v>767.74699999999996</v>
      </c>
      <c r="P28" s="31">
        <f t="shared" si="6"/>
        <v>1537.7</v>
      </c>
      <c r="Q28" s="31">
        <f t="shared" si="6"/>
        <v>1033.4010000000001</v>
      </c>
      <c r="R28" s="31">
        <f t="shared" si="6"/>
        <v>691.56500000000005</v>
      </c>
      <c r="S28" s="31">
        <f t="shared" si="6"/>
        <v>992.64</v>
      </c>
      <c r="T28" s="31">
        <f t="shared" si="6"/>
        <v>267.69</v>
      </c>
      <c r="U28" s="31">
        <f t="shared" si="6"/>
        <v>96.6</v>
      </c>
      <c r="V28" s="31">
        <f t="shared" si="6"/>
        <v>69.48</v>
      </c>
      <c r="W28" s="31">
        <f t="shared" si="6"/>
        <v>115.2</v>
      </c>
      <c r="X28" s="31">
        <f t="shared" si="6"/>
        <v>509.07100000000003</v>
      </c>
      <c r="Y28" s="31">
        <f t="shared" si="6"/>
        <v>1009.08</v>
      </c>
      <c r="Z28" s="31">
        <f t="shared" si="6"/>
        <v>803.37</v>
      </c>
      <c r="AA28" s="31">
        <f t="shared" si="6"/>
        <v>556.89599999999996</v>
      </c>
      <c r="AB28" s="31">
        <f t="shared" si="6"/>
        <v>1115.605</v>
      </c>
      <c r="AC28" s="31">
        <f t="shared" si="6"/>
        <v>1239.04</v>
      </c>
      <c r="AD28" s="31">
        <f t="shared" si="6"/>
        <v>756.18</v>
      </c>
      <c r="AE28" s="31">
        <f t="shared" si="6"/>
        <v>387.09399999999999</v>
      </c>
      <c r="AF28" s="31">
        <f t="shared" si="6"/>
        <v>564.72</v>
      </c>
      <c r="AG28" s="31">
        <f t="shared" si="6"/>
        <v>0</v>
      </c>
      <c r="AH28" s="31">
        <f t="shared" si="6"/>
        <v>0</v>
      </c>
      <c r="AI28" s="31">
        <f t="shared" si="6"/>
        <v>0.56799999999999995</v>
      </c>
      <c r="AJ28" s="31">
        <f t="shared" si="6"/>
        <v>47.524999999999999</v>
      </c>
      <c r="AK28" s="31">
        <f t="shared" si="6"/>
        <v>115.28699999999999</v>
      </c>
      <c r="AL28" s="31">
        <f t="shared" si="6"/>
        <v>669</v>
      </c>
      <c r="AM28" s="31">
        <f t="shared" si="6"/>
        <v>548.01479999999992</v>
      </c>
      <c r="AN28" s="31">
        <f t="shared" si="6"/>
        <v>323.45999999999998</v>
      </c>
      <c r="AO28" s="31">
        <f t="shared" si="6"/>
        <v>456.05200000000002</v>
      </c>
      <c r="AP28" s="31">
        <f t="shared" si="6"/>
        <v>514.43399999999997</v>
      </c>
      <c r="AQ28" s="31">
        <f t="shared" si="6"/>
        <v>229.03739999999999</v>
      </c>
      <c r="AR28" s="31">
        <f t="shared" si="6"/>
        <v>357.40505000000002</v>
      </c>
      <c r="AS28" s="31">
        <f t="shared" si="6"/>
        <v>129.12790000000001</v>
      </c>
      <c r="AT28" s="31">
        <f t="shared" si="6"/>
        <v>273.77204999999998</v>
      </c>
      <c r="AU28" s="31">
        <f t="shared" si="6"/>
        <v>19</v>
      </c>
      <c r="AV28" s="31">
        <f t="shared" si="6"/>
        <v>203.29515000000001</v>
      </c>
      <c r="AW28" s="31">
        <f t="shared" si="6"/>
        <v>0</v>
      </c>
      <c r="AX28" s="31">
        <f t="shared" si="6"/>
        <v>0</v>
      </c>
      <c r="AY28" s="31">
        <f t="shared" si="6"/>
        <v>0</v>
      </c>
      <c r="AZ28" s="31">
        <f t="shared" si="6"/>
        <v>0</v>
      </c>
      <c r="BA28" s="31">
        <f t="shared" si="6"/>
        <v>0</v>
      </c>
      <c r="BB28" s="31">
        <f t="shared" si="6"/>
        <v>1756.087</v>
      </c>
      <c r="BC28" s="31">
        <f t="shared" si="6"/>
        <v>1726.0715500000001</v>
      </c>
    </row>
    <row r="29" spans="2:55" x14ac:dyDescent="0.25">
      <c r="B29" s="3"/>
      <c r="C29" s="29"/>
      <c r="D29" s="29"/>
      <c r="E29" s="29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29"/>
      <c r="BC29" s="29"/>
    </row>
    <row r="30" spans="2:55" x14ac:dyDescent="0.25">
      <c r="B30" s="3" t="s">
        <v>18</v>
      </c>
      <c r="C30" s="29">
        <v>7477.1369999999997</v>
      </c>
      <c r="D30" s="29">
        <v>7466.2370000000001</v>
      </c>
      <c r="E30" s="29">
        <v>3688.5580000000004</v>
      </c>
      <c r="F30" s="30">
        <v>726.72799999999995</v>
      </c>
      <c r="G30" s="30">
        <v>148.529</v>
      </c>
      <c r="H30" s="30">
        <v>13</v>
      </c>
      <c r="I30" s="30">
        <v>1.4999999999999999E-2</v>
      </c>
      <c r="J30" s="30"/>
      <c r="K30" s="30">
        <v>307.39100000000002</v>
      </c>
      <c r="L30" s="30">
        <v>595.91999999999996</v>
      </c>
      <c r="M30" s="30">
        <v>1341.826</v>
      </c>
      <c r="N30" s="30">
        <v>1004.88</v>
      </c>
      <c r="O30" s="30">
        <v>767.74699999999996</v>
      </c>
      <c r="P30" s="30">
        <v>1537.7</v>
      </c>
      <c r="Q30" s="30">
        <v>1033.4010000000001</v>
      </c>
      <c r="R30" s="30">
        <v>691.56500000000005</v>
      </c>
      <c r="S30" s="30">
        <v>992.64</v>
      </c>
      <c r="T30" s="30">
        <v>267.69</v>
      </c>
      <c r="U30" s="30">
        <v>96.6</v>
      </c>
      <c r="V30" s="30">
        <v>69.48</v>
      </c>
      <c r="W30" s="30">
        <v>115.2</v>
      </c>
      <c r="X30" s="30">
        <v>509.07100000000003</v>
      </c>
      <c r="Y30" s="30">
        <v>1009.08</v>
      </c>
      <c r="Z30" s="30">
        <v>803.37</v>
      </c>
      <c r="AA30" s="30">
        <v>556.89599999999996</v>
      </c>
      <c r="AB30" s="30">
        <v>1115.605</v>
      </c>
      <c r="AC30" s="30">
        <v>1239.04</v>
      </c>
      <c r="AD30" s="30">
        <v>756.18</v>
      </c>
      <c r="AE30" s="30">
        <v>387.09399999999999</v>
      </c>
      <c r="AF30" s="30">
        <v>564.72</v>
      </c>
      <c r="AG30" s="30"/>
      <c r="AH30" s="30"/>
      <c r="AI30" s="30">
        <v>0</v>
      </c>
      <c r="AJ30" s="30">
        <v>47.524999999999999</v>
      </c>
      <c r="AK30" s="30">
        <v>115.279</v>
      </c>
      <c r="AL30" s="30">
        <v>630.6</v>
      </c>
      <c r="AM30" s="30">
        <v>414.9</v>
      </c>
      <c r="AN30" s="30">
        <v>323.45999999999998</v>
      </c>
      <c r="AO30" s="30">
        <v>448.8</v>
      </c>
      <c r="AP30" s="30">
        <v>514.43399999999997</v>
      </c>
      <c r="AQ30" s="30">
        <v>95.567999999999998</v>
      </c>
      <c r="AR30" s="30">
        <v>231.863</v>
      </c>
      <c r="AS30" s="30">
        <v>13.5</v>
      </c>
      <c r="AT30" s="30">
        <v>96</v>
      </c>
      <c r="AU30" s="30"/>
      <c r="AV30" s="30">
        <v>0</v>
      </c>
      <c r="AW30" s="30"/>
      <c r="AX30" s="30"/>
      <c r="AY30" s="30"/>
      <c r="AZ30" s="30"/>
      <c r="BA30" s="30"/>
      <c r="BB30" s="29">
        <f>+AD30+AE30+AF30+AG30+AH30+AI30+AJ30</f>
        <v>1755.519</v>
      </c>
      <c r="BC30" s="29">
        <f>+AP30+AQ30+AR30+AS30+AT30+AU30+AV30</f>
        <v>951.36500000000001</v>
      </c>
    </row>
    <row r="31" spans="2:55" x14ac:dyDescent="0.25">
      <c r="B31" s="3" t="s">
        <v>19</v>
      </c>
      <c r="C31" s="44">
        <v>0</v>
      </c>
      <c r="D31" s="44">
        <v>0</v>
      </c>
      <c r="E31" s="29">
        <v>57.599999999999994</v>
      </c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>
        <v>0</v>
      </c>
      <c r="AJ31" s="30"/>
      <c r="AK31" s="30"/>
      <c r="AL31" s="30">
        <v>38.4</v>
      </c>
      <c r="AM31" s="30">
        <v>19.2</v>
      </c>
      <c r="AN31" s="30"/>
      <c r="AO31" s="30"/>
      <c r="AP31" s="30"/>
      <c r="AQ31" s="30">
        <v>0</v>
      </c>
      <c r="AR31" s="30">
        <v>0</v>
      </c>
      <c r="AS31" s="30">
        <v>8.08</v>
      </c>
      <c r="AT31" s="30">
        <v>0</v>
      </c>
      <c r="AU31" s="30"/>
      <c r="AV31" s="30">
        <v>0</v>
      </c>
      <c r="AW31" s="30"/>
      <c r="AX31" s="30"/>
      <c r="AY31" s="30"/>
      <c r="AZ31" s="30"/>
      <c r="BA31" s="30"/>
      <c r="BB31" s="44">
        <f t="shared" ref="BB31:BB33" si="7">+AD31+AE31+AF31+AG31+AH31+AI31+AJ31</f>
        <v>0</v>
      </c>
      <c r="BC31" s="29">
        <f t="shared" ref="BC31:BC33" si="8">+AP31+AQ31+AR31+AS31+AT31+AU31+AV31</f>
        <v>8.08</v>
      </c>
    </row>
    <row r="32" spans="2:55" x14ac:dyDescent="0.25">
      <c r="B32" s="3" t="s">
        <v>20</v>
      </c>
      <c r="C32" s="44">
        <v>0</v>
      </c>
      <c r="D32" s="44">
        <v>0</v>
      </c>
      <c r="E32" s="29">
        <v>0.57599999999999996</v>
      </c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>
        <v>0.56799999999999995</v>
      </c>
      <c r="AJ32" s="30"/>
      <c r="AK32" s="30">
        <v>8.0000000000000002E-3</v>
      </c>
      <c r="AL32" s="30"/>
      <c r="AM32" s="30">
        <v>0</v>
      </c>
      <c r="AN32" s="30"/>
      <c r="AO32" s="30"/>
      <c r="AP32" s="30"/>
      <c r="AQ32" s="30">
        <v>0</v>
      </c>
      <c r="AR32" s="30">
        <v>0</v>
      </c>
      <c r="AS32" s="30">
        <v>0</v>
      </c>
      <c r="AT32" s="30">
        <v>0</v>
      </c>
      <c r="AU32" s="30"/>
      <c r="AV32" s="30">
        <v>0</v>
      </c>
      <c r="AW32" s="30"/>
      <c r="AX32" s="30"/>
      <c r="AY32" s="30"/>
      <c r="AZ32" s="30"/>
      <c r="BA32" s="30"/>
      <c r="BB32" s="29">
        <f t="shared" si="7"/>
        <v>0.56799999999999995</v>
      </c>
      <c r="BC32" s="44">
        <f t="shared" si="8"/>
        <v>0</v>
      </c>
    </row>
    <row r="33" spans="2:55" x14ac:dyDescent="0.25">
      <c r="B33" s="3" t="s">
        <v>21</v>
      </c>
      <c r="C33" s="29">
        <v>3.69</v>
      </c>
      <c r="D33" s="44">
        <v>0</v>
      </c>
      <c r="E33" s="29">
        <v>121.16679999999999</v>
      </c>
      <c r="F33" s="30"/>
      <c r="G33" s="30"/>
      <c r="H33" s="30"/>
      <c r="I33" s="30">
        <v>3.69</v>
      </c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>
        <v>0</v>
      </c>
      <c r="AJ33" s="30"/>
      <c r="AK33" s="30"/>
      <c r="AL33" s="30"/>
      <c r="AM33" s="30">
        <v>113.9148</v>
      </c>
      <c r="AN33" s="30"/>
      <c r="AO33" s="30">
        <v>7.2519999999999998</v>
      </c>
      <c r="AP33" s="30"/>
      <c r="AQ33" s="30">
        <v>133.46940000000001</v>
      </c>
      <c r="AR33" s="30">
        <v>125.54205</v>
      </c>
      <c r="AS33" s="30">
        <v>107.5479</v>
      </c>
      <c r="AT33" s="30">
        <v>177.77204999999998</v>
      </c>
      <c r="AU33" s="30">
        <v>19</v>
      </c>
      <c r="AV33" s="30">
        <v>203.29515000000001</v>
      </c>
      <c r="AW33" s="30"/>
      <c r="AX33" s="30"/>
      <c r="AY33" s="30"/>
      <c r="AZ33" s="30"/>
      <c r="BA33" s="30"/>
      <c r="BB33" s="44">
        <f t="shared" si="7"/>
        <v>0</v>
      </c>
      <c r="BC33" s="29">
        <f t="shared" si="8"/>
        <v>766.62655000000007</v>
      </c>
    </row>
    <row r="34" spans="2:55" x14ac:dyDescent="0.25">
      <c r="B34" s="3"/>
      <c r="C34" s="29"/>
      <c r="D34" s="29"/>
      <c r="E34" s="29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29"/>
      <c r="BC34" s="29"/>
    </row>
    <row r="35" spans="2:55" x14ac:dyDescent="0.25">
      <c r="B35" s="4" t="s">
        <v>22</v>
      </c>
      <c r="C35" s="31">
        <f>+SUM(C37:C49)</f>
        <v>13632.687400000003</v>
      </c>
      <c r="D35" s="31">
        <f t="shared" ref="D35:E35" si="9">+SUM(D37:D49)</f>
        <v>11829.294599999999</v>
      </c>
      <c r="E35" s="31">
        <f t="shared" si="9"/>
        <v>9934.8609699999997</v>
      </c>
      <c r="F35" s="31">
        <f>+SUM(F37:F49)</f>
        <v>829.23259999999993</v>
      </c>
      <c r="G35" s="31">
        <f t="shared" ref="G35:BC35" si="10">+SUM(G37:G49)</f>
        <v>1394.7533999999991</v>
      </c>
      <c r="H35" s="31">
        <f t="shared" si="10"/>
        <v>1522.5065999999999</v>
      </c>
      <c r="I35" s="31">
        <f t="shared" si="10"/>
        <v>1152.0590000000018</v>
      </c>
      <c r="J35" s="31">
        <f t="shared" si="10"/>
        <v>555.90520000000004</v>
      </c>
      <c r="K35" s="31">
        <f t="shared" si="10"/>
        <v>1333.1353999999999</v>
      </c>
      <c r="L35" s="31">
        <f t="shared" si="10"/>
        <v>1094.0863999999999</v>
      </c>
      <c r="M35" s="31">
        <f t="shared" si="10"/>
        <v>1201.3591999999999</v>
      </c>
      <c r="N35" s="31">
        <f t="shared" si="10"/>
        <v>1084.2467999999994</v>
      </c>
      <c r="O35" s="31">
        <f t="shared" si="10"/>
        <v>1294.3371999999999</v>
      </c>
      <c r="P35" s="31">
        <f t="shared" si="10"/>
        <v>1276.7156</v>
      </c>
      <c r="Q35" s="31">
        <f t="shared" si="10"/>
        <v>894.35</v>
      </c>
      <c r="R35" s="31">
        <f t="shared" si="10"/>
        <v>1197.9015999999999</v>
      </c>
      <c r="S35" s="31">
        <f t="shared" si="10"/>
        <v>1318.731</v>
      </c>
      <c r="T35" s="31">
        <f t="shared" si="10"/>
        <v>1474.2369999999999</v>
      </c>
      <c r="U35" s="31">
        <f t="shared" si="10"/>
        <v>804.07860000000005</v>
      </c>
      <c r="V35" s="31">
        <f t="shared" si="10"/>
        <v>1575.1889999999999</v>
      </c>
      <c r="W35" s="31">
        <f t="shared" si="10"/>
        <v>664.28160000000003</v>
      </c>
      <c r="X35" s="31">
        <f t="shared" si="10"/>
        <v>1741.7439999999999</v>
      </c>
      <c r="Y35" s="31">
        <f t="shared" si="10"/>
        <v>716.18359999999984</v>
      </c>
      <c r="Z35" s="31">
        <f t="shared" si="10"/>
        <v>931.16279999999995</v>
      </c>
      <c r="AA35" s="31">
        <f t="shared" si="10"/>
        <v>365.09180000000003</v>
      </c>
      <c r="AB35" s="31">
        <f t="shared" si="10"/>
        <v>319.78859999999997</v>
      </c>
      <c r="AC35" s="31">
        <f t="shared" si="10"/>
        <v>720.90499999999997</v>
      </c>
      <c r="AD35" s="31">
        <f t="shared" si="10"/>
        <v>1028.57511</v>
      </c>
      <c r="AE35" s="31">
        <f t="shared" si="10"/>
        <v>553.84207000000004</v>
      </c>
      <c r="AF35" s="31">
        <f t="shared" si="10"/>
        <v>605.69260000000008</v>
      </c>
      <c r="AG35" s="31">
        <f t="shared" si="10"/>
        <v>621.11939999999993</v>
      </c>
      <c r="AH35" s="31">
        <f t="shared" si="10"/>
        <v>1278.3020000000001</v>
      </c>
      <c r="AI35" s="31">
        <f t="shared" si="10"/>
        <v>761.42600000000004</v>
      </c>
      <c r="AJ35" s="31">
        <f t="shared" si="10"/>
        <v>1544.0602000000001</v>
      </c>
      <c r="AK35" s="31">
        <f t="shared" si="10"/>
        <v>814.58660000000009</v>
      </c>
      <c r="AL35" s="31">
        <f t="shared" si="10"/>
        <v>455.48420000000004</v>
      </c>
      <c r="AM35" s="31">
        <f t="shared" si="10"/>
        <v>675.21519000000001</v>
      </c>
      <c r="AN35" s="31">
        <f t="shared" si="10"/>
        <v>656.11300000000006</v>
      </c>
      <c r="AO35" s="31">
        <f t="shared" si="10"/>
        <v>940.44459999999992</v>
      </c>
      <c r="AP35" s="31">
        <f t="shared" si="10"/>
        <v>1636.8874000000001</v>
      </c>
      <c r="AQ35" s="31">
        <f t="shared" si="10"/>
        <v>1102.7957920000001</v>
      </c>
      <c r="AR35" s="31">
        <f t="shared" si="10"/>
        <v>1377.8211999999999</v>
      </c>
      <c r="AS35" s="31">
        <f t="shared" si="10"/>
        <v>1049.3896</v>
      </c>
      <c r="AT35" s="31">
        <f t="shared" si="10"/>
        <v>965.05320000000006</v>
      </c>
      <c r="AU35" s="31">
        <f t="shared" si="10"/>
        <v>779.85500000000002</v>
      </c>
      <c r="AV35" s="31">
        <f t="shared" si="10"/>
        <v>869.0308</v>
      </c>
      <c r="AW35" s="31">
        <f t="shared" si="10"/>
        <v>0</v>
      </c>
      <c r="AX35" s="31">
        <f t="shared" si="10"/>
        <v>0</v>
      </c>
      <c r="AY35" s="31">
        <f t="shared" si="10"/>
        <v>0</v>
      </c>
      <c r="AZ35" s="31">
        <f t="shared" si="10"/>
        <v>0</v>
      </c>
      <c r="BA35" s="31">
        <f t="shared" si="10"/>
        <v>0</v>
      </c>
      <c r="BB35" s="31">
        <f t="shared" si="10"/>
        <v>6393.0173800000011</v>
      </c>
      <c r="BC35" s="31">
        <f t="shared" si="10"/>
        <v>7780.8329920000006</v>
      </c>
    </row>
    <row r="36" spans="2:55" x14ac:dyDescent="0.25">
      <c r="B36" s="3"/>
      <c r="C36" s="29"/>
      <c r="D36" s="29"/>
      <c r="E36" s="29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29"/>
      <c r="BC36" s="29"/>
    </row>
    <row r="37" spans="2:55" x14ac:dyDescent="0.25">
      <c r="B37" s="3" t="s">
        <v>23</v>
      </c>
      <c r="C37" s="44">
        <v>0</v>
      </c>
      <c r="D37" s="44">
        <v>0</v>
      </c>
      <c r="E37" s="29">
        <v>19.2</v>
      </c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>
        <v>0</v>
      </c>
      <c r="AJ37" s="30"/>
      <c r="AK37" s="30"/>
      <c r="AL37" s="30"/>
      <c r="AM37" s="30">
        <v>0</v>
      </c>
      <c r="AN37" s="30"/>
      <c r="AO37" s="30">
        <v>19.2</v>
      </c>
      <c r="AP37" s="30"/>
      <c r="AQ37" s="30">
        <v>0</v>
      </c>
      <c r="AR37" s="30">
        <v>0</v>
      </c>
      <c r="AS37" s="30">
        <v>0.49399999999999999</v>
      </c>
      <c r="AT37" s="30">
        <v>0</v>
      </c>
      <c r="AU37" s="30"/>
      <c r="AV37" s="30">
        <v>0</v>
      </c>
      <c r="AW37" s="30"/>
      <c r="AX37" s="30"/>
      <c r="AY37" s="30"/>
      <c r="AZ37" s="30"/>
      <c r="BA37" s="30"/>
      <c r="BB37" s="44">
        <f>+AD37+AE37+AF37+AG37+AH37+AI37+AJ37</f>
        <v>0</v>
      </c>
      <c r="BC37" s="44">
        <f>+AP37+AQ37+AR37+AS37+AT37+AU37+AV37</f>
        <v>0.49399999999999999</v>
      </c>
    </row>
    <row r="38" spans="2:55" x14ac:dyDescent="0.25">
      <c r="B38" s="3" t="s">
        <v>24</v>
      </c>
      <c r="C38" s="44">
        <v>0</v>
      </c>
      <c r="D38" s="29">
        <v>90</v>
      </c>
      <c r="E38" s="44">
        <v>0</v>
      </c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>
        <v>90</v>
      </c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>
        <v>0</v>
      </c>
      <c r="AJ38" s="30"/>
      <c r="AK38" s="30"/>
      <c r="AL38" s="30"/>
      <c r="AM38" s="30">
        <v>0</v>
      </c>
      <c r="AN38" s="30"/>
      <c r="AO38" s="30"/>
      <c r="AP38" s="30"/>
      <c r="AQ38" s="30">
        <v>0</v>
      </c>
      <c r="AR38" s="30">
        <v>0</v>
      </c>
      <c r="AS38" s="30">
        <v>0</v>
      </c>
      <c r="AT38" s="30">
        <v>0</v>
      </c>
      <c r="AU38" s="30"/>
      <c r="AV38" s="30">
        <v>0</v>
      </c>
      <c r="AW38" s="30"/>
      <c r="AX38" s="30"/>
      <c r="AY38" s="30"/>
      <c r="AZ38" s="30"/>
      <c r="BA38" s="30"/>
      <c r="BB38" s="44">
        <f t="shared" ref="BB38:BB49" si="11">+AD38+AE38+AF38+AG38+AH38+AI38+AJ38</f>
        <v>0</v>
      </c>
      <c r="BC38" s="44">
        <f t="shared" ref="BC38:BC49" si="12">+AP38+AQ38+AR38+AS38+AT38+AU38+AV38</f>
        <v>0</v>
      </c>
    </row>
    <row r="39" spans="2:55" x14ac:dyDescent="0.25">
      <c r="B39" s="3" t="s">
        <v>25</v>
      </c>
      <c r="C39" s="29">
        <v>19.2</v>
      </c>
      <c r="D39" s="29">
        <v>15.573</v>
      </c>
      <c r="E39" s="44">
        <v>0</v>
      </c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>
        <v>19.2</v>
      </c>
      <c r="R39" s="30">
        <v>12.6</v>
      </c>
      <c r="S39" s="30"/>
      <c r="T39" s="30"/>
      <c r="U39" s="30"/>
      <c r="V39" s="30"/>
      <c r="W39" s="30"/>
      <c r="X39" s="30"/>
      <c r="Y39" s="30"/>
      <c r="Z39" s="30"/>
      <c r="AA39" s="30"/>
      <c r="AB39" s="30">
        <v>2.9729999999999999</v>
      </c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>
        <v>0</v>
      </c>
      <c r="AN39" s="30"/>
      <c r="AO39" s="30"/>
      <c r="AP39" s="30"/>
      <c r="AQ39" s="30">
        <v>0</v>
      </c>
      <c r="AR39" s="30">
        <v>0</v>
      </c>
      <c r="AS39" s="30">
        <v>2.605</v>
      </c>
      <c r="AT39" s="30">
        <v>0</v>
      </c>
      <c r="AU39" s="30"/>
      <c r="AV39" s="30">
        <v>0</v>
      </c>
      <c r="AW39" s="30"/>
      <c r="AX39" s="30"/>
      <c r="AY39" s="30"/>
      <c r="AZ39" s="30"/>
      <c r="BA39" s="30"/>
      <c r="BB39" s="44">
        <f t="shared" si="11"/>
        <v>0</v>
      </c>
      <c r="BC39" s="29">
        <f t="shared" si="12"/>
        <v>2.605</v>
      </c>
    </row>
    <row r="40" spans="2:55" x14ac:dyDescent="0.25">
      <c r="B40" s="3" t="s">
        <v>26</v>
      </c>
      <c r="C40" s="29">
        <v>9.1069999999999993</v>
      </c>
      <c r="D40" s="29">
        <v>5.43</v>
      </c>
      <c r="E40" s="29">
        <v>1.4740000000000002</v>
      </c>
      <c r="F40" s="30"/>
      <c r="G40" s="30"/>
      <c r="H40" s="30">
        <v>1.042</v>
      </c>
      <c r="I40" s="30"/>
      <c r="J40" s="30"/>
      <c r="K40" s="30">
        <v>0.9</v>
      </c>
      <c r="L40" s="30"/>
      <c r="M40" s="30"/>
      <c r="N40" s="30"/>
      <c r="O40" s="30">
        <v>2.895</v>
      </c>
      <c r="P40" s="30">
        <v>4.2699999999999996</v>
      </c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>
        <v>5.43</v>
      </c>
      <c r="AB40" s="30"/>
      <c r="AC40" s="30"/>
      <c r="AD40" s="30"/>
      <c r="AE40" s="30"/>
      <c r="AF40" s="30"/>
      <c r="AG40" s="30"/>
      <c r="AH40" s="30"/>
      <c r="AI40" s="30">
        <v>1.1120000000000001</v>
      </c>
      <c r="AJ40" s="30"/>
      <c r="AK40" s="30"/>
      <c r="AL40" s="30">
        <v>0.12</v>
      </c>
      <c r="AM40" s="30">
        <v>0</v>
      </c>
      <c r="AN40" s="30">
        <v>0.24199999999999999</v>
      </c>
      <c r="AO40" s="30"/>
      <c r="AP40" s="30"/>
      <c r="AQ40" s="30">
        <v>0</v>
      </c>
      <c r="AR40" s="30">
        <v>0</v>
      </c>
      <c r="AS40" s="30">
        <v>0</v>
      </c>
      <c r="AT40" s="30">
        <v>0</v>
      </c>
      <c r="AU40" s="30"/>
      <c r="AV40" s="30">
        <v>0</v>
      </c>
      <c r="AW40" s="30"/>
      <c r="AX40" s="30"/>
      <c r="AY40" s="30"/>
      <c r="AZ40" s="30"/>
      <c r="BA40" s="30"/>
      <c r="BB40" s="29">
        <f t="shared" si="11"/>
        <v>1.1120000000000001</v>
      </c>
      <c r="BC40" s="44">
        <f t="shared" si="12"/>
        <v>0</v>
      </c>
    </row>
    <row r="41" spans="2:55" x14ac:dyDescent="0.25">
      <c r="B41" s="3" t="s">
        <v>27</v>
      </c>
      <c r="C41" s="29">
        <v>12.870000000000001</v>
      </c>
      <c r="D41" s="29">
        <v>0.33</v>
      </c>
      <c r="E41" s="44">
        <v>0.27600000000000002</v>
      </c>
      <c r="F41" s="45"/>
      <c r="G41" s="45">
        <v>0.19800000000000001</v>
      </c>
      <c r="H41" s="45">
        <v>1.2210000000000001</v>
      </c>
      <c r="I41" s="45">
        <v>10.358000000000001</v>
      </c>
      <c r="J41" s="45"/>
      <c r="K41" s="45">
        <v>0.35199999999999998</v>
      </c>
      <c r="L41" s="45"/>
      <c r="M41" s="45"/>
      <c r="N41" s="45">
        <v>0.246</v>
      </c>
      <c r="O41" s="45">
        <v>0.16500000000000001</v>
      </c>
      <c r="P41" s="45"/>
      <c r="Q41" s="45">
        <v>0.33</v>
      </c>
      <c r="R41" s="45"/>
      <c r="S41" s="45"/>
      <c r="T41" s="45"/>
      <c r="U41" s="45"/>
      <c r="V41" s="45">
        <v>0.33</v>
      </c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>
        <v>0.01</v>
      </c>
      <c r="AH41" s="45"/>
      <c r="AI41" s="45">
        <v>0</v>
      </c>
      <c r="AJ41" s="45"/>
      <c r="AK41" s="45"/>
      <c r="AL41" s="45"/>
      <c r="AM41" s="45">
        <v>0</v>
      </c>
      <c r="AN41" s="45"/>
      <c r="AO41" s="45">
        <v>0.26600000000000001</v>
      </c>
      <c r="AP41" s="45"/>
      <c r="AQ41" s="45">
        <v>0</v>
      </c>
      <c r="AR41" s="45">
        <v>0</v>
      </c>
      <c r="AS41" s="45">
        <v>0</v>
      </c>
      <c r="AT41" s="45">
        <v>0</v>
      </c>
      <c r="AU41" s="45"/>
      <c r="AV41" s="45">
        <v>0</v>
      </c>
      <c r="AW41" s="45"/>
      <c r="AX41" s="45"/>
      <c r="AY41" s="45"/>
      <c r="AZ41" s="45"/>
      <c r="BA41" s="45"/>
      <c r="BB41" s="44">
        <f t="shared" si="11"/>
        <v>0.01</v>
      </c>
      <c r="BC41" s="44">
        <f t="shared" si="12"/>
        <v>0</v>
      </c>
    </row>
    <row r="42" spans="2:55" x14ac:dyDescent="0.25">
      <c r="B42" s="3" t="s">
        <v>28</v>
      </c>
      <c r="C42" s="29">
        <v>3602.170000000001</v>
      </c>
      <c r="D42" s="29">
        <v>3319.6370000000002</v>
      </c>
      <c r="E42" s="29">
        <f>1061.12318+'[2]Exportation Or'!$I$10</f>
        <v>1061.76217</v>
      </c>
      <c r="F42" s="30"/>
      <c r="G42" s="30">
        <v>385.61199999999917</v>
      </c>
      <c r="H42" s="30">
        <v>403.2</v>
      </c>
      <c r="I42" s="30">
        <v>400.35600000000181</v>
      </c>
      <c r="J42" s="30"/>
      <c r="K42" s="30">
        <v>352.75700000000001</v>
      </c>
      <c r="L42" s="30">
        <v>428.4</v>
      </c>
      <c r="M42" s="30">
        <v>453.6</v>
      </c>
      <c r="N42" s="30"/>
      <c r="O42" s="30">
        <v>699.4</v>
      </c>
      <c r="P42" s="30">
        <v>277.2</v>
      </c>
      <c r="Q42" s="30">
        <v>201.64500000000001</v>
      </c>
      <c r="R42" s="30">
        <v>352.82</v>
      </c>
      <c r="S42" s="30">
        <v>378.02499999999998</v>
      </c>
      <c r="T42" s="30">
        <v>831.63</v>
      </c>
      <c r="U42" s="30">
        <v>1.4999999999999999E-2</v>
      </c>
      <c r="V42" s="30">
        <v>781.21</v>
      </c>
      <c r="W42" s="30">
        <v>0.02</v>
      </c>
      <c r="X42" s="30">
        <v>478.83</v>
      </c>
      <c r="Y42" s="30">
        <v>3.5000000000000003E-2</v>
      </c>
      <c r="Z42" s="30">
        <v>428.42999999999995</v>
      </c>
      <c r="AA42" s="30">
        <v>6.5000000000000002E-2</v>
      </c>
      <c r="AB42" s="30">
        <v>43.275000000000006</v>
      </c>
      <c r="AC42" s="30">
        <v>25.282</v>
      </c>
      <c r="AD42" s="30">
        <v>403.26400000000001</v>
      </c>
      <c r="AE42" s="30">
        <v>25.161180000000002</v>
      </c>
      <c r="AF42" s="30">
        <v>0.08</v>
      </c>
      <c r="AG42" s="30">
        <v>4.5999999999999999E-2</v>
      </c>
      <c r="AH42" s="30">
        <v>480.24799999999999</v>
      </c>
      <c r="AI42" s="30">
        <v>9.4E-2</v>
      </c>
      <c r="AJ42" s="30">
        <v>26.315000000000001</v>
      </c>
      <c r="AK42" s="30">
        <v>26.091999999999999</v>
      </c>
      <c r="AL42" s="30">
        <v>26.276</v>
      </c>
      <c r="AM42" s="30">
        <v>47.936990000000002</v>
      </c>
      <c r="AN42" s="30">
        <v>0.113</v>
      </c>
      <c r="AO42" s="30">
        <v>26.135999999999999</v>
      </c>
      <c r="AP42" s="30">
        <v>130.589</v>
      </c>
      <c r="AQ42" s="30">
        <v>66.470191999999997</v>
      </c>
      <c r="AR42" s="30">
        <v>80.277000000000001</v>
      </c>
      <c r="AS42" s="30">
        <v>115.354</v>
      </c>
      <c r="AT42" s="30">
        <v>53.384</v>
      </c>
      <c r="AU42" s="30">
        <v>41.532000000000004</v>
      </c>
      <c r="AV42" s="30">
        <v>13.046199999999999</v>
      </c>
      <c r="AW42" s="30"/>
      <c r="AX42" s="30"/>
      <c r="AY42" s="30"/>
      <c r="AZ42" s="30"/>
      <c r="BA42" s="30"/>
      <c r="BB42" s="29">
        <f t="shared" si="11"/>
        <v>935.20818000000008</v>
      </c>
      <c r="BC42" s="29">
        <f t="shared" si="12"/>
        <v>500.65239199999996</v>
      </c>
    </row>
    <row r="43" spans="2:55" x14ac:dyDescent="0.25">
      <c r="B43" s="3" t="s">
        <v>29</v>
      </c>
      <c r="C43" s="44">
        <v>0</v>
      </c>
      <c r="D43" s="44">
        <v>0</v>
      </c>
      <c r="E43" s="44">
        <v>0</v>
      </c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>
        <v>0</v>
      </c>
      <c r="AJ43" s="45"/>
      <c r="AK43" s="45"/>
      <c r="AL43" s="45"/>
      <c r="AM43" s="45">
        <v>0</v>
      </c>
      <c r="AN43" s="45"/>
      <c r="AO43" s="45"/>
      <c r="AP43" s="45"/>
      <c r="AQ43" s="45">
        <v>0</v>
      </c>
      <c r="AR43" s="45">
        <v>0</v>
      </c>
      <c r="AS43" s="45">
        <v>0</v>
      </c>
      <c r="AT43" s="45">
        <v>0</v>
      </c>
      <c r="AU43" s="45"/>
      <c r="AV43" s="45">
        <v>0</v>
      </c>
      <c r="AW43" s="45"/>
      <c r="AX43" s="45"/>
      <c r="AY43" s="45"/>
      <c r="AZ43" s="45"/>
      <c r="BA43" s="45"/>
      <c r="BB43" s="44">
        <f t="shared" si="11"/>
        <v>0</v>
      </c>
      <c r="BC43" s="44">
        <f t="shared" si="12"/>
        <v>0</v>
      </c>
    </row>
    <row r="44" spans="2:55" x14ac:dyDescent="0.25">
      <c r="B44" s="3" t="s">
        <v>30</v>
      </c>
      <c r="C44" s="29">
        <v>56.849000000000004</v>
      </c>
      <c r="D44" s="29">
        <v>40.75</v>
      </c>
      <c r="E44" s="29">
        <v>27.322000000000003</v>
      </c>
      <c r="F44" s="30">
        <v>4.7699999999999996</v>
      </c>
      <c r="G44" s="30"/>
      <c r="H44" s="30"/>
      <c r="I44" s="30"/>
      <c r="J44" s="30"/>
      <c r="K44" s="30"/>
      <c r="L44" s="30">
        <v>15</v>
      </c>
      <c r="M44" s="30"/>
      <c r="N44" s="30">
        <v>1.754</v>
      </c>
      <c r="O44" s="30"/>
      <c r="P44" s="30">
        <v>16.510000000000002</v>
      </c>
      <c r="Q44" s="30">
        <v>18.815000000000001</v>
      </c>
      <c r="R44" s="30"/>
      <c r="S44" s="30"/>
      <c r="T44" s="30"/>
      <c r="U44" s="30"/>
      <c r="V44" s="30"/>
      <c r="W44" s="30"/>
      <c r="X44" s="30"/>
      <c r="Y44" s="30">
        <v>2.5</v>
      </c>
      <c r="Z44" s="30"/>
      <c r="AA44" s="30">
        <v>19.11</v>
      </c>
      <c r="AB44" s="30"/>
      <c r="AC44" s="30">
        <v>19.14</v>
      </c>
      <c r="AD44" s="30"/>
      <c r="AE44" s="30"/>
      <c r="AF44" s="30"/>
      <c r="AG44" s="30"/>
      <c r="AH44" s="30"/>
      <c r="AI44" s="30">
        <v>0</v>
      </c>
      <c r="AJ44" s="30"/>
      <c r="AK44" s="30"/>
      <c r="AL44" s="30"/>
      <c r="AM44" s="30">
        <v>0</v>
      </c>
      <c r="AN44" s="30">
        <v>26.719000000000001</v>
      </c>
      <c r="AO44" s="30">
        <v>0.60299999999999998</v>
      </c>
      <c r="AP44" s="30"/>
      <c r="AQ44" s="30">
        <v>0</v>
      </c>
      <c r="AR44" s="30">
        <v>0</v>
      </c>
      <c r="AS44" s="30">
        <v>0</v>
      </c>
      <c r="AT44" s="30">
        <v>0.105</v>
      </c>
      <c r="AU44" s="30"/>
      <c r="AV44" s="30">
        <v>0</v>
      </c>
      <c r="AW44" s="30"/>
      <c r="AX44" s="30"/>
      <c r="AY44" s="30"/>
      <c r="AZ44" s="30"/>
      <c r="BA44" s="30"/>
      <c r="BB44" s="44">
        <f t="shared" si="11"/>
        <v>0</v>
      </c>
      <c r="BC44" s="44">
        <f t="shared" si="12"/>
        <v>0.105</v>
      </c>
    </row>
    <row r="45" spans="2:55" x14ac:dyDescent="0.25">
      <c r="B45" s="3" t="s">
        <v>31</v>
      </c>
      <c r="C45" s="29">
        <v>5572.3169999999991</v>
      </c>
      <c r="D45" s="29">
        <v>5437.3804999999993</v>
      </c>
      <c r="E45" s="29">
        <v>5060.68</v>
      </c>
      <c r="F45" s="30">
        <v>417.82799999999997</v>
      </c>
      <c r="G45" s="30">
        <v>488.697</v>
      </c>
      <c r="H45" s="30">
        <v>774.62800000000004</v>
      </c>
      <c r="I45" s="30">
        <v>383.62000000000006</v>
      </c>
      <c r="J45" s="30">
        <v>463.17099999999999</v>
      </c>
      <c r="K45" s="30">
        <v>794.89700000000005</v>
      </c>
      <c r="L45" s="30">
        <v>466.40449999999993</v>
      </c>
      <c r="M45" s="30">
        <v>400.59099999999995</v>
      </c>
      <c r="N45" s="30">
        <v>548.32399999999961</v>
      </c>
      <c r="O45" s="30">
        <v>235.23099999999999</v>
      </c>
      <c r="P45" s="30">
        <v>234.9255</v>
      </c>
      <c r="Q45" s="30">
        <v>364</v>
      </c>
      <c r="R45" s="30">
        <v>390.19299999999998</v>
      </c>
      <c r="S45" s="30">
        <v>605.88</v>
      </c>
      <c r="T45" s="30">
        <v>470.94</v>
      </c>
      <c r="U45" s="30">
        <v>585.1105</v>
      </c>
      <c r="V45" s="30">
        <v>660.45749999999998</v>
      </c>
      <c r="W45" s="30">
        <v>532.07299999999998</v>
      </c>
      <c r="X45" s="30">
        <v>639.96749999999997</v>
      </c>
      <c r="Y45" s="30">
        <v>536.84799999999996</v>
      </c>
      <c r="Z45" s="30">
        <v>385.75400000000002</v>
      </c>
      <c r="AA45" s="30">
        <v>189.57900000000001</v>
      </c>
      <c r="AB45" s="30">
        <v>191.578</v>
      </c>
      <c r="AC45" s="30">
        <f>[1]IV912!$J$38</f>
        <v>249</v>
      </c>
      <c r="AD45" s="30">
        <v>436.27110999999996</v>
      </c>
      <c r="AE45" s="30">
        <v>384.00389000000001</v>
      </c>
      <c r="AF45" s="30">
        <v>442.34399999999999</v>
      </c>
      <c r="AG45" s="30">
        <v>479.21949999999998</v>
      </c>
      <c r="AH45" s="30">
        <v>578.93299999999999</v>
      </c>
      <c r="AI45" s="30">
        <v>376.86700000000002</v>
      </c>
      <c r="AJ45" s="30">
        <v>587.07849999999996</v>
      </c>
      <c r="AK45" s="30">
        <v>447.81049999999999</v>
      </c>
      <c r="AL45" s="30">
        <v>290.95850000000002</v>
      </c>
      <c r="AM45" s="30">
        <v>315.71600000000001</v>
      </c>
      <c r="AN45" s="30">
        <v>329.25</v>
      </c>
      <c r="AO45" s="30">
        <v>392.22800000000001</v>
      </c>
      <c r="AP45" s="30">
        <v>500.71400000000006</v>
      </c>
      <c r="AQ45" s="30">
        <v>496.61</v>
      </c>
      <c r="AR45" s="30">
        <v>418.4735</v>
      </c>
      <c r="AS45" s="30">
        <v>358.49299999999999</v>
      </c>
      <c r="AT45" s="30">
        <v>640.20550000000003</v>
      </c>
      <c r="AU45" s="30">
        <v>414.31</v>
      </c>
      <c r="AV45" s="30">
        <v>629.57050000000004</v>
      </c>
      <c r="AW45" s="30"/>
      <c r="AX45" s="30"/>
      <c r="AY45" s="30"/>
      <c r="AZ45" s="30"/>
      <c r="BA45" s="30"/>
      <c r="BB45" s="29">
        <f t="shared" si="11"/>
        <v>3284.7170000000001</v>
      </c>
      <c r="BC45" s="29">
        <f t="shared" si="12"/>
        <v>3458.3765000000003</v>
      </c>
    </row>
    <row r="46" spans="2:55" x14ac:dyDescent="0.25">
      <c r="B46" s="3" t="s">
        <v>32</v>
      </c>
      <c r="C46" s="29">
        <v>1021.715</v>
      </c>
      <c r="D46" s="29">
        <v>508.72500000000002</v>
      </c>
      <c r="E46" s="29">
        <v>687.279</v>
      </c>
      <c r="F46" s="30">
        <v>50.648000000000003</v>
      </c>
      <c r="G46" s="30">
        <v>63.046999999999997</v>
      </c>
      <c r="H46" s="30">
        <v>94.4</v>
      </c>
      <c r="I46" s="30">
        <v>180.20099999999999</v>
      </c>
      <c r="J46" s="30">
        <v>0.1</v>
      </c>
      <c r="K46" s="30"/>
      <c r="L46" s="30">
        <v>55.000999999999998</v>
      </c>
      <c r="M46" s="30">
        <v>201.05</v>
      </c>
      <c r="N46" s="30">
        <v>237.05799999999999</v>
      </c>
      <c r="O46" s="30">
        <v>96</v>
      </c>
      <c r="P46" s="30"/>
      <c r="Q46" s="30">
        <v>44.21</v>
      </c>
      <c r="R46" s="30">
        <v>345.05</v>
      </c>
      <c r="S46" s="30">
        <v>79.25</v>
      </c>
      <c r="T46" s="30"/>
      <c r="U46" s="30">
        <v>11.930999999999999</v>
      </c>
      <c r="V46" s="30"/>
      <c r="W46" s="30">
        <v>1.024</v>
      </c>
      <c r="X46" s="30">
        <v>1.0329999999999999</v>
      </c>
      <c r="Y46" s="30">
        <v>26.087</v>
      </c>
      <c r="Z46" s="30">
        <v>1.228</v>
      </c>
      <c r="AA46" s="30">
        <v>37.591999999999999</v>
      </c>
      <c r="AB46" s="30">
        <v>5.0469999999999997</v>
      </c>
      <c r="AC46" s="30">
        <v>0.48299999999999998</v>
      </c>
      <c r="AD46" s="30"/>
      <c r="AE46" s="30">
        <v>24.297000000000001</v>
      </c>
      <c r="AF46" s="30">
        <v>74.638000000000005</v>
      </c>
      <c r="AG46" s="30">
        <v>46</v>
      </c>
      <c r="AH46" s="30">
        <v>79.400999999999996</v>
      </c>
      <c r="AI46" s="30">
        <v>106.033</v>
      </c>
      <c r="AJ46" s="30">
        <v>5.8000000000000003E-2</v>
      </c>
      <c r="AK46" s="30">
        <v>47.241999999999997</v>
      </c>
      <c r="AL46" s="30">
        <v>14.13</v>
      </c>
      <c r="AM46" s="30">
        <v>14.994999999999999</v>
      </c>
      <c r="AN46" s="30">
        <v>88.11</v>
      </c>
      <c r="AO46" s="30">
        <v>192.375</v>
      </c>
      <c r="AP46" s="30">
        <v>186.98099999999999</v>
      </c>
      <c r="AQ46" s="30">
        <v>185.38499999999999</v>
      </c>
      <c r="AR46" s="30">
        <v>176.27600000000001</v>
      </c>
      <c r="AS46" s="30">
        <v>251.14500000000001</v>
      </c>
      <c r="AT46" s="30">
        <v>127.09399999999999</v>
      </c>
      <c r="AU46" s="30">
        <v>195.4</v>
      </c>
      <c r="AV46" s="30">
        <v>100.5</v>
      </c>
      <c r="AW46" s="30"/>
      <c r="AX46" s="30"/>
      <c r="AY46" s="30"/>
      <c r="AZ46" s="30"/>
      <c r="BA46" s="30"/>
      <c r="BB46" s="29">
        <f t="shared" si="11"/>
        <v>330.42700000000002</v>
      </c>
      <c r="BC46" s="29">
        <f t="shared" si="12"/>
        <v>1222.7810000000002</v>
      </c>
    </row>
    <row r="47" spans="2:55" x14ac:dyDescent="0.25">
      <c r="B47" s="3" t="s">
        <v>33</v>
      </c>
      <c r="C47" s="29">
        <v>18.974999999999998</v>
      </c>
      <c r="D47" s="29">
        <v>7.8</v>
      </c>
      <c r="E47" s="44">
        <v>0</v>
      </c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>
        <v>0.82499999999999996</v>
      </c>
      <c r="Q47" s="45">
        <v>18.149999999999999</v>
      </c>
      <c r="R47" s="45"/>
      <c r="S47" s="45"/>
      <c r="T47" s="45"/>
      <c r="U47" s="45"/>
      <c r="V47" s="45"/>
      <c r="W47" s="45"/>
      <c r="X47" s="45"/>
      <c r="Y47" s="45"/>
      <c r="Z47" s="45"/>
      <c r="AA47" s="45">
        <v>7.8</v>
      </c>
      <c r="AB47" s="45"/>
      <c r="AC47" s="45"/>
      <c r="AD47" s="45"/>
      <c r="AE47" s="45"/>
      <c r="AF47" s="45"/>
      <c r="AG47" s="45"/>
      <c r="AH47" s="45"/>
      <c r="AI47" s="45">
        <v>0</v>
      </c>
      <c r="AJ47" s="45"/>
      <c r="AK47" s="45"/>
      <c r="AL47" s="45"/>
      <c r="AM47" s="45">
        <v>0</v>
      </c>
      <c r="AN47" s="45"/>
      <c r="AO47" s="45"/>
      <c r="AP47" s="45"/>
      <c r="AQ47" s="45">
        <v>14.803000000000001</v>
      </c>
      <c r="AR47" s="45">
        <v>0</v>
      </c>
      <c r="AS47" s="45">
        <v>0</v>
      </c>
      <c r="AT47" s="45">
        <v>0</v>
      </c>
      <c r="AU47" s="45"/>
      <c r="AV47" s="45">
        <v>0</v>
      </c>
      <c r="AW47" s="45"/>
      <c r="AX47" s="45"/>
      <c r="AY47" s="45"/>
      <c r="AZ47" s="45"/>
      <c r="BA47" s="45"/>
      <c r="BB47" s="44">
        <f t="shared" si="11"/>
        <v>0</v>
      </c>
      <c r="BC47" s="29">
        <f t="shared" si="12"/>
        <v>14.803000000000001</v>
      </c>
    </row>
    <row r="48" spans="2:55" x14ac:dyDescent="0.25">
      <c r="B48" s="3" t="s">
        <v>34</v>
      </c>
      <c r="C48" s="29">
        <v>313.34999999999997</v>
      </c>
      <c r="D48" s="29">
        <v>26.4</v>
      </c>
      <c r="E48" s="29">
        <v>382.60200000000003</v>
      </c>
      <c r="F48" s="30">
        <v>93.05</v>
      </c>
      <c r="G48" s="30">
        <v>25.4</v>
      </c>
      <c r="H48" s="30">
        <v>68.849999999999994</v>
      </c>
      <c r="I48" s="30">
        <v>100.8</v>
      </c>
      <c r="J48" s="30"/>
      <c r="K48" s="30">
        <v>25.25</v>
      </c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>
        <v>1.1000000000000001</v>
      </c>
      <c r="W48" s="30"/>
      <c r="X48" s="30">
        <v>24.9</v>
      </c>
      <c r="Y48" s="30"/>
      <c r="Z48" s="30">
        <v>0.2</v>
      </c>
      <c r="AA48" s="30"/>
      <c r="AB48" s="30">
        <v>0.2</v>
      </c>
      <c r="AC48" s="30"/>
      <c r="AD48" s="30">
        <v>0.3</v>
      </c>
      <c r="AE48" s="30"/>
      <c r="AF48" s="30">
        <v>0.2</v>
      </c>
      <c r="AG48" s="30"/>
      <c r="AH48" s="30">
        <v>0.2</v>
      </c>
      <c r="AI48" s="30">
        <v>51.2</v>
      </c>
      <c r="AJ48" s="30">
        <v>79.45</v>
      </c>
      <c r="AK48" s="30">
        <v>50.7</v>
      </c>
      <c r="AL48" s="30">
        <v>50.408000000000001</v>
      </c>
      <c r="AM48" s="30">
        <v>0.26400000000000001</v>
      </c>
      <c r="AN48" s="30">
        <v>98.83</v>
      </c>
      <c r="AO48" s="30">
        <v>51.05</v>
      </c>
      <c r="AP48" s="30">
        <v>124.32</v>
      </c>
      <c r="AQ48" s="30">
        <v>201.52799999999999</v>
      </c>
      <c r="AR48" s="30">
        <v>102.727</v>
      </c>
      <c r="AS48" s="30">
        <v>0</v>
      </c>
      <c r="AT48" s="30">
        <v>25.75</v>
      </c>
      <c r="AU48" s="30"/>
      <c r="AV48" s="30">
        <v>0</v>
      </c>
      <c r="AW48" s="30"/>
      <c r="AX48" s="30"/>
      <c r="AY48" s="30"/>
      <c r="AZ48" s="30"/>
      <c r="BA48" s="30"/>
      <c r="BB48" s="29">
        <f t="shared" si="11"/>
        <v>131.35000000000002</v>
      </c>
      <c r="BC48" s="29">
        <f t="shared" si="12"/>
        <v>454.32499999999993</v>
      </c>
    </row>
    <row r="49" spans="2:55" x14ac:dyDescent="0.25">
      <c r="B49" s="3" t="s">
        <v>35</v>
      </c>
      <c r="C49" s="29">
        <v>3006.1343999999999</v>
      </c>
      <c r="D49" s="29">
        <v>2377.2691</v>
      </c>
      <c r="E49" s="29">
        <v>2694.2658000000001</v>
      </c>
      <c r="F49" s="30">
        <v>262.9366</v>
      </c>
      <c r="G49" s="30">
        <v>431.79939999999999</v>
      </c>
      <c r="H49" s="30">
        <v>179.16560000000004</v>
      </c>
      <c r="I49" s="30">
        <v>76.724000000000018</v>
      </c>
      <c r="J49" s="30">
        <v>92.634200000000007</v>
      </c>
      <c r="K49" s="30">
        <v>158.97940000000003</v>
      </c>
      <c r="L49" s="30">
        <v>129.28089999999997</v>
      </c>
      <c r="M49" s="30">
        <v>146.1182</v>
      </c>
      <c r="N49" s="30">
        <v>296.86479999999995</v>
      </c>
      <c r="O49" s="30">
        <v>260.64620000000002</v>
      </c>
      <c r="P49" s="30">
        <v>742.98509999999999</v>
      </c>
      <c r="Q49" s="30">
        <v>228</v>
      </c>
      <c r="R49" s="30">
        <v>97.238600000000005</v>
      </c>
      <c r="S49" s="30">
        <v>255.57600000000002</v>
      </c>
      <c r="T49" s="30">
        <v>171.667</v>
      </c>
      <c r="U49" s="30">
        <v>117.02210000000001</v>
      </c>
      <c r="V49" s="30">
        <v>132.0915</v>
      </c>
      <c r="W49" s="30">
        <v>131.16460000000001</v>
      </c>
      <c r="X49" s="30">
        <v>597.01350000000002</v>
      </c>
      <c r="Y49" s="30">
        <v>150.71359999999999</v>
      </c>
      <c r="Z49" s="30">
        <v>115.55080000000001</v>
      </c>
      <c r="AA49" s="30">
        <v>105.5158</v>
      </c>
      <c r="AB49" s="30">
        <v>76.715599999999995</v>
      </c>
      <c r="AC49" s="30">
        <v>427</v>
      </c>
      <c r="AD49" s="30">
        <v>188.74</v>
      </c>
      <c r="AE49" s="30">
        <v>120.38</v>
      </c>
      <c r="AF49" s="30">
        <v>88.430600000000013</v>
      </c>
      <c r="AG49" s="30">
        <v>95.843900000000005</v>
      </c>
      <c r="AH49" s="30">
        <v>139.51999999999998</v>
      </c>
      <c r="AI49" s="30">
        <v>226.12</v>
      </c>
      <c r="AJ49" s="30">
        <v>851.15870000000007</v>
      </c>
      <c r="AK49" s="30">
        <v>242.74210000000005</v>
      </c>
      <c r="AL49" s="30">
        <v>73.591700000000003</v>
      </c>
      <c r="AM49" s="30">
        <v>296.3032</v>
      </c>
      <c r="AN49" s="30">
        <v>112.84900000000002</v>
      </c>
      <c r="AO49" s="30">
        <v>258.58659999999998</v>
      </c>
      <c r="AP49" s="30">
        <v>694.28340000000003</v>
      </c>
      <c r="AQ49" s="30">
        <v>137.99960000000002</v>
      </c>
      <c r="AR49" s="30">
        <v>600.06770000000006</v>
      </c>
      <c r="AS49" s="30">
        <v>321.29859999999996</v>
      </c>
      <c r="AT49" s="30">
        <v>118.51469999999999</v>
      </c>
      <c r="AU49" s="30">
        <v>128.613</v>
      </c>
      <c r="AV49" s="30">
        <v>125.9141</v>
      </c>
      <c r="AW49" s="30"/>
      <c r="AX49" s="30"/>
      <c r="AY49" s="30"/>
      <c r="AZ49" s="30"/>
      <c r="BA49" s="30"/>
      <c r="BB49" s="29">
        <f t="shared" si="11"/>
        <v>1710.1932000000002</v>
      </c>
      <c r="BC49" s="29">
        <f t="shared" si="12"/>
        <v>2126.6911</v>
      </c>
    </row>
    <row r="50" spans="2:55" x14ac:dyDescent="0.25">
      <c r="B50" s="8"/>
      <c r="C50" s="29"/>
      <c r="D50" s="29"/>
      <c r="E50" s="29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29"/>
      <c r="BC50" s="29"/>
    </row>
    <row r="51" spans="2:55" x14ac:dyDescent="0.25">
      <c r="B51" s="4" t="s">
        <v>36</v>
      </c>
      <c r="C51" s="31">
        <f>+SUM(C53:C63)</f>
        <v>59759.039500000006</v>
      </c>
      <c r="D51" s="31">
        <f t="shared" ref="D51:F51" si="13">+SUM(D53:D63)</f>
        <v>57498.640366448089</v>
      </c>
      <c r="E51" s="31">
        <f t="shared" si="13"/>
        <v>72364.297500000001</v>
      </c>
      <c r="F51" s="31">
        <f t="shared" si="13"/>
        <v>4340.174</v>
      </c>
      <c r="G51" s="31">
        <f t="shared" ref="G51:BC51" si="14">+SUM(G53:G63)</f>
        <v>5132.8904999999995</v>
      </c>
      <c r="H51" s="31">
        <f t="shared" si="14"/>
        <v>5054.5050000000001</v>
      </c>
      <c r="I51" s="31">
        <f t="shared" si="14"/>
        <v>4856.3389999999999</v>
      </c>
      <c r="J51" s="31">
        <f t="shared" si="14"/>
        <v>4114.9915000000001</v>
      </c>
      <c r="K51" s="31">
        <f t="shared" si="14"/>
        <v>4696.9264999999996</v>
      </c>
      <c r="L51" s="31">
        <f t="shared" si="14"/>
        <v>4299.5652499999997</v>
      </c>
      <c r="M51" s="31">
        <f t="shared" si="14"/>
        <v>4734.7094999999999</v>
      </c>
      <c r="N51" s="31">
        <f t="shared" si="14"/>
        <v>5294.3859999999995</v>
      </c>
      <c r="O51" s="31">
        <f t="shared" si="14"/>
        <v>6126.2404999999999</v>
      </c>
      <c r="P51" s="31">
        <f t="shared" si="14"/>
        <v>4600.8367500000004</v>
      </c>
      <c r="Q51" s="31">
        <f>+SUM(Q53:Q63)</f>
        <v>6507.4750000000004</v>
      </c>
      <c r="R51" s="31">
        <f t="shared" si="14"/>
        <v>5218.4075000000003</v>
      </c>
      <c r="S51" s="31">
        <f t="shared" si="14"/>
        <v>5024.5860000000002</v>
      </c>
      <c r="T51" s="31">
        <f t="shared" si="14"/>
        <v>5219.21</v>
      </c>
      <c r="U51" s="31">
        <f t="shared" si="14"/>
        <v>5150.5632500000002</v>
      </c>
      <c r="V51" s="31">
        <f t="shared" si="14"/>
        <v>4672.7808664480972</v>
      </c>
      <c r="W51" s="31">
        <f t="shared" si="14"/>
        <v>4500.8914999999997</v>
      </c>
      <c r="X51" s="31">
        <f t="shared" si="14"/>
        <v>5008.4987500000007</v>
      </c>
      <c r="Y51" s="31">
        <f t="shared" si="14"/>
        <v>4494.1910000000007</v>
      </c>
      <c r="Z51" s="31">
        <f t="shared" si="14"/>
        <v>4434.0050000000001</v>
      </c>
      <c r="AA51" s="31">
        <f t="shared" si="14"/>
        <v>4431.6244999999999</v>
      </c>
      <c r="AB51" s="31">
        <f t="shared" si="14"/>
        <v>4248.4579999999996</v>
      </c>
      <c r="AC51" s="31">
        <f t="shared" si="14"/>
        <v>5095.424</v>
      </c>
      <c r="AD51" s="31">
        <f t="shared" si="14"/>
        <v>4964.2995599999995</v>
      </c>
      <c r="AE51" s="31">
        <f t="shared" si="14"/>
        <v>6028.782940000001</v>
      </c>
      <c r="AF51" s="31">
        <f t="shared" si="14"/>
        <v>6239.6234999999997</v>
      </c>
      <c r="AG51" s="31">
        <f t="shared" si="14"/>
        <v>5809.0427500000005</v>
      </c>
      <c r="AH51" s="31">
        <f t="shared" si="14"/>
        <v>7819.6709999999994</v>
      </c>
      <c r="AI51" s="31">
        <f t="shared" si="14"/>
        <v>5404.0530000000008</v>
      </c>
      <c r="AJ51" s="31">
        <f t="shared" si="14"/>
        <v>5294.9932500000004</v>
      </c>
      <c r="AK51" s="31">
        <f t="shared" si="14"/>
        <v>6274.7522499999995</v>
      </c>
      <c r="AL51" s="31">
        <f t="shared" si="14"/>
        <v>6049.3022500000006</v>
      </c>
      <c r="AM51" s="31">
        <f t="shared" si="14"/>
        <v>5309.4380000000001</v>
      </c>
      <c r="AN51" s="31">
        <f t="shared" si="14"/>
        <v>7011.1</v>
      </c>
      <c r="AO51" s="31">
        <f t="shared" si="14"/>
        <v>6159.2389999999996</v>
      </c>
      <c r="AP51" s="31">
        <f t="shared" si="14"/>
        <v>5914.4959999999992</v>
      </c>
      <c r="AQ51" s="31">
        <f t="shared" si="14"/>
        <v>4841.4030000000002</v>
      </c>
      <c r="AR51" s="31">
        <f t="shared" si="14"/>
        <v>6630.2217499999997</v>
      </c>
      <c r="AS51" s="31">
        <f t="shared" si="14"/>
        <v>6160.9174999999996</v>
      </c>
      <c r="AT51" s="31">
        <f t="shared" si="14"/>
        <v>5016.9067500000001</v>
      </c>
      <c r="AU51" s="31">
        <f t="shared" si="14"/>
        <v>5544.4813999999997</v>
      </c>
      <c r="AV51" s="31">
        <f t="shared" si="14"/>
        <v>2138.7692499999998</v>
      </c>
      <c r="AW51" s="31">
        <f t="shared" si="14"/>
        <v>0</v>
      </c>
      <c r="AX51" s="31">
        <f t="shared" si="14"/>
        <v>0</v>
      </c>
      <c r="AY51" s="31">
        <f t="shared" si="14"/>
        <v>0</v>
      </c>
      <c r="AZ51" s="31">
        <f t="shared" si="14"/>
        <v>0</v>
      </c>
      <c r="BA51" s="31">
        <f t="shared" si="14"/>
        <v>0</v>
      </c>
      <c r="BB51" s="31">
        <f t="shared" si="14"/>
        <v>41560.466</v>
      </c>
      <c r="BC51" s="31">
        <f t="shared" si="14"/>
        <v>36247.195650000009</v>
      </c>
    </row>
    <row r="52" spans="2:55" x14ac:dyDescent="0.25">
      <c r="B52" s="3"/>
      <c r="C52" s="29"/>
      <c r="D52" s="29"/>
      <c r="E52" s="29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29"/>
      <c r="BC52" s="29"/>
    </row>
    <row r="53" spans="2:55" x14ac:dyDescent="0.25">
      <c r="B53" s="3" t="s">
        <v>37</v>
      </c>
      <c r="C53" s="29">
        <v>5.359</v>
      </c>
      <c r="D53" s="29">
        <v>64.47</v>
      </c>
      <c r="E53" s="29">
        <v>25.298999999999999</v>
      </c>
      <c r="F53" s="30"/>
      <c r="G53" s="30">
        <v>2.0510000000000002</v>
      </c>
      <c r="H53" s="30"/>
      <c r="I53" s="30"/>
      <c r="J53" s="30"/>
      <c r="K53" s="30">
        <v>0.55000000000000004</v>
      </c>
      <c r="L53" s="30">
        <v>0.77</v>
      </c>
      <c r="M53" s="30"/>
      <c r="N53" s="30">
        <v>1.845</v>
      </c>
      <c r="O53" s="30">
        <v>0.14299999999999999</v>
      </c>
      <c r="P53" s="30"/>
      <c r="Q53" s="30"/>
      <c r="R53" s="30">
        <v>7.806</v>
      </c>
      <c r="S53" s="30">
        <v>0.33300000000000002</v>
      </c>
      <c r="T53" s="30">
        <v>19.2</v>
      </c>
      <c r="U53" s="30">
        <v>4.74</v>
      </c>
      <c r="V53" s="30">
        <v>0.113</v>
      </c>
      <c r="W53" s="30">
        <v>5.1859999999999999</v>
      </c>
      <c r="X53" s="30">
        <v>2.7759999999999998</v>
      </c>
      <c r="Y53" s="30"/>
      <c r="Z53" s="30">
        <v>19.2</v>
      </c>
      <c r="AA53" s="30">
        <v>4.7119999999999997</v>
      </c>
      <c r="AB53" s="30">
        <v>0.28199999999999997</v>
      </c>
      <c r="AC53" s="30">
        <v>0.122</v>
      </c>
      <c r="AD53" s="30"/>
      <c r="AE53" s="30"/>
      <c r="AF53" s="30">
        <v>3.1640000000000001</v>
      </c>
      <c r="AG53" s="30"/>
      <c r="AH53" s="30"/>
      <c r="AI53" s="30">
        <v>0</v>
      </c>
      <c r="AJ53" s="30">
        <v>0.84599999999999997</v>
      </c>
      <c r="AK53" s="30">
        <v>0.4</v>
      </c>
      <c r="AL53" s="30">
        <v>4.9000000000000002E-2</v>
      </c>
      <c r="AM53" s="30">
        <v>1.55</v>
      </c>
      <c r="AN53" s="30">
        <v>19.29</v>
      </c>
      <c r="AO53" s="30"/>
      <c r="AP53" s="30">
        <v>8.5000000000000006E-2</v>
      </c>
      <c r="AQ53" s="30">
        <v>0.121</v>
      </c>
      <c r="AR53" s="30">
        <v>0.56000000000000005</v>
      </c>
      <c r="AS53" s="30">
        <v>45.72</v>
      </c>
      <c r="AT53" s="30">
        <v>24.716000000000001</v>
      </c>
      <c r="AU53" s="30"/>
      <c r="AV53" s="30">
        <v>2.7040000000000002</v>
      </c>
      <c r="AW53" s="30"/>
      <c r="AX53" s="30"/>
      <c r="AY53" s="30"/>
      <c r="AZ53" s="30"/>
      <c r="BA53" s="30"/>
      <c r="BB53" s="29">
        <f>+AD53+AE53+AF53+AG53+AH53+AI53+AJ53</f>
        <v>4.01</v>
      </c>
      <c r="BC53" s="29">
        <f>+AP53+AQ53+AR53+AS53+AT53+AU53+AV53</f>
        <v>73.905999999999992</v>
      </c>
    </row>
    <row r="54" spans="2:55" x14ac:dyDescent="0.25">
      <c r="B54" s="3" t="s">
        <v>38</v>
      </c>
      <c r="C54" s="44">
        <v>0</v>
      </c>
      <c r="D54" s="44">
        <v>0</v>
      </c>
      <c r="E54" s="44">
        <v>0</v>
      </c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>
        <v>0</v>
      </c>
      <c r="AJ54" s="45"/>
      <c r="AK54" s="45"/>
      <c r="AL54" s="45"/>
      <c r="AM54" s="45">
        <v>0</v>
      </c>
      <c r="AN54" s="45"/>
      <c r="AO54" s="45"/>
      <c r="AP54" s="45"/>
      <c r="AQ54" s="45">
        <v>0</v>
      </c>
      <c r="AR54" s="45">
        <v>0</v>
      </c>
      <c r="AS54" s="45">
        <v>0</v>
      </c>
      <c r="AT54" s="45">
        <v>0</v>
      </c>
      <c r="AU54" s="45"/>
      <c r="AV54" s="45">
        <v>0</v>
      </c>
      <c r="AW54" s="45"/>
      <c r="AX54" s="45"/>
      <c r="AY54" s="45"/>
      <c r="AZ54" s="45"/>
      <c r="BA54" s="45"/>
      <c r="BB54" s="44">
        <f t="shared" ref="BB54:BB63" si="15">+AD54+AE54+AF54+AG54+AH54+AI54+AJ54</f>
        <v>0</v>
      </c>
      <c r="BC54" s="44">
        <f t="shared" ref="BC54:BC63" si="16">+AP54+AQ54+AR54+AS54+AT54+AU54+AV54</f>
        <v>0</v>
      </c>
    </row>
    <row r="55" spans="2:55" x14ac:dyDescent="0.25">
      <c r="B55" s="3" t="s">
        <v>39</v>
      </c>
      <c r="C55" s="29">
        <v>2786.1584999999995</v>
      </c>
      <c r="D55" s="29">
        <v>2718.1902499999997</v>
      </c>
      <c r="E55" s="29">
        <v>2536.1645000000003</v>
      </c>
      <c r="F55" s="30">
        <v>208.91399999999999</v>
      </c>
      <c r="G55" s="30">
        <v>244.3485</v>
      </c>
      <c r="H55" s="30">
        <v>387.31400000000002</v>
      </c>
      <c r="I55" s="30">
        <v>191.81000000000003</v>
      </c>
      <c r="J55" s="30">
        <v>231.5855</v>
      </c>
      <c r="K55" s="30">
        <v>397.44850000000002</v>
      </c>
      <c r="L55" s="30">
        <v>233.20224999999996</v>
      </c>
      <c r="M55" s="30">
        <v>200.29549999999998</v>
      </c>
      <c r="N55" s="30">
        <v>274.16199999999981</v>
      </c>
      <c r="O55" s="30">
        <v>117.6155</v>
      </c>
      <c r="P55" s="30">
        <v>117.46275</v>
      </c>
      <c r="Q55" s="30">
        <v>182</v>
      </c>
      <c r="R55" s="30">
        <v>195.09649999999999</v>
      </c>
      <c r="S55" s="30">
        <v>302.94</v>
      </c>
      <c r="T55" s="30">
        <v>235.47</v>
      </c>
      <c r="U55" s="30">
        <v>292.55525</v>
      </c>
      <c r="V55" s="30">
        <v>330.22874999999999</v>
      </c>
      <c r="W55" s="30">
        <v>266.03649999999999</v>
      </c>
      <c r="X55" s="30">
        <v>319.98374999999999</v>
      </c>
      <c r="Y55" s="30">
        <v>268.42399999999998</v>
      </c>
      <c r="Z55" s="30">
        <v>192.87700000000001</v>
      </c>
      <c r="AA55" s="30">
        <v>94.789500000000004</v>
      </c>
      <c r="AB55" s="30">
        <v>95.789000000000001</v>
      </c>
      <c r="AC55" s="30">
        <f>[1]IV912!$J$48</f>
        <v>124</v>
      </c>
      <c r="AD55" s="30">
        <v>218.13556</v>
      </c>
      <c r="AE55" s="30">
        <v>192.00193999999999</v>
      </c>
      <c r="AF55" s="30">
        <v>221.07650000000001</v>
      </c>
      <c r="AG55" s="30">
        <v>239.60974999999999</v>
      </c>
      <c r="AH55" s="30">
        <v>289.46699999999998</v>
      </c>
      <c r="AI55" s="30">
        <v>188.43299999999999</v>
      </c>
      <c r="AJ55" s="30">
        <v>296.95925</v>
      </c>
      <c r="AK55" s="30">
        <v>226.40525</v>
      </c>
      <c r="AL55" s="30">
        <v>145.47925000000001</v>
      </c>
      <c r="AM55" s="30">
        <v>157.858</v>
      </c>
      <c r="AN55" s="30">
        <v>164.625</v>
      </c>
      <c r="AO55" s="30">
        <v>196.114</v>
      </c>
      <c r="AP55" s="30">
        <v>227.46100000000001</v>
      </c>
      <c r="AQ55" s="30">
        <v>225.977</v>
      </c>
      <c r="AR55" s="30">
        <v>219.00475</v>
      </c>
      <c r="AS55" s="30">
        <v>179.2465</v>
      </c>
      <c r="AT55" s="30">
        <v>296.28674999999998</v>
      </c>
      <c r="AU55" s="30">
        <v>207.155</v>
      </c>
      <c r="AV55" s="30">
        <v>314.78525000000002</v>
      </c>
      <c r="AW55" s="30"/>
      <c r="AX55" s="30"/>
      <c r="AY55" s="30"/>
      <c r="AZ55" s="30"/>
      <c r="BA55" s="30"/>
      <c r="BB55" s="29">
        <f t="shared" si="15"/>
        <v>1645.683</v>
      </c>
      <c r="BC55" s="29">
        <f t="shared" si="16"/>
        <v>1669.9162499999998</v>
      </c>
    </row>
    <row r="56" spans="2:55" x14ac:dyDescent="0.25">
      <c r="B56" s="3" t="s">
        <v>40</v>
      </c>
      <c r="C56" s="29">
        <v>1802.329</v>
      </c>
      <c r="D56" s="29">
        <v>2141.4050000000002</v>
      </c>
      <c r="E56" s="29">
        <v>7732.1839999999993</v>
      </c>
      <c r="F56" s="30">
        <v>73.150000000000006</v>
      </c>
      <c r="G56" s="30">
        <v>41.021999999999998</v>
      </c>
      <c r="H56" s="30">
        <v>162.30000000000001</v>
      </c>
      <c r="I56" s="30">
        <v>157.45400000000001</v>
      </c>
      <c r="J56" s="30">
        <v>201.95</v>
      </c>
      <c r="K56" s="30">
        <v>156.69800000000001</v>
      </c>
      <c r="L56" s="30">
        <v>177.3</v>
      </c>
      <c r="M56" s="30">
        <v>258.03699999999998</v>
      </c>
      <c r="N56" s="30">
        <v>205.90299999999999</v>
      </c>
      <c r="O56" s="30">
        <v>219.035</v>
      </c>
      <c r="P56" s="30">
        <v>63.48</v>
      </c>
      <c r="Q56" s="30">
        <v>86</v>
      </c>
      <c r="R56" s="30">
        <v>260.863</v>
      </c>
      <c r="S56" s="30">
        <v>125.4</v>
      </c>
      <c r="T56" s="30">
        <v>96.475999999999999</v>
      </c>
      <c r="U56" s="30">
        <v>176.333</v>
      </c>
      <c r="V56" s="30">
        <v>102.34</v>
      </c>
      <c r="W56" s="30">
        <v>159.626</v>
      </c>
      <c r="X56" s="30">
        <v>243.744</v>
      </c>
      <c r="Y56" s="30">
        <v>127.05200000000001</v>
      </c>
      <c r="Z56" s="30">
        <v>258.30500000000001</v>
      </c>
      <c r="AA56" s="30">
        <v>176.31100000000001</v>
      </c>
      <c r="AB56" s="30">
        <v>134.95500000000001</v>
      </c>
      <c r="AC56" s="30">
        <f>[1]IV912!$J$49</f>
        <v>280</v>
      </c>
      <c r="AD56" s="30">
        <v>91.05</v>
      </c>
      <c r="AE56" s="30">
        <v>682.90300000000002</v>
      </c>
      <c r="AF56" s="30">
        <v>641.84100000000001</v>
      </c>
      <c r="AG56" s="30">
        <v>623.14499999999998</v>
      </c>
      <c r="AH56" s="30">
        <v>576.80600000000004</v>
      </c>
      <c r="AI56" s="30">
        <v>743.73</v>
      </c>
      <c r="AJ56" s="30">
        <v>638.51</v>
      </c>
      <c r="AK56" s="30">
        <v>669.12900000000002</v>
      </c>
      <c r="AL56" s="30">
        <v>459.59</v>
      </c>
      <c r="AM56" s="30">
        <v>744.40300000000002</v>
      </c>
      <c r="AN56" s="30">
        <v>1283.1769999999999</v>
      </c>
      <c r="AO56" s="30">
        <v>577.9</v>
      </c>
      <c r="AP56" s="30">
        <v>780.37399999999991</v>
      </c>
      <c r="AQ56" s="30">
        <v>881.423</v>
      </c>
      <c r="AR56" s="30">
        <v>1871.4099999999999</v>
      </c>
      <c r="AS56" s="30">
        <v>1227.394</v>
      </c>
      <c r="AT56" s="30">
        <v>711.26400000000001</v>
      </c>
      <c r="AU56" s="30">
        <v>379.76900000000001</v>
      </c>
      <c r="AV56" s="30">
        <v>316.27600000000001</v>
      </c>
      <c r="AW56" s="30"/>
      <c r="AX56" s="30"/>
      <c r="AY56" s="30"/>
      <c r="AZ56" s="30"/>
      <c r="BA56" s="30"/>
      <c r="BB56" s="29">
        <f t="shared" si="15"/>
        <v>3997.9849999999997</v>
      </c>
      <c r="BC56" s="29">
        <f t="shared" si="16"/>
        <v>6167.91</v>
      </c>
    </row>
    <row r="57" spans="2:55" x14ac:dyDescent="0.25">
      <c r="B57" s="3" t="s">
        <v>41</v>
      </c>
      <c r="C57" s="29">
        <v>6990.3720000000003</v>
      </c>
      <c r="D57" s="29">
        <v>6614.1921164480973</v>
      </c>
      <c r="E57" s="29">
        <v>9119.4680000000008</v>
      </c>
      <c r="F57" s="30">
        <v>273.76299999999998</v>
      </c>
      <c r="G57" s="30">
        <v>951.55700000000002</v>
      </c>
      <c r="H57" s="30">
        <v>602</v>
      </c>
      <c r="I57" s="30">
        <v>1024.184</v>
      </c>
      <c r="J57" s="30">
        <v>396.48</v>
      </c>
      <c r="K57" s="30">
        <v>310.55200000000002</v>
      </c>
      <c r="L57" s="30">
        <v>481.49400000000003</v>
      </c>
      <c r="M57" s="30">
        <v>410.07900000000001</v>
      </c>
      <c r="N57" s="30">
        <v>308.072</v>
      </c>
      <c r="O57" s="30">
        <v>903.73400000000004</v>
      </c>
      <c r="P57" s="30">
        <v>610.94399999999996</v>
      </c>
      <c r="Q57" s="30">
        <v>717.51300000000003</v>
      </c>
      <c r="R57" s="30">
        <v>177.58</v>
      </c>
      <c r="S57" s="30">
        <v>404.86500000000001</v>
      </c>
      <c r="T57" s="30">
        <v>320.108</v>
      </c>
      <c r="U57" s="30">
        <v>614.55799999999999</v>
      </c>
      <c r="V57" s="30">
        <v>675.30911644809748</v>
      </c>
      <c r="W57" s="30">
        <v>464.12900000000002</v>
      </c>
      <c r="X57" s="30">
        <v>342.16</v>
      </c>
      <c r="Y57" s="30">
        <v>826.46900000000005</v>
      </c>
      <c r="Z57" s="30">
        <v>939.53800000000001</v>
      </c>
      <c r="AA57" s="30">
        <v>685.56600000000003</v>
      </c>
      <c r="AB57" s="30">
        <v>531.96199999999999</v>
      </c>
      <c r="AC57" s="30">
        <v>631.94799999999998</v>
      </c>
      <c r="AD57" s="30">
        <v>198.565</v>
      </c>
      <c r="AE57" s="30">
        <v>157.94999999999999</v>
      </c>
      <c r="AF57" s="30">
        <v>139.97499999999999</v>
      </c>
      <c r="AG57" s="30">
        <v>191.28</v>
      </c>
      <c r="AH57" s="30">
        <v>444.53300000000002</v>
      </c>
      <c r="AI57" s="30">
        <v>1161.329</v>
      </c>
      <c r="AJ57" s="30">
        <v>919.91</v>
      </c>
      <c r="AK57" s="30">
        <v>1161.18</v>
      </c>
      <c r="AL57" s="30">
        <v>1429.163</v>
      </c>
      <c r="AM57" s="30">
        <v>798.76400000000001</v>
      </c>
      <c r="AN57" s="30">
        <v>927.67600000000004</v>
      </c>
      <c r="AO57" s="30">
        <v>1589.143</v>
      </c>
      <c r="AP57" s="30">
        <v>1102.9749999999999</v>
      </c>
      <c r="AQ57" s="30">
        <v>965.58</v>
      </c>
      <c r="AR57" s="30">
        <v>545.54200000000003</v>
      </c>
      <c r="AS57" s="30">
        <v>921.93100000000004</v>
      </c>
      <c r="AT57" s="30">
        <v>558.31200000000001</v>
      </c>
      <c r="AU57" s="30">
        <v>832.40599999999995</v>
      </c>
      <c r="AV57" s="30">
        <v>324.17</v>
      </c>
      <c r="AW57" s="30"/>
      <c r="AX57" s="30"/>
      <c r="AY57" s="30"/>
      <c r="AZ57" s="30"/>
      <c r="BA57" s="30"/>
      <c r="BB57" s="29">
        <f t="shared" si="15"/>
        <v>3213.5419999999995</v>
      </c>
      <c r="BC57" s="29">
        <f t="shared" si="16"/>
        <v>5250.9159999999993</v>
      </c>
    </row>
    <row r="58" spans="2:55" x14ac:dyDescent="0.25">
      <c r="B58" s="3" t="s">
        <v>69</v>
      </c>
      <c r="C58" s="29">
        <v>29149.665000000005</v>
      </c>
      <c r="D58" s="29">
        <v>30974.028000000002</v>
      </c>
      <c r="E58" s="29">
        <v>40178.987999999998</v>
      </c>
      <c r="F58" s="30">
        <v>2336.038</v>
      </c>
      <c r="G58" s="30">
        <v>2435.6799999999998</v>
      </c>
      <c r="H58" s="30">
        <v>2184.9459999999999</v>
      </c>
      <c r="I58" s="30">
        <v>1949.6679999999999</v>
      </c>
      <c r="J58" s="30">
        <v>1913.739</v>
      </c>
      <c r="K58" s="30">
        <v>2047.8340000000001</v>
      </c>
      <c r="L58" s="30">
        <v>2055.8649999999998</v>
      </c>
      <c r="M58" s="30">
        <v>2359.085</v>
      </c>
      <c r="N58" s="30">
        <v>2447.8220000000001</v>
      </c>
      <c r="O58" s="30">
        <v>3239.2730000000001</v>
      </c>
      <c r="P58" s="30">
        <v>2252.1419999999998</v>
      </c>
      <c r="Q58" s="30">
        <v>3927.5729999999999</v>
      </c>
      <c r="R58" s="30">
        <v>2755.9989999999998</v>
      </c>
      <c r="S58" s="30">
        <v>3117.3780000000002</v>
      </c>
      <c r="T58" s="30">
        <v>3148.6610000000001</v>
      </c>
      <c r="U58" s="30">
        <v>3212.39</v>
      </c>
      <c r="V58" s="30">
        <v>2678.22</v>
      </c>
      <c r="W58" s="30">
        <v>2299.9580000000001</v>
      </c>
      <c r="X58" s="30">
        <v>2102.6770000000001</v>
      </c>
      <c r="Y58" s="30">
        <v>2047.0550000000001</v>
      </c>
      <c r="Z58" s="30">
        <v>2034.1610000000001</v>
      </c>
      <c r="AA58" s="30">
        <v>2144.1509999999998</v>
      </c>
      <c r="AB58" s="30">
        <v>2252.837</v>
      </c>
      <c r="AC58" s="30">
        <v>3180.5410000000002</v>
      </c>
      <c r="AD58" s="30">
        <v>3785.7570000000001</v>
      </c>
      <c r="AE58" s="30">
        <v>2671.1289999999999</v>
      </c>
      <c r="AF58" s="30">
        <v>3214.0790000000002</v>
      </c>
      <c r="AG58" s="30">
        <v>4055.9630000000002</v>
      </c>
      <c r="AH58" s="30">
        <v>6057.2560000000003</v>
      </c>
      <c r="AI58" s="30">
        <v>2925.4059999999999</v>
      </c>
      <c r="AJ58" s="30">
        <v>2304.721</v>
      </c>
      <c r="AK58" s="30">
        <v>3211.0140000000001</v>
      </c>
      <c r="AL58" s="30">
        <v>3203.66</v>
      </c>
      <c r="AM58" s="30">
        <v>2787.181</v>
      </c>
      <c r="AN58" s="30">
        <v>2866.2570000000001</v>
      </c>
      <c r="AO58" s="30">
        <v>3096.5650000000001</v>
      </c>
      <c r="AP58" s="30">
        <v>3074.5329999999999</v>
      </c>
      <c r="AQ58" s="30">
        <v>1707.53</v>
      </c>
      <c r="AR58" s="30">
        <v>3489.77</v>
      </c>
      <c r="AS58" s="30">
        <v>3242.6390000000001</v>
      </c>
      <c r="AT58" s="30">
        <v>2883.6709999999998</v>
      </c>
      <c r="AU58" s="30">
        <v>2179.0673999999999</v>
      </c>
      <c r="AV58" s="30">
        <v>823.26679999999999</v>
      </c>
      <c r="AW58" s="30"/>
      <c r="AX58" s="30"/>
      <c r="AY58" s="30"/>
      <c r="AZ58" s="30"/>
      <c r="BA58" s="30"/>
      <c r="BB58" s="29">
        <f t="shared" si="15"/>
        <v>25014.311000000002</v>
      </c>
      <c r="BC58" s="29">
        <f t="shared" si="16"/>
        <v>17400.477200000005</v>
      </c>
    </row>
    <row r="59" spans="2:55" x14ac:dyDescent="0.25">
      <c r="B59" s="3" t="s">
        <v>42</v>
      </c>
      <c r="C59" s="29">
        <v>9459.7040000000015</v>
      </c>
      <c r="D59" s="29">
        <v>6775.2129999999997</v>
      </c>
      <c r="E59" s="29">
        <v>3654.7079999999996</v>
      </c>
      <c r="F59" s="30">
        <v>618.83500000000004</v>
      </c>
      <c r="G59" s="30">
        <v>612.00400000000002</v>
      </c>
      <c r="H59" s="30">
        <v>904.63599999999997</v>
      </c>
      <c r="I59" s="30">
        <v>695.40899999999999</v>
      </c>
      <c r="J59" s="30">
        <v>824.226</v>
      </c>
      <c r="K59" s="30">
        <v>1125.742</v>
      </c>
      <c r="L59" s="30">
        <v>773.14099999999996</v>
      </c>
      <c r="M59" s="30">
        <v>533.56299999999999</v>
      </c>
      <c r="N59" s="30">
        <v>922.67399999999998</v>
      </c>
      <c r="O59" s="30">
        <v>768.48099999999999</v>
      </c>
      <c r="P59" s="30">
        <v>870.846</v>
      </c>
      <c r="Q59" s="30">
        <v>810.14700000000005</v>
      </c>
      <c r="R59" s="30">
        <v>1181.5440000000001</v>
      </c>
      <c r="S59" s="30">
        <v>582.45399999999995</v>
      </c>
      <c r="T59" s="30">
        <v>797.50300000000004</v>
      </c>
      <c r="U59" s="30">
        <v>581.91200000000003</v>
      </c>
      <c r="V59" s="30">
        <v>552.09</v>
      </c>
      <c r="W59" s="30">
        <v>573</v>
      </c>
      <c r="X59" s="30">
        <v>677.46400000000006</v>
      </c>
      <c r="Y59" s="30">
        <v>279.27499999999998</v>
      </c>
      <c r="Z59" s="30">
        <v>405.74400000000003</v>
      </c>
      <c r="AA59" s="30">
        <v>309.38</v>
      </c>
      <c r="AB59" s="30">
        <v>407.84699999999998</v>
      </c>
      <c r="AC59" s="30">
        <v>427</v>
      </c>
      <c r="AD59" s="30">
        <v>402.10700000000003</v>
      </c>
      <c r="AE59" s="30">
        <v>389.89299999999997</v>
      </c>
      <c r="AF59" s="30">
        <v>404.38299999999998</v>
      </c>
      <c r="AG59" s="30">
        <v>515.24300000000005</v>
      </c>
      <c r="AH59" s="30">
        <v>149.155</v>
      </c>
      <c r="AI59" s="30">
        <v>165.18</v>
      </c>
      <c r="AJ59" s="30">
        <v>195.874</v>
      </c>
      <c r="AK59" s="30">
        <v>175.477</v>
      </c>
      <c r="AL59" s="30">
        <v>195.548</v>
      </c>
      <c r="AM59" s="30">
        <v>71.984999999999999</v>
      </c>
      <c r="AN59" s="30">
        <v>834.78300000000002</v>
      </c>
      <c r="AO59" s="30">
        <v>155.08000000000001</v>
      </c>
      <c r="AP59" s="30">
        <v>153.24199999999999</v>
      </c>
      <c r="AQ59" s="30">
        <v>330.048</v>
      </c>
      <c r="AR59" s="30">
        <v>113.71</v>
      </c>
      <c r="AS59" s="30">
        <v>232.739</v>
      </c>
      <c r="AT59" s="30">
        <v>292.00799999999998</v>
      </c>
      <c r="AU59" s="30">
        <v>822.90300000000002</v>
      </c>
      <c r="AV59" s="30">
        <v>104.41900000000001</v>
      </c>
      <c r="AW59" s="30"/>
      <c r="AX59" s="30"/>
      <c r="AY59" s="30"/>
      <c r="AZ59" s="30"/>
      <c r="BA59" s="30"/>
      <c r="BB59" s="29">
        <f t="shared" si="15"/>
        <v>2221.835</v>
      </c>
      <c r="BC59" s="29">
        <f t="shared" si="16"/>
        <v>2049.069</v>
      </c>
    </row>
    <row r="60" spans="2:55" x14ac:dyDescent="0.25">
      <c r="B60" s="3" t="s">
        <v>43</v>
      </c>
      <c r="C60" s="29">
        <v>8884.5529999999999</v>
      </c>
      <c r="D60" s="29">
        <v>7385.3609999999999</v>
      </c>
      <c r="E60" s="29">
        <v>7889.2040000000006</v>
      </c>
      <c r="F60" s="30">
        <v>766.55399999999997</v>
      </c>
      <c r="G60" s="30">
        <v>799.83100000000002</v>
      </c>
      <c r="H60" s="30">
        <v>789.58900000000006</v>
      </c>
      <c r="I60" s="30">
        <v>773.221</v>
      </c>
      <c r="J60" s="30">
        <v>512.87300000000005</v>
      </c>
      <c r="K60" s="30">
        <v>625.72799999999995</v>
      </c>
      <c r="L60" s="30">
        <v>532.34299999999996</v>
      </c>
      <c r="M60" s="30">
        <v>912.56100000000004</v>
      </c>
      <c r="N60" s="30">
        <v>1101.5619999999999</v>
      </c>
      <c r="O60" s="30">
        <v>806.62699999999995</v>
      </c>
      <c r="P60" s="30">
        <v>621.80200000000002</v>
      </c>
      <c r="Q60" s="30">
        <v>641.86199999999997</v>
      </c>
      <c r="R60" s="30">
        <v>469.697</v>
      </c>
      <c r="S60" s="30">
        <v>441.202</v>
      </c>
      <c r="T60" s="30">
        <v>564.71500000000003</v>
      </c>
      <c r="U60" s="30">
        <v>197.178</v>
      </c>
      <c r="V60" s="30">
        <v>293.495</v>
      </c>
      <c r="W60" s="30">
        <v>688.29499999999996</v>
      </c>
      <c r="X60" s="30">
        <v>1264.7950000000001</v>
      </c>
      <c r="Y60" s="30">
        <v>831.553</v>
      </c>
      <c r="Z60" s="30">
        <v>520.79999999999995</v>
      </c>
      <c r="AA60" s="30">
        <v>928.64700000000005</v>
      </c>
      <c r="AB60" s="30">
        <v>763.67399999999998</v>
      </c>
      <c r="AC60" s="30">
        <v>421.31</v>
      </c>
      <c r="AD60" s="30">
        <v>210.73500000000001</v>
      </c>
      <c r="AE60" s="30">
        <v>1892.8979999999999</v>
      </c>
      <c r="AF60" s="30">
        <v>1556.06</v>
      </c>
      <c r="AG60" s="30">
        <v>162.09299999999999</v>
      </c>
      <c r="AH60" s="30">
        <v>247.273</v>
      </c>
      <c r="AI60" s="30">
        <v>168.10900000000001</v>
      </c>
      <c r="AJ60" s="30">
        <v>453.75200000000001</v>
      </c>
      <c r="AK60" s="30">
        <v>804.76499999999999</v>
      </c>
      <c r="AL60" s="30">
        <v>549.73</v>
      </c>
      <c r="AM60" s="30">
        <v>649.46399999999994</v>
      </c>
      <c r="AN60" s="30">
        <v>784.34</v>
      </c>
      <c r="AO60" s="30">
        <v>409.98500000000001</v>
      </c>
      <c r="AP60" s="30">
        <v>492.15</v>
      </c>
      <c r="AQ60" s="30">
        <v>582.524</v>
      </c>
      <c r="AR60" s="30">
        <v>177.72</v>
      </c>
      <c r="AS60" s="30">
        <v>190.822</v>
      </c>
      <c r="AT60" s="30">
        <v>157.142</v>
      </c>
      <c r="AU60" s="30">
        <v>1046.1890000000001</v>
      </c>
      <c r="AV60" s="30">
        <v>95.756200000000007</v>
      </c>
      <c r="AW60" s="30"/>
      <c r="AX60" s="30"/>
      <c r="AY60" s="30"/>
      <c r="AZ60" s="30"/>
      <c r="BA60" s="30"/>
      <c r="BB60" s="29">
        <f t="shared" si="15"/>
        <v>4690.92</v>
      </c>
      <c r="BC60" s="29">
        <f t="shared" si="16"/>
        <v>2742.3031999999998</v>
      </c>
    </row>
    <row r="61" spans="2:55" x14ac:dyDescent="0.25">
      <c r="B61" s="3" t="s">
        <v>44</v>
      </c>
      <c r="C61" s="29">
        <v>46.4</v>
      </c>
      <c r="D61" s="29">
        <v>124.45</v>
      </c>
      <c r="E61" s="29">
        <v>180.78799999999998</v>
      </c>
      <c r="F61" s="30">
        <v>7.5</v>
      </c>
      <c r="G61" s="30"/>
      <c r="H61" s="30">
        <v>6.5</v>
      </c>
      <c r="I61" s="30"/>
      <c r="J61" s="30">
        <v>2.4700000000000002</v>
      </c>
      <c r="K61" s="30">
        <v>3.38</v>
      </c>
      <c r="L61" s="30">
        <v>4.55</v>
      </c>
      <c r="M61" s="30">
        <v>8</v>
      </c>
      <c r="N61" s="30">
        <v>1</v>
      </c>
      <c r="O61" s="30">
        <v>6.5</v>
      </c>
      <c r="P61" s="30">
        <v>6.5</v>
      </c>
      <c r="Q61" s="30"/>
      <c r="R61" s="30">
        <v>9.5</v>
      </c>
      <c r="S61" s="30">
        <v>8.5</v>
      </c>
      <c r="T61" s="30">
        <v>13</v>
      </c>
      <c r="U61" s="30">
        <v>6.5</v>
      </c>
      <c r="V61" s="30">
        <v>8.6999999999999993</v>
      </c>
      <c r="W61" s="30">
        <v>13</v>
      </c>
      <c r="X61" s="30">
        <v>13</v>
      </c>
      <c r="Y61" s="30">
        <v>19.75</v>
      </c>
      <c r="Z61" s="30">
        <v>19.5</v>
      </c>
      <c r="AA61" s="30">
        <v>6.5</v>
      </c>
      <c r="AB61" s="30">
        <v>6.5</v>
      </c>
      <c r="AC61" s="30"/>
      <c r="AD61" s="30">
        <v>27.95</v>
      </c>
      <c r="AE61" s="30">
        <v>13</v>
      </c>
      <c r="AF61" s="30">
        <v>18.2</v>
      </c>
      <c r="AG61" s="30"/>
      <c r="AH61" s="30">
        <v>26</v>
      </c>
      <c r="AI61" s="30">
        <v>15.6</v>
      </c>
      <c r="AJ61" s="30">
        <v>13</v>
      </c>
      <c r="AK61" s="30"/>
      <c r="AL61" s="30">
        <v>20.187999999999999</v>
      </c>
      <c r="AM61" s="30">
        <v>17.600000000000001</v>
      </c>
      <c r="AN61" s="30">
        <v>16.25</v>
      </c>
      <c r="AO61" s="30">
        <v>13</v>
      </c>
      <c r="AP61" s="30">
        <v>15.16</v>
      </c>
      <c r="AQ61" s="30">
        <v>28.965</v>
      </c>
      <c r="AR61" s="30">
        <v>0</v>
      </c>
      <c r="AS61" s="30">
        <v>20.9</v>
      </c>
      <c r="AT61" s="30">
        <v>0</v>
      </c>
      <c r="AU61" s="30">
        <v>16.899999999999999</v>
      </c>
      <c r="AV61" s="30">
        <v>0</v>
      </c>
      <c r="AW61" s="30"/>
      <c r="AX61" s="30"/>
      <c r="AY61" s="30"/>
      <c r="AZ61" s="30"/>
      <c r="BA61" s="30"/>
      <c r="BB61" s="29">
        <f t="shared" si="15"/>
        <v>113.75</v>
      </c>
      <c r="BC61" s="29">
        <f t="shared" si="16"/>
        <v>81.925000000000011</v>
      </c>
    </row>
    <row r="62" spans="2:55" x14ac:dyDescent="0.25">
      <c r="B62" s="3" t="s">
        <v>45</v>
      </c>
      <c r="C62" s="29">
        <v>3.6</v>
      </c>
      <c r="D62" s="44">
        <v>0</v>
      </c>
      <c r="E62" s="44">
        <v>0.104</v>
      </c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>
        <v>3.6</v>
      </c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>
        <v>0.104</v>
      </c>
      <c r="AF62" s="45"/>
      <c r="AG62" s="45"/>
      <c r="AH62" s="45"/>
      <c r="AI62" s="45">
        <v>0</v>
      </c>
      <c r="AJ62" s="45"/>
      <c r="AK62" s="45"/>
      <c r="AL62" s="45"/>
      <c r="AM62" s="45">
        <v>0</v>
      </c>
      <c r="AN62" s="45"/>
      <c r="AO62" s="45"/>
      <c r="AP62" s="45"/>
      <c r="AQ62" s="45">
        <v>0</v>
      </c>
      <c r="AR62" s="45">
        <v>0</v>
      </c>
      <c r="AS62" s="45">
        <v>0</v>
      </c>
      <c r="AT62" s="45">
        <v>0.14000000000000001</v>
      </c>
      <c r="AU62" s="45"/>
      <c r="AV62" s="45">
        <v>0</v>
      </c>
      <c r="AW62" s="45"/>
      <c r="AX62" s="45"/>
      <c r="AY62" s="45"/>
      <c r="AZ62" s="45"/>
      <c r="BA62" s="45"/>
      <c r="BB62" s="44">
        <f t="shared" si="15"/>
        <v>0.104</v>
      </c>
      <c r="BC62" s="44">
        <f t="shared" si="16"/>
        <v>0.14000000000000001</v>
      </c>
    </row>
    <row r="63" spans="2:55" x14ac:dyDescent="0.25">
      <c r="B63" s="3" t="s">
        <v>46</v>
      </c>
      <c r="C63" s="29">
        <v>630.899</v>
      </c>
      <c r="D63" s="29">
        <v>701.3309999999999</v>
      </c>
      <c r="E63" s="29">
        <v>1047.3899999999999</v>
      </c>
      <c r="F63" s="30">
        <v>55.42</v>
      </c>
      <c r="G63" s="30">
        <v>46.397000000000006</v>
      </c>
      <c r="H63" s="30">
        <v>17.22</v>
      </c>
      <c r="I63" s="30">
        <v>64.592999999999989</v>
      </c>
      <c r="J63" s="30">
        <v>31.667999999999999</v>
      </c>
      <c r="K63" s="30">
        <v>28.994</v>
      </c>
      <c r="L63" s="30">
        <v>40.900000000000006</v>
      </c>
      <c r="M63" s="30">
        <v>53.088999999999999</v>
      </c>
      <c r="N63" s="30">
        <v>31.346</v>
      </c>
      <c r="O63" s="30">
        <v>64.831999999999994</v>
      </c>
      <c r="P63" s="30">
        <v>54.06</v>
      </c>
      <c r="Q63" s="30">
        <v>142.38</v>
      </c>
      <c r="R63" s="30">
        <v>160.322</v>
      </c>
      <c r="S63" s="30">
        <v>41.514000000000003</v>
      </c>
      <c r="T63" s="30">
        <v>24.076999999999998</v>
      </c>
      <c r="U63" s="30">
        <v>64.396999999999991</v>
      </c>
      <c r="V63" s="30">
        <v>32.284999999999997</v>
      </c>
      <c r="W63" s="30">
        <v>31.661000000000001</v>
      </c>
      <c r="X63" s="30">
        <v>41.899000000000001</v>
      </c>
      <c r="Y63" s="30">
        <v>94.613</v>
      </c>
      <c r="Z63" s="30">
        <v>43.88</v>
      </c>
      <c r="AA63" s="30">
        <v>81.567999999999998</v>
      </c>
      <c r="AB63" s="30">
        <v>54.612000000000002</v>
      </c>
      <c r="AC63" s="30">
        <v>30.503</v>
      </c>
      <c r="AD63" s="30">
        <v>30</v>
      </c>
      <c r="AE63" s="30">
        <v>28.904</v>
      </c>
      <c r="AF63" s="30">
        <v>40.844999999999999</v>
      </c>
      <c r="AG63" s="30">
        <v>21.709</v>
      </c>
      <c r="AH63" s="30">
        <v>29.181000000000001</v>
      </c>
      <c r="AI63" s="30">
        <v>36.265999999999998</v>
      </c>
      <c r="AJ63" s="30">
        <v>471.42099999999999</v>
      </c>
      <c r="AK63" s="30">
        <v>26.382000000000001</v>
      </c>
      <c r="AL63" s="30">
        <v>45.895000000000003</v>
      </c>
      <c r="AM63" s="30">
        <v>80.63300000000001</v>
      </c>
      <c r="AN63" s="30">
        <v>114.702</v>
      </c>
      <c r="AO63" s="30">
        <v>121.452</v>
      </c>
      <c r="AP63" s="30">
        <v>68.516000000000005</v>
      </c>
      <c r="AQ63" s="30">
        <v>119.235</v>
      </c>
      <c r="AR63" s="30">
        <v>212.505</v>
      </c>
      <c r="AS63" s="30">
        <v>99.52600000000001</v>
      </c>
      <c r="AT63" s="30">
        <v>93.36699999999999</v>
      </c>
      <c r="AU63" s="30">
        <v>60.091999999999999</v>
      </c>
      <c r="AV63" s="30">
        <v>157.392</v>
      </c>
      <c r="AW63" s="30"/>
      <c r="AX63" s="30"/>
      <c r="AY63" s="30"/>
      <c r="AZ63" s="30"/>
      <c r="BA63" s="30"/>
      <c r="BB63" s="29">
        <f t="shared" si="15"/>
        <v>658.32600000000002</v>
      </c>
      <c r="BC63" s="29">
        <f t="shared" si="16"/>
        <v>810.63300000000004</v>
      </c>
    </row>
    <row r="64" spans="2:55" x14ac:dyDescent="0.25">
      <c r="B64" s="8"/>
      <c r="C64" s="29"/>
      <c r="D64" s="29"/>
      <c r="E64" s="29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29"/>
      <c r="BC64" s="29"/>
    </row>
    <row r="65" spans="2:57" x14ac:dyDescent="0.25">
      <c r="B65" s="4" t="s">
        <v>47</v>
      </c>
      <c r="C65" s="31">
        <f>+SUM(C67:C69)</f>
        <v>371.11099999999999</v>
      </c>
      <c r="D65" s="31">
        <f t="shared" ref="D65:G65" si="17">+SUM(D67:D69)</f>
        <v>396.96100000000007</v>
      </c>
      <c r="E65" s="31">
        <f t="shared" si="17"/>
        <v>457.86699999999996</v>
      </c>
      <c r="F65" s="31">
        <f t="shared" si="17"/>
        <v>3.391</v>
      </c>
      <c r="G65" s="31">
        <f t="shared" si="17"/>
        <v>0.17199999999999999</v>
      </c>
      <c r="H65" s="31">
        <f t="shared" ref="H65:BB65" si="18">+SUM(H67:H69)</f>
        <v>2.0169999999999999</v>
      </c>
      <c r="I65" s="31">
        <f t="shared" si="18"/>
        <v>3.1379999999999999</v>
      </c>
      <c r="J65" s="31">
        <f t="shared" si="18"/>
        <v>7.5279999999999996</v>
      </c>
      <c r="K65" s="31">
        <f t="shared" si="18"/>
        <v>10.709</v>
      </c>
      <c r="L65" s="31">
        <f t="shared" si="18"/>
        <v>72.824999999999989</v>
      </c>
      <c r="M65" s="31">
        <f t="shared" si="18"/>
        <v>64.290999999999997</v>
      </c>
      <c r="N65" s="31">
        <f t="shared" si="18"/>
        <v>145.43199999999999</v>
      </c>
      <c r="O65" s="31">
        <f t="shared" si="18"/>
        <v>2.2679999999999998</v>
      </c>
      <c r="P65" s="31">
        <f t="shared" si="18"/>
        <v>38.340000000000003</v>
      </c>
      <c r="Q65" s="31">
        <f t="shared" si="18"/>
        <v>21</v>
      </c>
      <c r="R65" s="31">
        <f t="shared" si="18"/>
        <v>0.55000000000000004</v>
      </c>
      <c r="S65" s="31">
        <f t="shared" si="18"/>
        <v>21.494</v>
      </c>
      <c r="T65" s="31">
        <f t="shared" si="18"/>
        <v>3.81</v>
      </c>
      <c r="U65" s="31">
        <f t="shared" si="18"/>
        <v>24.240000000000002</v>
      </c>
      <c r="V65" s="31">
        <f t="shared" si="18"/>
        <v>0.41799999999999998</v>
      </c>
      <c r="W65" s="31">
        <f t="shared" si="18"/>
        <v>4.43</v>
      </c>
      <c r="X65" s="31">
        <f t="shared" si="18"/>
        <v>2.153</v>
      </c>
      <c r="Y65" s="31">
        <f t="shared" si="18"/>
        <v>43.51</v>
      </c>
      <c r="Z65" s="31">
        <f t="shared" si="18"/>
        <v>98.795000000000002</v>
      </c>
      <c r="AA65" s="31">
        <f t="shared" si="18"/>
        <v>61.347000000000001</v>
      </c>
      <c r="AB65" s="31">
        <f t="shared" si="18"/>
        <v>36.773000000000003</v>
      </c>
      <c r="AC65" s="31">
        <f t="shared" si="18"/>
        <v>99.441000000000003</v>
      </c>
      <c r="AD65" s="31">
        <f t="shared" si="18"/>
        <v>0.5</v>
      </c>
      <c r="AE65" s="31">
        <f t="shared" si="18"/>
        <v>68.56</v>
      </c>
      <c r="AF65" s="31">
        <f t="shared" si="18"/>
        <v>26.245999999999999</v>
      </c>
      <c r="AG65" s="31">
        <f t="shared" si="18"/>
        <v>0.112</v>
      </c>
      <c r="AH65" s="31">
        <f t="shared" si="18"/>
        <v>1.179</v>
      </c>
      <c r="AI65" s="31">
        <f t="shared" si="18"/>
        <v>0.19600000000000001</v>
      </c>
      <c r="AJ65" s="31">
        <f t="shared" si="18"/>
        <v>38.006</v>
      </c>
      <c r="AK65" s="31">
        <f t="shared" si="18"/>
        <v>19.2</v>
      </c>
      <c r="AL65" s="31">
        <f t="shared" si="18"/>
        <v>127.98400000000001</v>
      </c>
      <c r="AM65" s="31">
        <f t="shared" si="18"/>
        <v>106.91300000000001</v>
      </c>
      <c r="AN65" s="31">
        <f t="shared" si="18"/>
        <v>19.2</v>
      </c>
      <c r="AO65" s="31">
        <f t="shared" si="18"/>
        <v>49.771000000000001</v>
      </c>
      <c r="AP65" s="31">
        <f t="shared" si="18"/>
        <v>115.1</v>
      </c>
      <c r="AQ65" s="31">
        <f t="shared" si="18"/>
        <v>16.559999999999999</v>
      </c>
      <c r="AR65" s="31">
        <f t="shared" si="18"/>
        <v>33.582000000000001</v>
      </c>
      <c r="AS65" s="31">
        <f t="shared" si="18"/>
        <v>0.17599999999999999</v>
      </c>
      <c r="AT65" s="31">
        <f t="shared" si="18"/>
        <v>0</v>
      </c>
      <c r="AU65" s="31">
        <f t="shared" si="18"/>
        <v>0</v>
      </c>
      <c r="AV65" s="31">
        <f t="shared" si="18"/>
        <v>1.57</v>
      </c>
      <c r="AW65" s="31">
        <f t="shared" si="18"/>
        <v>0</v>
      </c>
      <c r="AX65" s="31">
        <f t="shared" si="18"/>
        <v>0</v>
      </c>
      <c r="AY65" s="31">
        <f t="shared" si="18"/>
        <v>0</v>
      </c>
      <c r="AZ65" s="31">
        <f t="shared" si="18"/>
        <v>0</v>
      </c>
      <c r="BA65" s="31">
        <f t="shared" si="18"/>
        <v>0</v>
      </c>
      <c r="BB65" s="31">
        <f t="shared" si="18"/>
        <v>134.79900000000001</v>
      </c>
      <c r="BC65" s="31">
        <f>+SUM(BC67:BC69)</f>
        <v>166.98799999999997</v>
      </c>
    </row>
    <row r="66" spans="2:57" x14ac:dyDescent="0.25">
      <c r="B66" s="3"/>
      <c r="C66" s="29"/>
      <c r="D66" s="29"/>
      <c r="E66" s="29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29"/>
      <c r="BC66" s="29"/>
    </row>
    <row r="67" spans="2:57" x14ac:dyDescent="0.25">
      <c r="B67" s="3" t="s">
        <v>48</v>
      </c>
      <c r="C67" s="29">
        <v>293.875</v>
      </c>
      <c r="D67" s="29">
        <v>322.23500000000007</v>
      </c>
      <c r="E67" s="29">
        <v>388.96699999999998</v>
      </c>
      <c r="F67" s="30">
        <v>3.137</v>
      </c>
      <c r="G67" s="30">
        <v>2.7E-2</v>
      </c>
      <c r="H67" s="30">
        <v>2.0169999999999999</v>
      </c>
      <c r="I67" s="30">
        <v>3.1379999999999999</v>
      </c>
      <c r="J67" s="30">
        <v>7.5279999999999996</v>
      </c>
      <c r="K67" s="30">
        <v>10.612</v>
      </c>
      <c r="L67" s="30">
        <v>34.424999999999997</v>
      </c>
      <c r="M67" s="30">
        <v>64.290999999999997</v>
      </c>
      <c r="N67" s="30">
        <v>145.43199999999999</v>
      </c>
      <c r="O67" s="30">
        <v>2.2679999999999998</v>
      </c>
      <c r="P67" s="30"/>
      <c r="Q67" s="30">
        <v>21</v>
      </c>
      <c r="R67" s="30">
        <v>0.55000000000000004</v>
      </c>
      <c r="S67" s="30">
        <v>21.494</v>
      </c>
      <c r="T67" s="30">
        <v>3.4470000000000001</v>
      </c>
      <c r="U67" s="30">
        <v>19.440000000000001</v>
      </c>
      <c r="V67" s="30">
        <v>0.41799999999999998</v>
      </c>
      <c r="W67" s="30">
        <v>4.43</v>
      </c>
      <c r="X67" s="30">
        <v>0.65300000000000002</v>
      </c>
      <c r="Y67" s="30">
        <v>19.2</v>
      </c>
      <c r="Z67" s="30">
        <v>79.234999999999999</v>
      </c>
      <c r="AA67" s="30">
        <v>59.887</v>
      </c>
      <c r="AB67" s="30">
        <v>31.8</v>
      </c>
      <c r="AC67" s="30">
        <v>81.680999999999997</v>
      </c>
      <c r="AD67" s="30"/>
      <c r="AE67" s="30">
        <v>66.16</v>
      </c>
      <c r="AF67" s="30">
        <v>26.245999999999999</v>
      </c>
      <c r="AG67" s="30">
        <v>0.112</v>
      </c>
      <c r="AH67" s="30">
        <v>1.179</v>
      </c>
      <c r="AI67" s="30">
        <v>0.19600000000000001</v>
      </c>
      <c r="AJ67" s="30">
        <v>38.006</v>
      </c>
      <c r="AK67" s="30"/>
      <c r="AL67" s="30">
        <v>89.584000000000003</v>
      </c>
      <c r="AM67" s="30">
        <v>98.513000000000005</v>
      </c>
      <c r="AN67" s="30">
        <v>19.2</v>
      </c>
      <c r="AO67" s="30">
        <v>49.771000000000001</v>
      </c>
      <c r="AP67" s="30">
        <v>115.1</v>
      </c>
      <c r="AQ67" s="30">
        <v>15.54</v>
      </c>
      <c r="AR67" s="30">
        <v>19.324000000000002</v>
      </c>
      <c r="AS67" s="30">
        <v>0.17599999999999999</v>
      </c>
      <c r="AT67" s="30">
        <v>0</v>
      </c>
      <c r="AU67" s="30"/>
      <c r="AV67" s="30">
        <v>0.32</v>
      </c>
      <c r="AW67" s="30"/>
      <c r="AX67" s="30"/>
      <c r="AY67" s="30"/>
      <c r="AZ67" s="30"/>
      <c r="BA67" s="30"/>
      <c r="BB67" s="29">
        <f>+AD67+AE67+AF67+AG67+AH67+AI67+AJ67</f>
        <v>131.899</v>
      </c>
      <c r="BC67" s="29">
        <f>+AP67+AQ67+AR67+AS67+AT67+AU67+AV67</f>
        <v>150.45999999999998</v>
      </c>
    </row>
    <row r="68" spans="2:57" x14ac:dyDescent="0.25">
      <c r="B68" s="3" t="s">
        <v>49</v>
      </c>
      <c r="C68" s="29">
        <v>76.740000000000009</v>
      </c>
      <c r="D68" s="29">
        <v>68.116</v>
      </c>
      <c r="E68" s="29">
        <v>66</v>
      </c>
      <c r="F68" s="30"/>
      <c r="G68" s="30"/>
      <c r="H68" s="30"/>
      <c r="I68" s="30"/>
      <c r="J68" s="30"/>
      <c r="K68" s="30"/>
      <c r="L68" s="30">
        <v>38.4</v>
      </c>
      <c r="M68" s="30"/>
      <c r="N68" s="30"/>
      <c r="O68" s="30"/>
      <c r="P68" s="30">
        <v>38.340000000000003</v>
      </c>
      <c r="Q68" s="30"/>
      <c r="R68" s="30"/>
      <c r="S68" s="30"/>
      <c r="T68" s="30">
        <v>0.36299999999999999</v>
      </c>
      <c r="U68" s="30">
        <v>4.8</v>
      </c>
      <c r="V68" s="30"/>
      <c r="W68" s="30"/>
      <c r="X68" s="30"/>
      <c r="Y68" s="30">
        <v>19.2</v>
      </c>
      <c r="Z68" s="30">
        <v>19.559999999999999</v>
      </c>
      <c r="AA68" s="30">
        <v>1.46</v>
      </c>
      <c r="AB68" s="30">
        <v>4.9729999999999999</v>
      </c>
      <c r="AC68" s="30">
        <v>17.760000000000002</v>
      </c>
      <c r="AD68" s="30"/>
      <c r="AE68" s="30"/>
      <c r="AF68" s="30"/>
      <c r="AG68" s="30"/>
      <c r="AH68" s="30"/>
      <c r="AI68" s="30">
        <v>0</v>
      </c>
      <c r="AJ68" s="30"/>
      <c r="AK68" s="30">
        <v>19.2</v>
      </c>
      <c r="AL68" s="30">
        <v>38.4</v>
      </c>
      <c r="AM68" s="30">
        <v>8.4</v>
      </c>
      <c r="AN68" s="30"/>
      <c r="AO68" s="30"/>
      <c r="AP68" s="30"/>
      <c r="AQ68" s="30">
        <v>1.02</v>
      </c>
      <c r="AR68" s="30">
        <v>14.1</v>
      </c>
      <c r="AS68" s="30">
        <v>0</v>
      </c>
      <c r="AT68" s="30">
        <v>0</v>
      </c>
      <c r="AU68" s="30"/>
      <c r="AV68" s="30">
        <v>0</v>
      </c>
      <c r="AW68" s="30"/>
      <c r="AX68" s="30"/>
      <c r="AY68" s="30"/>
      <c r="AZ68" s="30"/>
      <c r="BA68" s="30"/>
      <c r="BB68" s="44">
        <f t="shared" ref="BB68:BB69" si="19">+AD68+AE68+AF68+AG68+AH68+AI68+AJ68</f>
        <v>0</v>
      </c>
      <c r="BC68" s="29">
        <f t="shared" ref="BC68:BC69" si="20">+AP68+AQ68+AR68+AS68+AT68+AU68+AV68</f>
        <v>15.12</v>
      </c>
    </row>
    <row r="69" spans="2:57" x14ac:dyDescent="0.25">
      <c r="B69" s="3" t="s">
        <v>50</v>
      </c>
      <c r="C69" s="44">
        <v>0.496</v>
      </c>
      <c r="D69" s="29">
        <v>6.61</v>
      </c>
      <c r="E69" s="29">
        <v>2.9</v>
      </c>
      <c r="F69" s="30">
        <v>0.254</v>
      </c>
      <c r="G69" s="30">
        <v>0.14499999999999999</v>
      </c>
      <c r="H69" s="30"/>
      <c r="I69" s="30"/>
      <c r="J69" s="30"/>
      <c r="K69" s="30">
        <v>9.7000000000000003E-2</v>
      </c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>
        <v>1.5</v>
      </c>
      <c r="Y69" s="30">
        <v>5.1100000000000003</v>
      </c>
      <c r="Z69" s="30"/>
      <c r="AA69" s="30"/>
      <c r="AB69" s="30"/>
      <c r="AC69" s="30"/>
      <c r="AD69" s="30">
        <v>0.5</v>
      </c>
      <c r="AE69" s="30">
        <v>2.4</v>
      </c>
      <c r="AF69" s="30"/>
      <c r="AG69" s="30"/>
      <c r="AH69" s="30"/>
      <c r="AI69" s="30">
        <v>0</v>
      </c>
      <c r="AJ69" s="30"/>
      <c r="AK69" s="30"/>
      <c r="AL69" s="30"/>
      <c r="AM69" s="30">
        <v>0</v>
      </c>
      <c r="AN69" s="30"/>
      <c r="AO69" s="30"/>
      <c r="AP69" s="30"/>
      <c r="AQ69" s="30">
        <v>0</v>
      </c>
      <c r="AR69" s="30">
        <v>0.158</v>
      </c>
      <c r="AS69" s="30">
        <v>0</v>
      </c>
      <c r="AT69" s="30">
        <v>0</v>
      </c>
      <c r="AU69" s="30"/>
      <c r="AV69" s="30">
        <v>1.25</v>
      </c>
      <c r="AW69" s="30"/>
      <c r="AX69" s="30"/>
      <c r="AY69" s="30"/>
      <c r="AZ69" s="30"/>
      <c r="BA69" s="30"/>
      <c r="BB69" s="29">
        <f t="shared" si="19"/>
        <v>2.9</v>
      </c>
      <c r="BC69" s="29">
        <f t="shared" si="20"/>
        <v>1.4079999999999999</v>
      </c>
    </row>
    <row r="70" spans="2:57" x14ac:dyDescent="0.25">
      <c r="B70" s="3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</row>
    <row r="71" spans="2:57" x14ac:dyDescent="0.25">
      <c r="B71" s="4" t="s">
        <v>51</v>
      </c>
      <c r="C71" s="31">
        <f>+SUM(C73:C74)</f>
        <v>32.22</v>
      </c>
      <c r="D71" s="31">
        <f t="shared" ref="D71:I71" si="21">+SUM(D73:D74)</f>
        <v>63.260000000000005</v>
      </c>
      <c r="E71" s="31">
        <f t="shared" si="21"/>
        <v>1.429</v>
      </c>
      <c r="F71" s="31">
        <f t="shared" si="21"/>
        <v>0</v>
      </c>
      <c r="G71" s="31">
        <f t="shared" si="21"/>
        <v>0</v>
      </c>
      <c r="H71" s="31">
        <f t="shared" si="21"/>
        <v>0</v>
      </c>
      <c r="I71" s="31">
        <f t="shared" si="21"/>
        <v>0</v>
      </c>
      <c r="J71" s="31">
        <f t="shared" ref="J71:BB71" si="22">+SUM(J73:J74)</f>
        <v>0</v>
      </c>
      <c r="K71" s="31">
        <f t="shared" si="22"/>
        <v>12</v>
      </c>
      <c r="L71" s="31">
        <f t="shared" si="22"/>
        <v>0</v>
      </c>
      <c r="M71" s="31">
        <f t="shared" si="22"/>
        <v>19.2</v>
      </c>
      <c r="N71" s="31">
        <f t="shared" si="22"/>
        <v>0</v>
      </c>
      <c r="O71" s="31">
        <f t="shared" si="22"/>
        <v>1.02</v>
      </c>
      <c r="P71" s="31">
        <f t="shared" si="22"/>
        <v>0</v>
      </c>
      <c r="Q71" s="31">
        <f t="shared" si="22"/>
        <v>0</v>
      </c>
      <c r="R71" s="31">
        <f t="shared" si="22"/>
        <v>0</v>
      </c>
      <c r="S71" s="31">
        <f t="shared" si="22"/>
        <v>6</v>
      </c>
      <c r="T71" s="31">
        <f t="shared" si="22"/>
        <v>0</v>
      </c>
      <c r="U71" s="31">
        <f t="shared" si="22"/>
        <v>0</v>
      </c>
      <c r="V71" s="31">
        <f t="shared" si="22"/>
        <v>0</v>
      </c>
      <c r="W71" s="31">
        <f t="shared" si="22"/>
        <v>0.8</v>
      </c>
      <c r="X71" s="31">
        <f t="shared" si="22"/>
        <v>0</v>
      </c>
      <c r="Y71" s="31">
        <f t="shared" si="22"/>
        <v>0</v>
      </c>
      <c r="Z71" s="31">
        <f t="shared" si="22"/>
        <v>16.2</v>
      </c>
      <c r="AA71" s="31">
        <f t="shared" si="22"/>
        <v>40.26</v>
      </c>
      <c r="AB71" s="31">
        <f t="shared" si="22"/>
        <v>0</v>
      </c>
      <c r="AC71" s="31">
        <f t="shared" si="22"/>
        <v>0</v>
      </c>
      <c r="AD71" s="31">
        <f t="shared" si="22"/>
        <v>0</v>
      </c>
      <c r="AE71" s="31">
        <f t="shared" si="22"/>
        <v>0</v>
      </c>
      <c r="AF71" s="31">
        <f t="shared" si="22"/>
        <v>0</v>
      </c>
      <c r="AG71" s="31">
        <f t="shared" si="22"/>
        <v>0</v>
      </c>
      <c r="AH71" s="31">
        <f t="shared" si="22"/>
        <v>0</v>
      </c>
      <c r="AI71" s="31">
        <f t="shared" si="22"/>
        <v>0</v>
      </c>
      <c r="AJ71" s="31">
        <f t="shared" si="22"/>
        <v>0</v>
      </c>
      <c r="AK71" s="31">
        <f t="shared" si="22"/>
        <v>0</v>
      </c>
      <c r="AL71" s="31">
        <f t="shared" si="22"/>
        <v>0</v>
      </c>
      <c r="AM71" s="31">
        <f t="shared" si="22"/>
        <v>0</v>
      </c>
      <c r="AN71" s="31">
        <f t="shared" si="22"/>
        <v>0</v>
      </c>
      <c r="AO71" s="31">
        <f t="shared" si="22"/>
        <v>1.429</v>
      </c>
      <c r="AP71" s="31">
        <f t="shared" si="22"/>
        <v>0</v>
      </c>
      <c r="AQ71" s="31">
        <f t="shared" si="22"/>
        <v>0</v>
      </c>
      <c r="AR71" s="31">
        <f t="shared" si="22"/>
        <v>0</v>
      </c>
      <c r="AS71" s="31">
        <f t="shared" si="22"/>
        <v>0</v>
      </c>
      <c r="AT71" s="31">
        <f t="shared" si="22"/>
        <v>0</v>
      </c>
      <c r="AU71" s="31">
        <f t="shared" si="22"/>
        <v>0</v>
      </c>
      <c r="AV71" s="31">
        <f t="shared" si="22"/>
        <v>0</v>
      </c>
      <c r="AW71" s="31">
        <f t="shared" si="22"/>
        <v>0</v>
      </c>
      <c r="AX71" s="31">
        <f t="shared" si="22"/>
        <v>0</v>
      </c>
      <c r="AY71" s="31">
        <f t="shared" si="22"/>
        <v>0</v>
      </c>
      <c r="AZ71" s="31">
        <f t="shared" si="22"/>
        <v>0</v>
      </c>
      <c r="BA71" s="31">
        <f t="shared" si="22"/>
        <v>0</v>
      </c>
      <c r="BB71" s="46">
        <f t="shared" si="22"/>
        <v>0</v>
      </c>
      <c r="BC71" s="46">
        <f t="shared" ref="BC71" si="23">+SUM(BC73:BC74)</f>
        <v>0</v>
      </c>
      <c r="BD71" s="14"/>
      <c r="BE71" s="15"/>
    </row>
    <row r="72" spans="2:57" x14ac:dyDescent="0.25">
      <c r="B72" s="8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14"/>
      <c r="BE72" s="15"/>
    </row>
    <row r="73" spans="2:57" x14ac:dyDescent="0.25">
      <c r="B73" s="3" t="s">
        <v>52</v>
      </c>
      <c r="C73" s="29">
        <v>32.22</v>
      </c>
      <c r="D73" s="29">
        <v>28.2</v>
      </c>
      <c r="E73" s="29">
        <v>1.429</v>
      </c>
      <c r="F73" s="29"/>
      <c r="G73" s="29"/>
      <c r="H73" s="29"/>
      <c r="I73" s="29"/>
      <c r="J73" s="29"/>
      <c r="K73" s="29">
        <v>12</v>
      </c>
      <c r="L73" s="29"/>
      <c r="M73" s="29">
        <v>19.2</v>
      </c>
      <c r="N73" s="29"/>
      <c r="O73" s="29">
        <v>1.02</v>
      </c>
      <c r="P73" s="29"/>
      <c r="Q73" s="29"/>
      <c r="R73" s="29"/>
      <c r="S73" s="29"/>
      <c r="T73" s="29"/>
      <c r="U73" s="29"/>
      <c r="V73" s="29">
        <v>0</v>
      </c>
      <c r="W73" s="29"/>
      <c r="X73" s="29"/>
      <c r="Y73" s="29"/>
      <c r="Z73" s="29"/>
      <c r="AA73" s="30">
        <v>28.2</v>
      </c>
      <c r="AB73" s="30"/>
      <c r="AC73" s="30"/>
      <c r="AD73" s="30"/>
      <c r="AE73" s="30"/>
      <c r="AF73" s="30"/>
      <c r="AG73" s="30"/>
      <c r="AH73" s="30"/>
      <c r="AI73" s="30">
        <v>0</v>
      </c>
      <c r="AJ73" s="30"/>
      <c r="AK73" s="30"/>
      <c r="AL73" s="30"/>
      <c r="AM73" s="30"/>
      <c r="AN73" s="30"/>
      <c r="AO73" s="30">
        <v>1.429</v>
      </c>
      <c r="AP73" s="30"/>
      <c r="AQ73" s="30">
        <v>0</v>
      </c>
      <c r="AR73" s="30">
        <v>0</v>
      </c>
      <c r="AS73" s="30">
        <v>0</v>
      </c>
      <c r="AT73" s="30">
        <v>0</v>
      </c>
      <c r="AU73" s="30"/>
      <c r="AV73" s="30">
        <v>0</v>
      </c>
      <c r="AW73" s="30"/>
      <c r="AX73" s="30"/>
      <c r="AY73" s="30"/>
      <c r="AZ73" s="30"/>
      <c r="BA73" s="30"/>
      <c r="BB73" s="44">
        <f>+AD73+AE73+AF73+AG73+AH73+AI73+AJ73</f>
        <v>0</v>
      </c>
      <c r="BC73" s="44">
        <f>+AP73+AQ73+AR73+AS73+AT73+AU73+AV73</f>
        <v>0</v>
      </c>
      <c r="BD73" s="14"/>
      <c r="BE73" s="15"/>
    </row>
    <row r="74" spans="2:57" x14ac:dyDescent="0.25">
      <c r="B74" s="3" t="s">
        <v>53</v>
      </c>
      <c r="C74" s="44">
        <v>0</v>
      </c>
      <c r="D74" s="29">
        <v>35.06</v>
      </c>
      <c r="E74" s="44">
        <v>0</v>
      </c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>
        <v>6</v>
      </c>
      <c r="T74" s="29"/>
      <c r="U74" s="29"/>
      <c r="V74" s="29">
        <v>0</v>
      </c>
      <c r="W74" s="29">
        <v>0.8</v>
      </c>
      <c r="X74" s="29"/>
      <c r="Y74" s="29"/>
      <c r="Z74" s="29">
        <v>16.2</v>
      </c>
      <c r="AA74" s="30">
        <v>12.06</v>
      </c>
      <c r="AB74" s="30"/>
      <c r="AC74" s="30"/>
      <c r="AD74" s="30"/>
      <c r="AE74" s="30"/>
      <c r="AF74" s="30"/>
      <c r="AG74" s="30"/>
      <c r="AH74" s="30"/>
      <c r="AI74" s="30">
        <v>0</v>
      </c>
      <c r="AJ74" s="30"/>
      <c r="AK74" s="30"/>
      <c r="AL74" s="30"/>
      <c r="AM74" s="30"/>
      <c r="AN74" s="30"/>
      <c r="AO74" s="30"/>
      <c r="AP74" s="30"/>
      <c r="AQ74" s="30">
        <v>0</v>
      </c>
      <c r="AR74" s="30">
        <v>0</v>
      </c>
      <c r="AS74" s="30">
        <v>0</v>
      </c>
      <c r="AT74" s="30">
        <v>0</v>
      </c>
      <c r="AU74" s="30"/>
      <c r="AV74" s="30">
        <v>0</v>
      </c>
      <c r="AW74" s="30"/>
      <c r="AX74" s="30"/>
      <c r="AY74" s="30"/>
      <c r="AZ74" s="30"/>
      <c r="BA74" s="30"/>
      <c r="BB74" s="44">
        <f>+AD74+AE74+AF74+AG74+AH74+AI74+AJ74</f>
        <v>0</v>
      </c>
      <c r="BC74" s="44">
        <f>+AP74+AQ74+AR74+AS74+AT74+AU74+AV74</f>
        <v>0</v>
      </c>
      <c r="BD74" s="14"/>
      <c r="BE74" s="15"/>
    </row>
    <row r="75" spans="2:57" x14ac:dyDescent="0.25">
      <c r="B75" s="3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14"/>
      <c r="BE75" s="15"/>
    </row>
    <row r="76" spans="2:57" x14ac:dyDescent="0.25">
      <c r="B76" s="4" t="s">
        <v>68</v>
      </c>
      <c r="C76" s="44">
        <f t="shared" ref="C76" si="24">+BB76</f>
        <v>0</v>
      </c>
      <c r="D76" s="29">
        <f t="shared" ref="D76" si="25">+BC76</f>
        <v>25.12</v>
      </c>
      <c r="E76" s="29">
        <f t="shared" ref="E76" si="26">+BC76</f>
        <v>25.12</v>
      </c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30">
        <v>0</v>
      </c>
      <c r="AR76" s="30">
        <v>0</v>
      </c>
      <c r="AS76" s="31">
        <v>0</v>
      </c>
      <c r="AT76" s="30">
        <v>0</v>
      </c>
      <c r="AU76" s="28">
        <v>25.12</v>
      </c>
      <c r="AV76" s="28">
        <v>0</v>
      </c>
      <c r="AW76" s="28"/>
      <c r="AX76" s="28"/>
      <c r="AY76" s="28"/>
      <c r="AZ76" s="28"/>
      <c r="BA76" s="28"/>
      <c r="BB76" s="47">
        <f>+AD76+AE76+AF76+AG76+AH76+AI76+AJ76</f>
        <v>0</v>
      </c>
      <c r="BC76" s="28">
        <f>+AP76+AQ76+AR76+AS76+AT76+AU76+AV76</f>
        <v>25.12</v>
      </c>
      <c r="BD76" s="14"/>
      <c r="BE76" s="15"/>
    </row>
    <row r="77" spans="2:57" x14ac:dyDescent="0.25">
      <c r="B77" s="3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</row>
    <row r="78" spans="2:57" x14ac:dyDescent="0.25">
      <c r="B78" s="9" t="s">
        <v>54</v>
      </c>
      <c r="C78" s="32">
        <f t="shared" ref="C78:BC78" si="27">+C76+C71+C65+C51+C35+C10</f>
        <v>85757.522000000012</v>
      </c>
      <c r="D78" s="32">
        <f t="shared" si="27"/>
        <v>84638.626116448082</v>
      </c>
      <c r="E78" s="32">
        <f t="shared" si="27"/>
        <v>93150.170169999998</v>
      </c>
      <c r="F78" s="32">
        <f t="shared" si="27"/>
        <v>6112.1710000000003</v>
      </c>
      <c r="G78" s="32">
        <f t="shared" si="27"/>
        <v>6878.8269999999975</v>
      </c>
      <c r="H78" s="32">
        <f t="shared" si="27"/>
        <v>6887.7839999999997</v>
      </c>
      <c r="I78" s="32">
        <f t="shared" si="27"/>
        <v>6206.9290000000019</v>
      </c>
      <c r="J78" s="32">
        <f t="shared" si="27"/>
        <v>4884.0160000000005</v>
      </c>
      <c r="K78" s="32">
        <f t="shared" si="27"/>
        <v>6710.3709999999992</v>
      </c>
      <c r="L78" s="32">
        <f t="shared" si="27"/>
        <v>6459.7879999999996</v>
      </c>
      <c r="M78" s="32">
        <f t="shared" si="27"/>
        <v>7744.2330000000002</v>
      </c>
      <c r="N78" s="32">
        <f t="shared" si="27"/>
        <v>8078.9849999999979</v>
      </c>
      <c r="O78" s="32">
        <f t="shared" si="27"/>
        <v>8733.3799999999992</v>
      </c>
      <c r="P78" s="32">
        <f t="shared" si="27"/>
        <v>8186.6170000000002</v>
      </c>
      <c r="Q78" s="32">
        <f t="shared" si="27"/>
        <v>8874.4210000000003</v>
      </c>
      <c r="R78" s="32">
        <f t="shared" si="27"/>
        <v>7619.987000000001</v>
      </c>
      <c r="S78" s="32">
        <f t="shared" si="27"/>
        <v>8466.4039999999986</v>
      </c>
      <c r="T78" s="32">
        <f t="shared" si="27"/>
        <v>7240.5470000000005</v>
      </c>
      <c r="U78" s="32">
        <f t="shared" si="27"/>
        <v>6311.1089999999995</v>
      </c>
      <c r="V78" s="32">
        <f t="shared" si="27"/>
        <v>6583.5771164480966</v>
      </c>
      <c r="W78" s="32">
        <f t="shared" si="27"/>
        <v>5520.44</v>
      </c>
      <c r="X78" s="32">
        <f t="shared" si="27"/>
        <v>7703.3320000000003</v>
      </c>
      <c r="Y78" s="32">
        <f t="shared" si="27"/>
        <v>7471.7950000000019</v>
      </c>
      <c r="Z78" s="32">
        <f t="shared" si="27"/>
        <v>7402.3130000000001</v>
      </c>
      <c r="AA78" s="32">
        <f t="shared" si="27"/>
        <v>6238.2460000000001</v>
      </c>
      <c r="AB78" s="32">
        <f t="shared" si="27"/>
        <v>6438.7959999999994</v>
      </c>
      <c r="AC78" s="32">
        <f t="shared" si="27"/>
        <v>7616.9599999999991</v>
      </c>
      <c r="AD78" s="32">
        <f t="shared" si="27"/>
        <v>6906.4559999999992</v>
      </c>
      <c r="AE78" s="32">
        <f t="shared" si="27"/>
        <v>7213.8631800000012</v>
      </c>
      <c r="AF78" s="32">
        <f t="shared" si="27"/>
        <v>7612.8490000000002</v>
      </c>
      <c r="AG78" s="32">
        <f t="shared" si="27"/>
        <v>6646.2849999999999</v>
      </c>
      <c r="AH78" s="32">
        <f t="shared" si="27"/>
        <v>9330.719000000001</v>
      </c>
      <c r="AI78" s="32">
        <f t="shared" si="27"/>
        <v>6375.4360000000015</v>
      </c>
      <c r="AJ78" s="32">
        <f t="shared" si="27"/>
        <v>7367.3880000000008</v>
      </c>
      <c r="AK78" s="32">
        <f t="shared" si="27"/>
        <v>7935.2589999999991</v>
      </c>
      <c r="AL78" s="32">
        <f t="shared" si="27"/>
        <v>8467.0630000000019</v>
      </c>
      <c r="AM78" s="32">
        <f t="shared" si="27"/>
        <v>7687.8549899999998</v>
      </c>
      <c r="AN78" s="32">
        <f t="shared" si="27"/>
        <v>8931.505000000001</v>
      </c>
      <c r="AO78" s="32">
        <f t="shared" si="27"/>
        <v>8650.3719999999994</v>
      </c>
      <c r="AP78" s="32">
        <f t="shared" si="27"/>
        <v>9301.280999999999</v>
      </c>
      <c r="AQ78" s="32">
        <f t="shared" si="27"/>
        <v>6475.5101920000006</v>
      </c>
      <c r="AR78" s="32">
        <f t="shared" si="27"/>
        <v>8850.7739999999994</v>
      </c>
      <c r="AS78" s="32">
        <f t="shared" si="27"/>
        <v>7522.2939999999999</v>
      </c>
      <c r="AT78" s="32">
        <f t="shared" si="27"/>
        <v>6352.9670000000006</v>
      </c>
      <c r="AU78" s="32">
        <f t="shared" si="27"/>
        <v>6537.9893999999995</v>
      </c>
      <c r="AV78" s="32">
        <f t="shared" si="27"/>
        <v>3300.3422</v>
      </c>
      <c r="AW78" s="32">
        <f t="shared" si="27"/>
        <v>0</v>
      </c>
      <c r="AX78" s="32">
        <f t="shared" si="27"/>
        <v>0</v>
      </c>
      <c r="AY78" s="32">
        <f t="shared" si="27"/>
        <v>0</v>
      </c>
      <c r="AZ78" s="32">
        <f t="shared" si="27"/>
        <v>0</v>
      </c>
      <c r="BA78" s="32">
        <f t="shared" si="27"/>
        <v>0</v>
      </c>
      <c r="BB78" s="32">
        <f t="shared" si="27"/>
        <v>51452.996180000002</v>
      </c>
      <c r="BC78" s="32">
        <f t="shared" si="27"/>
        <v>48341.157792000013</v>
      </c>
    </row>
    <row r="79" spans="2:57" x14ac:dyDescent="0.25">
      <c r="B79" s="21" t="s">
        <v>71</v>
      </c>
      <c r="C79" s="5"/>
      <c r="D79" s="23"/>
      <c r="E79" s="23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6"/>
      <c r="BC79" s="7"/>
    </row>
    <row r="81" spans="18:55" x14ac:dyDescent="0.25"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M81" s="16"/>
      <c r="BB81" s="16"/>
      <c r="BC81" s="16"/>
    </row>
    <row r="82" spans="18:55" x14ac:dyDescent="0.25"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18:55" x14ac:dyDescent="0.25">
      <c r="R83" s="16"/>
      <c r="S83" s="16"/>
      <c r="T83" s="16"/>
      <c r="U83" s="16"/>
      <c r="V83" s="16"/>
      <c r="W83" s="16"/>
      <c r="X83" s="16"/>
      <c r="Y83" s="16"/>
      <c r="Z83" s="16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</row>
  </sheetData>
  <mergeCells count="6">
    <mergeCell ref="F5:G5"/>
    <mergeCell ref="R5:S5"/>
    <mergeCell ref="B3:BC3"/>
    <mergeCell ref="B4:BC4"/>
    <mergeCell ref="AD5:AO5"/>
    <mergeCell ref="AP5:BA5"/>
  </mergeCells>
  <pageMargins left="2.2834645669291338" right="0.70866141732283472" top="0.74803149606299213" bottom="0.74803149606299213" header="0.31496062992125984" footer="0.31496062992125984"/>
  <pageSetup paperSize="9" scale="64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IV9_2</vt:lpstr>
      <vt:lpstr>IV9_2!Print_Area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NDEREYIMANA FULGENCE</dc:creator>
  <cp:lastModifiedBy>BAYISENGE Méthode</cp:lastModifiedBy>
  <cp:lastPrinted>2018-07-03T06:38:39Z</cp:lastPrinted>
  <dcterms:created xsi:type="dcterms:W3CDTF">2016-05-10T08:14:07Z</dcterms:created>
  <dcterms:modified xsi:type="dcterms:W3CDTF">2018-09-21T13:04:31Z</dcterms:modified>
</cp:coreProperties>
</file>