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2"/>
  </bookViews>
  <sheets>
    <sheet name="Contents" sheetId="7" r:id="rId1"/>
    <sheet name="Monthly" sheetId="4" r:id="rId2"/>
    <sheet name="Quarterly" sheetId="5" r:id="rId3"/>
    <sheet name="Annual" sheetId="6" r:id="rId4"/>
  </sheets>
  <calcPr calcId="162913"/>
</workbook>
</file>

<file path=xl/calcChain.xml><?xml version="1.0" encoding="utf-8"?>
<calcChain xmlns="http://schemas.openxmlformats.org/spreadsheetml/2006/main">
  <c r="N56" i="5" l="1"/>
  <c r="M56" i="5"/>
  <c r="D56" i="5"/>
  <c r="F56" i="5" s="1"/>
  <c r="H56" i="5" s="1"/>
  <c r="O56" i="5" s="1"/>
  <c r="N155" i="4"/>
  <c r="M155" i="4"/>
  <c r="D155" i="4"/>
  <c r="F155" i="4" s="1"/>
  <c r="H155" i="4" s="1"/>
  <c r="O155" i="4" s="1"/>
  <c r="N19" i="6" l="1"/>
  <c r="D19" i="6"/>
  <c r="F19" i="6" s="1"/>
  <c r="H19" i="6" s="1"/>
  <c r="O19" i="6" s="1"/>
  <c r="N154" i="4"/>
  <c r="M154" i="4"/>
  <c r="D154" i="4"/>
  <c r="F154" i="4" s="1"/>
  <c r="H154" i="4" s="1"/>
  <c r="O154" i="4" s="1"/>
  <c r="N153" i="4"/>
  <c r="D153" i="4"/>
  <c r="F153" i="4" s="1"/>
  <c r="H153" i="4" s="1"/>
  <c r="O153" i="4" s="1"/>
  <c r="N152" i="4"/>
  <c r="D152" i="4"/>
  <c r="F152" i="4" s="1"/>
  <c r="H152" i="4" s="1"/>
  <c r="O152" i="4" s="1"/>
  <c r="N55" i="5" l="1"/>
  <c r="D55" i="5"/>
  <c r="F55" i="5" s="1"/>
  <c r="H55" i="5" s="1"/>
  <c r="O55" i="5" s="1"/>
  <c r="N151" i="4"/>
  <c r="D151" i="4"/>
  <c r="F151" i="4" s="1"/>
  <c r="H151" i="4" s="1"/>
  <c r="O151" i="4" s="1"/>
  <c r="N150" i="4"/>
  <c r="D150" i="4"/>
  <c r="F150" i="4" s="1"/>
  <c r="H150" i="4" s="1"/>
  <c r="O150" i="4" l="1"/>
  <c r="M54" i="5" l="1"/>
  <c r="N54" i="5" s="1"/>
  <c r="D54" i="5"/>
  <c r="F54" i="5" s="1"/>
  <c r="H54" i="5" s="1"/>
  <c r="M149" i="4"/>
  <c r="N149" i="4" s="1"/>
  <c r="D149" i="4"/>
  <c r="F149" i="4" s="1"/>
  <c r="H149" i="4" s="1"/>
  <c r="N148" i="4"/>
  <c r="D148" i="4"/>
  <c r="F148" i="4" s="1"/>
  <c r="H148" i="4" s="1"/>
  <c r="N147" i="4"/>
  <c r="D147" i="4"/>
  <c r="F147" i="4" s="1"/>
  <c r="H147" i="4" s="1"/>
  <c r="O147" i="4" s="1"/>
  <c r="O54" i="5" l="1"/>
  <c r="O148" i="4"/>
  <c r="O149" i="4"/>
  <c r="N53" i="5" l="1"/>
  <c r="D53" i="5"/>
  <c r="F53" i="5" s="1"/>
  <c r="H53" i="5" s="1"/>
  <c r="O53" i="5" s="1"/>
  <c r="N52" i="5"/>
  <c r="D52" i="5"/>
  <c r="F52" i="5" s="1"/>
  <c r="H52" i="5" s="1"/>
  <c r="N51" i="5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6" i="4"/>
  <c r="D146" i="4"/>
  <c r="F146" i="4" s="1"/>
  <c r="H146" i="4" s="1"/>
  <c r="O146" i="4" s="1"/>
  <c r="N145" i="4"/>
  <c r="D145" i="4"/>
  <c r="F145" i="4" s="1"/>
  <c r="H145" i="4" s="1"/>
  <c r="N144" i="4"/>
  <c r="D144" i="4"/>
  <c r="F144" i="4" s="1"/>
  <c r="H144" i="4" s="1"/>
  <c r="O144" i="4" s="1"/>
  <c r="N143" i="4"/>
  <c r="D143" i="4"/>
  <c r="F143" i="4" s="1"/>
  <c r="H143" i="4" s="1"/>
  <c r="N142" i="4"/>
  <c r="D142" i="4"/>
  <c r="F142" i="4" s="1"/>
  <c r="H142" i="4" s="1"/>
  <c r="O142" i="4" s="1"/>
  <c r="N141" i="4"/>
  <c r="D141" i="4"/>
  <c r="F141" i="4" s="1"/>
  <c r="H141" i="4" s="1"/>
  <c r="N140" i="4"/>
  <c r="D140" i="4"/>
  <c r="F140" i="4" s="1"/>
  <c r="H140" i="4" s="1"/>
  <c r="O140" i="4" s="1"/>
  <c r="N139" i="4"/>
  <c r="D139" i="4"/>
  <c r="F139" i="4" s="1"/>
  <c r="H139" i="4" s="1"/>
  <c r="N138" i="4"/>
  <c r="D138" i="4"/>
  <c r="F138" i="4" s="1"/>
  <c r="H138" i="4" s="1"/>
  <c r="O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O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29" i="4" l="1"/>
  <c r="O137" i="4"/>
  <c r="O141" i="4"/>
  <c r="O131" i="4"/>
  <c r="O135" i="4"/>
  <c r="O52" i="5"/>
  <c r="O49" i="5"/>
  <c r="O51" i="5"/>
  <c r="O48" i="5"/>
  <c r="O145" i="4"/>
  <c r="O139" i="4"/>
  <c r="O132" i="4"/>
  <c r="O130" i="4"/>
  <c r="O133" i="4"/>
  <c r="O136" i="4"/>
  <c r="O143" i="4"/>
  <c r="N18" i="6" l="1"/>
  <c r="D18" i="6"/>
  <c r="F18" i="6" s="1"/>
  <c r="H18" i="6" s="1"/>
  <c r="N47" i="5"/>
  <c r="D47" i="5"/>
  <c r="F47" i="5" s="1"/>
  <c r="H47" i="5" s="1"/>
  <c r="N128" i="4"/>
  <c r="D128" i="4"/>
  <c r="F128" i="4" s="1"/>
  <c r="H128" i="4" s="1"/>
  <c r="O128" i="4" s="1"/>
  <c r="O18" i="6" l="1"/>
  <c r="O47" i="5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O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15" i="6" l="1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O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84" i="4" l="1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<sst xmlns="http://schemas.openxmlformats.org/spreadsheetml/2006/main" count="244" uniqueCount="76">
  <si>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</si>
  <si>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</si>
  <si>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</si>
  <si>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</si>
  <si>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</si>
  <si>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</si>
  <si>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</si>
  <si>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</si>
  <si>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</si>
  <si>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</si>
  <si>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</si>
  <si>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</si>
  <si>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</si>
  <si>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</si>
  <si>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</si>
  <si>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</si>
  <si>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</si>
  <si>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</si>
  <si>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</si>
  <si>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</si>
  <si>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</si>
  <si>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</si>
  <si>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</si>
  <si>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</si>
  <si>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</si>
  <si>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</si>
  <si>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</si>
  <si>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</si>
  <si>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</si>
  <si>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</si>
  <si>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</si>
  <si>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</si>
  <si>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</si>
  <si>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</si>
  <si>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</si>
  <si>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</si>
  <si>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</si>
  <si>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</si>
  <si>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</si>
  <si>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</si>
  <si>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</si>
  <si>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</si>
  <si>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</si>
  <si>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</si>
  <si>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</si>
  <si>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</si>
  <si>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</si>
  <si>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</si>
  <si>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</si>
  <si>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</si>
  <si>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</si>
  <si>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</si>
  <si>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</si>
  <si>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</si>
  <si>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</si>
  <si>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</si>
  <si>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</si>
  <si>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</si>
  <si>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</si>
  <si>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</si>
  <si>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</si>
  <si>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</si>
  <si>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</si>
  <si>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</si>
  <si>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</si>
  <si>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</si>
  <si>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</si>
  <si>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</si>
  <si>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</si>
  <si>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</si>
  <si>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</si>
  <si>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</si>
  <si>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</si>
  <si>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</si>
  <si>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</si>
  <si>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March-20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</si>
</sst>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43921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74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69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9"/>
  <sheetViews>
    <sheetView workbookViewId="0">
      <pane xSplit="1" ySplit="7" topLeftCell="O146" activePane="bottomRight" state="frozen"/>
      <selection pane="topRight" activeCell="B1" sqref="B1"/>
      <selection pane="bottomLeft" activeCell="A8" sqref="A8"/>
      <selection pane="bottomRight" activeCell="A155" sqref="A155:XFD155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49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49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49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6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6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ht="18" x14ac:dyDescent="0.25">
      <c r="A141" s="42" t="s">
        <v>58</v>
      </c>
      <c r="B141" s="43">
        <v>271268.59999999998</v>
      </c>
      <c r="C141" s="43">
        <v>965345.9</v>
      </c>
      <c r="D141" s="44">
        <f t="shared" si="12"/>
        <v>1236614.5</v>
      </c>
      <c r="E141" s="43">
        <v>424822</v>
      </c>
      <c r="F141" s="44">
        <f t="shared" si="6"/>
        <v>1661436.5</v>
      </c>
      <c r="G141" s="43">
        <v>172774.39999999999</v>
      </c>
      <c r="H141" s="43">
        <f t="shared" si="7"/>
        <v>1834210.9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si="13"/>
        <v>297038.13333333342</v>
      </c>
      <c r="O141" s="44">
        <f t="shared" si="9"/>
        <v>2131249.0333333332</v>
      </c>
      <c r="P141" s="40"/>
      <c r="Q141" s="40"/>
    </row>
    <row r="142" spans="1:17" s="41" customFormat="1" ht="18" x14ac:dyDescent="0.25">
      <c r="A142" s="42" t="s">
        <v>60</v>
      </c>
      <c r="B142" s="43">
        <v>274733.7</v>
      </c>
      <c r="C142" s="43">
        <v>981353.9</v>
      </c>
      <c r="D142" s="44">
        <f t="shared" si="12"/>
        <v>1256087.6000000001</v>
      </c>
      <c r="E142" s="43">
        <v>418300.6</v>
      </c>
      <c r="F142" s="44">
        <f t="shared" si="6"/>
        <v>1674388.2000000002</v>
      </c>
      <c r="G142" s="43">
        <v>182328.2</v>
      </c>
      <c r="H142" s="43">
        <f t="shared" si="7"/>
        <v>1856716.4000000001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3"/>
        <v>369491.10000000021</v>
      </c>
      <c r="O142" s="44">
        <f t="shared" si="9"/>
        <v>2226207.5000000005</v>
      </c>
      <c r="P142" s="40"/>
      <c r="Q142" s="40"/>
    </row>
    <row r="143" spans="1:17" s="41" customFormat="1" ht="18" x14ac:dyDescent="0.25">
      <c r="A143" s="42" t="s">
        <v>59</v>
      </c>
      <c r="B143" s="43">
        <v>275569.39999999997</v>
      </c>
      <c r="C143" s="43">
        <v>995493.29999999993</v>
      </c>
      <c r="D143" s="44">
        <f t="shared" si="12"/>
        <v>1271062.7</v>
      </c>
      <c r="E143" s="43">
        <v>422729.69999999984</v>
      </c>
      <c r="F143" s="44">
        <f t="shared" si="6"/>
        <v>1693792.4</v>
      </c>
      <c r="G143" s="43">
        <v>185301.5</v>
      </c>
      <c r="H143" s="43">
        <f t="shared" si="7"/>
        <v>1879093.9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3"/>
        <v>341805.89999999979</v>
      </c>
      <c r="O143" s="44">
        <f t="shared" si="9"/>
        <v>2220899.7999999998</v>
      </c>
      <c r="P143" s="40"/>
      <c r="Q143" s="40"/>
    </row>
    <row r="144" spans="1:17" s="41" customFormat="1" ht="18" x14ac:dyDescent="0.25">
      <c r="A144" s="42" t="s">
        <v>61</v>
      </c>
      <c r="B144" s="43">
        <v>284746.5</v>
      </c>
      <c r="C144" s="43">
        <v>1006363.7</v>
      </c>
      <c r="D144" s="44">
        <f t="shared" si="12"/>
        <v>1291110.2</v>
      </c>
      <c r="E144" s="43">
        <v>427716.5</v>
      </c>
      <c r="F144" s="44">
        <f t="shared" si="6"/>
        <v>1718826.7</v>
      </c>
      <c r="G144" s="43">
        <v>176055.30000000002</v>
      </c>
      <c r="H144" s="43">
        <f t="shared" si="7"/>
        <v>1894882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3"/>
        <v>351088.03333333333</v>
      </c>
      <c r="O144" s="44">
        <f t="shared" si="9"/>
        <v>2245970.0333333332</v>
      </c>
      <c r="P144" s="40"/>
      <c r="Q144" s="40"/>
    </row>
    <row r="145" spans="1:17" s="41" customFormat="1" ht="18" x14ac:dyDescent="0.25">
      <c r="A145" s="42" t="s">
        <v>62</v>
      </c>
      <c r="B145" s="43">
        <v>298010.09999999998</v>
      </c>
      <c r="C145" s="43">
        <v>1046936.6</v>
      </c>
      <c r="D145" s="44">
        <f t="shared" si="12"/>
        <v>1344946.7</v>
      </c>
      <c r="E145" s="43">
        <v>439645.1</v>
      </c>
      <c r="F145" s="44">
        <f t="shared" si="6"/>
        <v>1784591.7999999998</v>
      </c>
      <c r="G145" s="43">
        <v>169993.60000000001</v>
      </c>
      <c r="H145" s="43">
        <f t="shared" si="7"/>
        <v>1954585.4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3"/>
        <v>350586.66666666674</v>
      </c>
      <c r="O145" s="44">
        <f t="shared" si="9"/>
        <v>2305172.0666666664</v>
      </c>
      <c r="P145" s="40"/>
      <c r="Q145" s="40"/>
    </row>
    <row r="146" spans="1:17" s="41" customFormat="1" ht="18" x14ac:dyDescent="0.25">
      <c r="A146" s="42" t="s">
        <v>63</v>
      </c>
      <c r="B146" s="43">
        <v>318404.59999999998</v>
      </c>
      <c r="C146" s="43">
        <v>1072077.4000000001</v>
      </c>
      <c r="D146" s="44">
        <f t="shared" si="12"/>
        <v>1390482</v>
      </c>
      <c r="E146" s="43">
        <v>458268.4</v>
      </c>
      <c r="F146" s="44">
        <f t="shared" si="6"/>
        <v>1848750.4</v>
      </c>
      <c r="G146" s="43">
        <v>178256.6</v>
      </c>
      <c r="H146" s="43">
        <f t="shared" si="7"/>
        <v>2027007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3"/>
        <v>354584.39999999991</v>
      </c>
      <c r="O146" s="44">
        <f t="shared" si="9"/>
        <v>2381591.4</v>
      </c>
      <c r="P146" s="40"/>
      <c r="Q146" s="40"/>
    </row>
    <row r="147" spans="1:17" s="41" customFormat="1" ht="18" x14ac:dyDescent="0.25">
      <c r="A147" s="42" t="s">
        <v>64</v>
      </c>
      <c r="B147" s="43">
        <v>317003.46666666667</v>
      </c>
      <c r="C147" s="43">
        <v>1091655.6333333333</v>
      </c>
      <c r="D147" s="44">
        <f t="shared" ref="D147:D149" si="14">SUM(B147:C147)</f>
        <v>1408659.1</v>
      </c>
      <c r="E147" s="43">
        <v>453810.83333333331</v>
      </c>
      <c r="F147" s="44">
        <f t="shared" si="6"/>
        <v>1862469.9333333333</v>
      </c>
      <c r="G147" s="43">
        <v>181531.50000000003</v>
      </c>
      <c r="H147" s="43">
        <f t="shared" si="7"/>
        <v>2044001.4333333333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ref="N147:N149" si="15">SUM(I147:M147)</f>
        <v>340154.3000000001</v>
      </c>
      <c r="O147" s="44">
        <f t="shared" si="9"/>
        <v>2384155.7333333334</v>
      </c>
      <c r="P147" s="40"/>
      <c r="Q147" s="40"/>
    </row>
    <row r="148" spans="1:17" s="41" customFormat="1" ht="18" x14ac:dyDescent="0.25">
      <c r="A148" s="42" t="s">
        <v>65</v>
      </c>
      <c r="B148" s="43">
        <v>328754.43333333335</v>
      </c>
      <c r="C148" s="43">
        <v>1106885.0666666667</v>
      </c>
      <c r="D148" s="44">
        <f t="shared" si="14"/>
        <v>1435639.5</v>
      </c>
      <c r="E148" s="43">
        <v>459122.06666666665</v>
      </c>
      <c r="F148" s="44">
        <f t="shared" si="6"/>
        <v>1894761.5666666667</v>
      </c>
      <c r="G148" s="43">
        <v>179118.5</v>
      </c>
      <c r="H148" s="43">
        <f t="shared" si="7"/>
        <v>2073880.0666666667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2396462.5666666664</v>
      </c>
      <c r="P148" s="40"/>
      <c r="Q148" s="40"/>
    </row>
    <row r="149" spans="1:17" s="41" customFormat="1" ht="18" x14ac:dyDescent="0.25">
      <c r="A149" s="42" t="s">
        <v>66</v>
      </c>
      <c r="B149" s="43">
        <v>317565.40000000002</v>
      </c>
      <c r="C149" s="43">
        <v>1116751.1000000001</v>
      </c>
      <c r="D149" s="44">
        <f t="shared" si="14"/>
        <v>1434316.5</v>
      </c>
      <c r="E149" s="43">
        <v>454128.1</v>
      </c>
      <c r="F149" s="44">
        <f t="shared" si="6"/>
        <v>1888444.6</v>
      </c>
      <c r="G149" s="43">
        <v>185112.4</v>
      </c>
      <c r="H149" s="43">
        <f t="shared" si="7"/>
        <v>2073557</v>
      </c>
      <c r="I149" s="43">
        <v>29487.1</v>
      </c>
      <c r="J149" s="43">
        <v>543514.79999999993</v>
      </c>
      <c r="K149" s="45">
        <v>-8815.5999999998603</v>
      </c>
      <c r="L149" s="44"/>
      <c r="M149" s="44">
        <f>2696.8-186865.4</f>
        <v>-184168.6</v>
      </c>
      <c r="N149" s="44">
        <f t="shared" si="15"/>
        <v>380017.70000000007</v>
      </c>
      <c r="O149" s="44">
        <f t="shared" si="9"/>
        <v>2453574.7000000002</v>
      </c>
      <c r="P149" s="40"/>
      <c r="Q149" s="40"/>
    </row>
    <row r="150" spans="1:17" s="41" customFormat="1" ht="18" x14ac:dyDescent="0.25">
      <c r="A150" s="42" t="s">
        <v>67</v>
      </c>
      <c r="B150" s="43">
        <v>326378.83333333331</v>
      </c>
      <c r="C150" s="43">
        <v>1092158.7000000002</v>
      </c>
      <c r="D150" s="44">
        <f t="shared" ref="D150:D151" si="16">SUM(B150:C150)</f>
        <v>1418537.5333333334</v>
      </c>
      <c r="E150" s="43">
        <v>476499.06666666671</v>
      </c>
      <c r="F150" s="44">
        <f t="shared" ref="F150:F155" si="17">D150+E150</f>
        <v>1895036.6</v>
      </c>
      <c r="G150" s="43">
        <v>182921.19999999995</v>
      </c>
      <c r="H150" s="43">
        <f t="shared" ref="H150:H155" si="18">F150+G150</f>
        <v>2077957.8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ref="N150:N154" si="19">SUM(I150:M150)</f>
        <v>397659.4</v>
      </c>
      <c r="O150" s="44">
        <f t="shared" ref="O150:O155" si="20">H150+N150</f>
        <v>2475617.2000000002</v>
      </c>
      <c r="P150" s="40"/>
      <c r="Q150" s="40"/>
    </row>
    <row r="151" spans="1:17" s="41" customFormat="1" ht="18" x14ac:dyDescent="0.25">
      <c r="A151" s="42" t="s">
        <v>68</v>
      </c>
      <c r="B151" s="43">
        <v>331951.86666666664</v>
      </c>
      <c r="C151" s="43">
        <v>1027360.9000000001</v>
      </c>
      <c r="D151" s="44">
        <f t="shared" si="16"/>
        <v>1359312.7666666668</v>
      </c>
      <c r="E151" s="43">
        <v>559743.93333333323</v>
      </c>
      <c r="F151" s="44">
        <f t="shared" si="17"/>
        <v>1919056.7000000002</v>
      </c>
      <c r="G151" s="43">
        <v>190110.90000000002</v>
      </c>
      <c r="H151" s="43">
        <f t="shared" si="18"/>
        <v>2109167.6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9"/>
        <v>411994.69999999995</v>
      </c>
      <c r="O151" s="44">
        <f t="shared" si="20"/>
        <v>2521162.2999999998</v>
      </c>
      <c r="P151" s="40"/>
      <c r="Q151" s="40"/>
    </row>
    <row r="152" spans="1:17" s="41" customFormat="1" ht="18" x14ac:dyDescent="0.25">
      <c r="A152" s="42" t="s">
        <v>70</v>
      </c>
      <c r="B152" s="43">
        <v>359960.00000000006</v>
      </c>
      <c r="C152" s="43">
        <v>1070092.0999999999</v>
      </c>
      <c r="D152" s="44">
        <f t="shared" ref="D152:D154" si="21">SUM(B152:C152)</f>
        <v>1430052.0999999999</v>
      </c>
      <c r="E152" s="43">
        <v>584633.1</v>
      </c>
      <c r="F152" s="44">
        <f t="shared" si="17"/>
        <v>2014685.1999999997</v>
      </c>
      <c r="G152" s="43">
        <v>188088.8</v>
      </c>
      <c r="H152" s="43">
        <f t="shared" si="18"/>
        <v>2202773.9999999995</v>
      </c>
      <c r="I152" s="43">
        <v>59688.299999999996</v>
      </c>
      <c r="J152" s="43">
        <v>572582.5</v>
      </c>
      <c r="K152" s="45">
        <v>12335.5</v>
      </c>
      <c r="L152" s="44"/>
      <c r="M152" s="44">
        <v>-226080.8</v>
      </c>
      <c r="N152" s="44">
        <f t="shared" si="19"/>
        <v>418525.50000000006</v>
      </c>
      <c r="O152" s="44">
        <f t="shared" si="20"/>
        <v>2621299.4999999995</v>
      </c>
      <c r="P152" s="40"/>
      <c r="Q152" s="40"/>
    </row>
    <row r="153" spans="1:17" s="41" customFormat="1" ht="18" x14ac:dyDescent="0.25">
      <c r="A153" s="42" t="s">
        <v>72</v>
      </c>
      <c r="B153" s="43">
        <v>339819.50000000006</v>
      </c>
      <c r="C153" s="43">
        <v>1072405.1000000001</v>
      </c>
      <c r="D153" s="44">
        <f t="shared" si="21"/>
        <v>1412224.6</v>
      </c>
      <c r="E153" s="43">
        <v>590635.19999999995</v>
      </c>
      <c r="F153" s="44">
        <f t="shared" si="17"/>
        <v>2002859.8</v>
      </c>
      <c r="G153" s="43">
        <v>190696.59999999998</v>
      </c>
      <c r="H153" s="43">
        <f t="shared" si="18"/>
        <v>2193556.4</v>
      </c>
      <c r="I153" s="43">
        <v>57649.5</v>
      </c>
      <c r="J153" s="43">
        <v>582870.19999999995</v>
      </c>
      <c r="K153" s="45">
        <v>6894.6000000000931</v>
      </c>
      <c r="L153" s="44"/>
      <c r="M153" s="44">
        <v>-226829.19999999995</v>
      </c>
      <c r="N153" s="44">
        <f t="shared" si="19"/>
        <v>420585.10000000009</v>
      </c>
      <c r="O153" s="44">
        <f t="shared" si="20"/>
        <v>2614141.5</v>
      </c>
      <c r="P153" s="40"/>
      <c r="Q153" s="40"/>
    </row>
    <row r="154" spans="1:17" s="41" customFormat="1" ht="18" x14ac:dyDescent="0.25">
      <c r="A154" s="42" t="s">
        <v>73</v>
      </c>
      <c r="B154" s="43">
        <v>337386.2</v>
      </c>
      <c r="C154" s="43">
        <v>1093743.2</v>
      </c>
      <c r="D154" s="44">
        <f t="shared" si="21"/>
        <v>1431129.4</v>
      </c>
      <c r="E154" s="43">
        <v>603899.80000000016</v>
      </c>
      <c r="F154" s="44">
        <f t="shared" si="17"/>
        <v>2035029.2000000002</v>
      </c>
      <c r="G154" s="43">
        <v>192620.2</v>
      </c>
      <c r="H154" s="43">
        <f t="shared" si="18"/>
        <v>2227649.4000000004</v>
      </c>
      <c r="I154" s="43">
        <v>58145.599999999999</v>
      </c>
      <c r="J154" s="43">
        <v>596379.39999999991</v>
      </c>
      <c r="K154" s="45">
        <v>27124.800000000105</v>
      </c>
      <c r="L154" s="44"/>
      <c r="M154" s="44">
        <f>1977.9-75.3-245940.7</f>
        <v>-244038.1</v>
      </c>
      <c r="N154" s="44">
        <f t="shared" si="19"/>
        <v>437611.70000000007</v>
      </c>
      <c r="O154" s="44">
        <f t="shared" si="20"/>
        <v>2665261.1000000006</v>
      </c>
      <c r="P154" s="40"/>
      <c r="Q154" s="40"/>
    </row>
    <row r="155" spans="1:17" s="41" customFormat="1" ht="16.5" customHeight="1" x14ac:dyDescent="0.25">
      <c r="A155" s="42" t="s">
        <v>75</v>
      </c>
      <c r="B155" s="43">
        <v>334636.7</v>
      </c>
      <c r="C155" s="43">
        <v>1079843.1000000001</v>
      </c>
      <c r="D155" s="44">
        <f t="shared" ref="D155" si="22">SUM(B155:C155)</f>
        <v>1414479.8</v>
      </c>
      <c r="E155" s="43">
        <v>601421.79999999993</v>
      </c>
      <c r="F155" s="44">
        <f t="shared" si="17"/>
        <v>2015901.6</v>
      </c>
      <c r="G155" s="43">
        <v>190685.09999999998</v>
      </c>
      <c r="H155" s="43">
        <f t="shared" si="18"/>
        <v>2206586.7000000002</v>
      </c>
      <c r="I155" s="43">
        <v>58131.8</v>
      </c>
      <c r="J155" s="43">
        <v>580948.30000000005</v>
      </c>
      <c r="K155" s="45">
        <v>-6441.4000000000233</v>
      </c>
      <c r="L155" s="44"/>
      <c r="M155" s="44">
        <f>1977.9-75.3-252523.8</f>
        <v>-250621.19999999998</v>
      </c>
      <c r="N155" s="44">
        <f t="shared" ref="N155" si="23">SUM(I155:M155)</f>
        <v>382017.50000000012</v>
      </c>
      <c r="O155" s="44">
        <f t="shared" si="20"/>
        <v>2588604.2000000002</v>
      </c>
      <c r="P155" s="40"/>
      <c r="Q155" s="40"/>
    </row>
    <row r="156" spans="1:17" s="41" customFormat="1" x14ac:dyDescent="0.25">
      <c r="A156" s="54" t="s">
        <v>54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6"/>
      <c r="P156" s="40"/>
    </row>
    <row r="157" spans="1:17" s="41" customFormat="1" x14ac:dyDescent="0.25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/>
      <c r="P157" s="40"/>
    </row>
    <row r="158" spans="1:17" s="41" customFormat="1" x14ac:dyDescent="0.25">
      <c r="A158" s="51" t="s">
        <v>36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3"/>
      <c r="P158" s="40"/>
    </row>
    <row r="159" spans="1:17" s="29" customFormat="1" ht="18.75" x14ac:dyDescent="0.3">
      <c r="P159" s="35"/>
    </row>
  </sheetData>
  <mergeCells count="16">
    <mergeCell ref="A158:O158"/>
    <mergeCell ref="A156:O157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9"/>
  <sheetViews>
    <sheetView tabSelected="1" workbookViewId="0">
      <pane xSplit="1" ySplit="7" topLeftCell="O47" activePane="bottomRight" state="frozen"/>
      <selection pane="topRight" activeCell="B1" sqref="B1"/>
      <selection pane="bottomLeft" activeCell="A8" sqref="A8"/>
      <selection pane="bottomRight" activeCell="P54" sqref="P54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6" si="1">D8+E8</f>
        <v>338660.60000000003</v>
      </c>
      <c r="G8" s="43">
        <v>59602.599999999991</v>
      </c>
      <c r="H8" s="43">
        <f t="shared" ref="H8:H56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6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3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3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ht="18" x14ac:dyDescent="0.25">
      <c r="A52" s="42" t="s">
        <v>59</v>
      </c>
      <c r="B52" s="43">
        <v>275569.39999999997</v>
      </c>
      <c r="C52" s="43">
        <v>995493.29999999993</v>
      </c>
      <c r="D52" s="44">
        <f t="shared" si="7"/>
        <v>1271062.7</v>
      </c>
      <c r="E52" s="43">
        <v>422729.69999999984</v>
      </c>
      <c r="F52" s="44">
        <f t="shared" si="1"/>
        <v>1693792.4</v>
      </c>
      <c r="G52" s="43">
        <v>185301.5</v>
      </c>
      <c r="H52" s="43">
        <f t="shared" si="2"/>
        <v>1879093.9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2220899.7999999998</v>
      </c>
      <c r="P52" s="40"/>
      <c r="Q52" s="40"/>
    </row>
    <row r="53" spans="1:17" s="41" customFormat="1" ht="18" x14ac:dyDescent="0.25">
      <c r="A53" s="42" t="s">
        <v>63</v>
      </c>
      <c r="B53" s="43">
        <v>318404.59999999998</v>
      </c>
      <c r="C53" s="43">
        <v>1072077.4000000001</v>
      </c>
      <c r="D53" s="44">
        <f t="shared" si="7"/>
        <v>1390482</v>
      </c>
      <c r="E53" s="43">
        <v>458268.4</v>
      </c>
      <c r="F53" s="44">
        <f t="shared" si="1"/>
        <v>1848750.4</v>
      </c>
      <c r="G53" s="43">
        <v>178256.6</v>
      </c>
      <c r="H53" s="43">
        <f t="shared" si="2"/>
        <v>2027007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2381591.4</v>
      </c>
      <c r="P53" s="40"/>
      <c r="Q53" s="40"/>
    </row>
    <row r="54" spans="1:17" s="41" customFormat="1" ht="18" x14ac:dyDescent="0.25">
      <c r="A54" s="42" t="s">
        <v>66</v>
      </c>
      <c r="B54" s="43">
        <v>317565.40000000002</v>
      </c>
      <c r="C54" s="43">
        <v>1116751.1000000001</v>
      </c>
      <c r="D54" s="44">
        <f t="shared" ref="D54" si="9">SUM(B54:C54)</f>
        <v>1434316.5</v>
      </c>
      <c r="E54" s="43">
        <v>454128.1</v>
      </c>
      <c r="F54" s="44">
        <f t="shared" si="1"/>
        <v>1888444.6</v>
      </c>
      <c r="G54" s="43">
        <v>185112.4</v>
      </c>
      <c r="H54" s="43">
        <f t="shared" si="2"/>
        <v>2073557</v>
      </c>
      <c r="I54" s="43">
        <v>29487.1</v>
      </c>
      <c r="J54" s="43">
        <v>543514.79999999993</v>
      </c>
      <c r="K54" s="45">
        <v>-8815.5999999998603</v>
      </c>
      <c r="L54" s="44"/>
      <c r="M54" s="44">
        <f>2696.8-186865.4</f>
        <v>-184168.6</v>
      </c>
      <c r="N54" s="44">
        <f t="shared" ref="N54" si="10">SUM(I54:M54)</f>
        <v>380017.70000000007</v>
      </c>
      <c r="O54" s="44">
        <f t="shared" si="4"/>
        <v>2453574.7000000002</v>
      </c>
      <c r="P54" s="40"/>
      <c r="Q54" s="40"/>
    </row>
    <row r="55" spans="1:17" s="41" customFormat="1" ht="18" x14ac:dyDescent="0.25">
      <c r="A55" s="42" t="s">
        <v>70</v>
      </c>
      <c r="B55" s="43">
        <v>359960.00000000006</v>
      </c>
      <c r="C55" s="43">
        <v>1070425.7</v>
      </c>
      <c r="D55" s="44">
        <f t="shared" ref="D55" si="11">SUM(B55:C55)</f>
        <v>1430385.7</v>
      </c>
      <c r="E55" s="43">
        <v>584633.1</v>
      </c>
      <c r="F55" s="44">
        <f t="shared" si="1"/>
        <v>2015018.7999999998</v>
      </c>
      <c r="G55" s="43">
        <v>188088.89999999997</v>
      </c>
      <c r="H55" s="43">
        <f t="shared" si="2"/>
        <v>2203107.6999999997</v>
      </c>
      <c r="I55" s="43">
        <v>59688.299999999996</v>
      </c>
      <c r="J55" s="43">
        <v>571724.99999999988</v>
      </c>
      <c r="K55" s="45">
        <v>12350.000000000058</v>
      </c>
      <c r="L55" s="44"/>
      <c r="M55" s="44">
        <v>-223972.49999999994</v>
      </c>
      <c r="N55" s="44">
        <f t="shared" ref="N55" si="12">SUM(I55:M55)</f>
        <v>419790.8000000001</v>
      </c>
      <c r="O55" s="44">
        <f t="shared" si="4"/>
        <v>2622898.5</v>
      </c>
      <c r="P55" s="40"/>
      <c r="Q55" s="40"/>
    </row>
    <row r="56" spans="1:17" s="41" customFormat="1" ht="16.5" customHeight="1" x14ac:dyDescent="0.25">
      <c r="A56" s="42" t="s">
        <v>75</v>
      </c>
      <c r="B56" s="43">
        <v>334636.7</v>
      </c>
      <c r="C56" s="43">
        <v>1079843.1000000001</v>
      </c>
      <c r="D56" s="44">
        <f t="shared" ref="D56" si="13">SUM(B56:C56)</f>
        <v>1414479.8</v>
      </c>
      <c r="E56" s="43">
        <v>601421.79999999993</v>
      </c>
      <c r="F56" s="44">
        <f t="shared" si="1"/>
        <v>2015901.6</v>
      </c>
      <c r="G56" s="43">
        <v>190685.09999999998</v>
      </c>
      <c r="H56" s="43">
        <f t="shared" si="2"/>
        <v>2206586.7000000002</v>
      </c>
      <c r="I56" s="43">
        <v>58131.8</v>
      </c>
      <c r="J56" s="43">
        <v>580948.30000000005</v>
      </c>
      <c r="K56" s="45">
        <v>-6441.4000000000233</v>
      </c>
      <c r="L56" s="44"/>
      <c r="M56" s="44">
        <f>1977.9-75.3-252523.8</f>
        <v>-250621.19999999998</v>
      </c>
      <c r="N56" s="44">
        <f t="shared" ref="N56" si="14">SUM(I56:M56)</f>
        <v>382017.50000000012</v>
      </c>
      <c r="O56" s="44">
        <f t="shared" si="4"/>
        <v>2588604.2000000002</v>
      </c>
      <c r="P56" s="40"/>
      <c r="Q56" s="40"/>
    </row>
    <row r="57" spans="1:17" s="41" customFormat="1" x14ac:dyDescent="0.2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6"/>
      <c r="P57" s="40"/>
    </row>
    <row r="58" spans="1:17" s="41" customFormat="1" x14ac:dyDescent="0.2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40"/>
    </row>
    <row r="59" spans="1:17" s="41" customFormat="1" x14ac:dyDescent="0.25">
      <c r="A59" s="51" t="s">
        <v>36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40"/>
    </row>
  </sheetData>
  <mergeCells count="16">
    <mergeCell ref="A57:O58"/>
    <mergeCell ref="A59:O59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A19" sqref="A19:XFD19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9" si="1">D8+E8</f>
        <v>419524.60000000003</v>
      </c>
      <c r="G8" s="43">
        <v>63073.699999999953</v>
      </c>
      <c r="H8" s="43">
        <f t="shared" ref="H8:H19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9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:D19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:N19" si="7">SUM(I18:M18)</f>
        <v>368815.7</v>
      </c>
      <c r="O18" s="44">
        <f t="shared" si="4"/>
        <v>2166284.6</v>
      </c>
      <c r="P18" s="40"/>
      <c r="Q18" s="40"/>
    </row>
    <row r="19" spans="1:17" s="41" customFormat="1" ht="18" x14ac:dyDescent="0.25">
      <c r="A19" s="50" t="s">
        <v>71</v>
      </c>
      <c r="B19" s="43">
        <v>359960.00000000006</v>
      </c>
      <c r="C19" s="43">
        <v>1070092.0999999999</v>
      </c>
      <c r="D19" s="44">
        <f t="shared" si="6"/>
        <v>1430052.0999999999</v>
      </c>
      <c r="E19" s="43">
        <v>584633.1</v>
      </c>
      <c r="F19" s="44">
        <f t="shared" si="1"/>
        <v>2014685.1999999997</v>
      </c>
      <c r="G19" s="43">
        <v>188088.8</v>
      </c>
      <c r="H19" s="43">
        <f t="shared" si="2"/>
        <v>2202773.9999999995</v>
      </c>
      <c r="I19" s="43">
        <v>59688.299999999996</v>
      </c>
      <c r="J19" s="43">
        <v>572582.5</v>
      </c>
      <c r="K19" s="45">
        <v>12335.5</v>
      </c>
      <c r="L19" s="44"/>
      <c r="M19" s="44">
        <v>-226080.8</v>
      </c>
      <c r="N19" s="44">
        <f t="shared" si="7"/>
        <v>418525.50000000006</v>
      </c>
      <c r="O19" s="44">
        <f t="shared" si="4"/>
        <v>2621299.4999999995</v>
      </c>
      <c r="P19" s="40"/>
      <c r="Q19" s="40"/>
    </row>
    <row r="20" spans="1:17" s="41" customFormat="1" x14ac:dyDescent="0.25">
      <c r="A20" s="54" t="s">
        <v>54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40"/>
    </row>
    <row r="21" spans="1:17" s="41" customForma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40"/>
    </row>
    <row r="22" spans="1:17" s="41" customFormat="1" x14ac:dyDescent="0.25">
      <c r="A22" s="51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40"/>
    </row>
  </sheetData>
  <mergeCells count="16">
    <mergeCell ref="A22:O22"/>
    <mergeCell ref="M5:M7"/>
    <mergeCell ref="N5:N7"/>
    <mergeCell ref="B6:D6"/>
    <mergeCell ref="A20:O21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2020-06-15T06:33:47Z</dcterms:modified>
</cp:coreProperties>
</file>